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bookViews>
    <workbookView xWindow="0" yWindow="0" windowWidth="28800" windowHeight="12135" firstSheet="6" activeTab="27"/>
  </bookViews>
  <sheets>
    <sheet name="01" sheetId="1" r:id="rId1"/>
    <sheet name="02" sheetId="2" r:id="rId2"/>
    <sheet name="03" sheetId="3" r:id="rId3"/>
    <sheet name="18" sheetId="10" r:id="rId4"/>
    <sheet name="19" sheetId="23" r:id="rId5"/>
    <sheet name="22" sheetId="24" r:id="rId6"/>
    <sheet name="24" sheetId="11" r:id="rId7"/>
    <sheet name="28" sheetId="16" r:id="rId8"/>
    <sheet name="29" sheetId="27" r:id="rId9"/>
    <sheet name="31" sheetId="12" r:id="rId10"/>
    <sheet name="30" sheetId="17" r:id="rId11"/>
    <sheet name="35" sheetId="18" r:id="rId12"/>
    <sheet name="41" sheetId="19" r:id="rId13"/>
    <sheet name="50" sheetId="4" r:id="rId14"/>
    <sheet name="55" sheetId="20" r:id="rId15"/>
    <sheet name="57" sheetId="13" r:id="rId16"/>
    <sheet name="63-03360" sheetId="29" r:id="rId17"/>
    <sheet name="63-03330" sheetId="30" r:id="rId18"/>
    <sheet name="63-03320" sheetId="28" r:id="rId19"/>
    <sheet name="66" sheetId="14" r:id="rId20"/>
    <sheet name="67" sheetId="15" r:id="rId21"/>
    <sheet name="76" sheetId="21" r:id="rId22"/>
    <sheet name="77" sheetId="25" r:id="rId23"/>
    <sheet name="82" sheetId="26" r:id="rId24"/>
    <sheet name="87 DSIK" sheetId="48" r:id="rId25"/>
    <sheet name="87 ASPA" sheetId="31" r:id="rId26"/>
    <sheet name="87 SASPAC" sheetId="32" r:id="rId27"/>
    <sheet name="87 Minoritetet" sheetId="33" r:id="rId28"/>
    <sheet name="87 Inspektoriati Qendror" sheetId="34" r:id="rId29"/>
    <sheet name="87 AKSHI" sheetId="47" r:id="rId30"/>
    <sheet name="87 AZHT" sheetId="35" r:id="rId31"/>
    <sheet name="87 Avokatura Shtetit" sheetId="36" r:id="rId32"/>
    <sheet name="87 AKPT" sheetId="37" r:id="rId33"/>
    <sheet name="87Agjencia e Auditimit fonde BE" sheetId="38" r:id="rId34"/>
    <sheet name="87 DAP" sheetId="39" r:id="rId35"/>
    <sheet name="87 Kultet" sheetId="40" r:id="rId36"/>
    <sheet name="87 ASIG" sheetId="42" r:id="rId37"/>
    <sheet name="87 ACESK" sheetId="43" r:id="rId38"/>
    <sheet name="87 DSHQ" sheetId="44" r:id="rId39"/>
    <sheet name="87 APP" sheetId="45" r:id="rId40"/>
    <sheet name="87 AMBU" sheetId="46" r:id="rId41"/>
    <sheet name="88" sheetId="5" r:id="rId42"/>
    <sheet name="89" sheetId="6" r:id="rId43"/>
    <sheet name="90" sheetId="22" r:id="rId44"/>
    <sheet name="91" sheetId="7" r:id="rId45"/>
    <sheet name="92" sheetId="8" r:id="rId46"/>
    <sheet name="95" sheetId="9" r:id="rId47"/>
  </sheets>
  <definedNames>
    <definedName name="_xlnm._FilterDatabase" localSheetId="36" hidden="1">'87 ASIG'!$A$7:$F$269</definedName>
    <definedName name="JR_PAGE_ANCHOR_0_1" localSheetId="1">'02'!$A$1</definedName>
    <definedName name="JR_PAGE_ANCHOR_0_1" localSheetId="2">'03'!$A$1</definedName>
    <definedName name="JR_PAGE_ANCHOR_0_1" localSheetId="4">'19'!$A$1</definedName>
    <definedName name="JR_PAGE_ANCHOR_0_1" localSheetId="5">'22'!$A$1</definedName>
    <definedName name="JR_PAGE_ANCHOR_0_1" localSheetId="6">'24'!$A$1</definedName>
    <definedName name="JR_PAGE_ANCHOR_0_1" localSheetId="8">'29'!$A$1</definedName>
    <definedName name="JR_PAGE_ANCHOR_0_1" localSheetId="10">'30'!$A$1</definedName>
    <definedName name="JR_PAGE_ANCHOR_0_1" localSheetId="9">'31'!$A$1</definedName>
    <definedName name="JR_PAGE_ANCHOR_0_1" localSheetId="11">'35'!$A$1</definedName>
    <definedName name="JR_PAGE_ANCHOR_0_1" localSheetId="12">'41'!$A$1</definedName>
    <definedName name="JR_PAGE_ANCHOR_0_1" localSheetId="13">'50'!$A$1</definedName>
    <definedName name="JR_PAGE_ANCHOR_0_1" localSheetId="14">'55'!$A$1</definedName>
    <definedName name="JR_PAGE_ANCHOR_0_1" localSheetId="15">'57'!$A$1</definedName>
    <definedName name="JR_PAGE_ANCHOR_0_1" localSheetId="19">'66'!$A$1</definedName>
    <definedName name="JR_PAGE_ANCHOR_0_1" localSheetId="20">'67'!$A$1</definedName>
    <definedName name="JR_PAGE_ANCHOR_0_1" localSheetId="21">'76'!$A$1</definedName>
    <definedName name="JR_PAGE_ANCHOR_0_1" localSheetId="22">'77'!$A$1</definedName>
    <definedName name="JR_PAGE_ANCHOR_0_1" localSheetId="23">'82'!$A$1</definedName>
    <definedName name="JR_PAGE_ANCHOR_0_1" localSheetId="41">'88'!$A$1</definedName>
    <definedName name="JR_PAGE_ANCHOR_0_1" localSheetId="43">'90'!$A$1</definedName>
    <definedName name="JR_PAGE_ANCHOR_0_1" localSheetId="45">'92'!$A$1</definedName>
    <definedName name="JR_PAGE_ANCHOR_0_1" localSheetId="46">'95'!$A$1</definedName>
    <definedName name="JR_PAGE_ANCHOR_0_1">'01'!$A$1</definedName>
    <definedName name="_xlnm.Print_Area" localSheetId="18">'63-03320'!$A$1:$H$186</definedName>
    <definedName name="_xlnm.Print_Area" localSheetId="37">'87 ACESK'!$A$1:$F$379</definedName>
    <definedName name="_xlnm.Print_Area" localSheetId="32">'87 AKPT'!$A$1:$F$368</definedName>
    <definedName name="_xlnm.Print_Area" localSheetId="29">'87 AKSHI'!$A$1:$F$706</definedName>
    <definedName name="_xlnm.Print_Area" localSheetId="40">'87 AMBU'!$A$1:$E$202</definedName>
    <definedName name="_xlnm.Print_Area" localSheetId="39">'87 APP'!$A$1:$F$125</definedName>
    <definedName name="_xlnm.Print_Area" localSheetId="36">'87 ASIG'!$A$1:$F$303</definedName>
    <definedName name="_xlnm.Print_Area" localSheetId="25">'87 ASPA'!$A$1:$F$389</definedName>
    <definedName name="_xlnm.Print_Area" localSheetId="31">'87 Avokatura Shtetit'!$A$1:$F$172</definedName>
    <definedName name="_xlnm.Print_Area" localSheetId="30">'87 AZHT'!$A$1:$F$376</definedName>
    <definedName name="_xlnm.Print_Area" localSheetId="34">'87 DAP'!$A$1:$E$505</definedName>
    <definedName name="_xlnm.Print_Area" localSheetId="38">'87 DSHQ'!$A$1:$F$109</definedName>
    <definedName name="_xlnm.Print_Area" localSheetId="28">'87 Inspektoriati Qendror'!$A$1:$G$152</definedName>
    <definedName name="_xlnm.Print_Area" localSheetId="35">'87 Kultet'!$A$1:$G$379</definedName>
    <definedName name="_xlnm.Print_Area" localSheetId="27">'87 Minoritetet'!$A$1:$F$311</definedName>
    <definedName name="_xlnm.Print_Area" localSheetId="26">'87 SASPAC'!$A$1:$E$153</definedName>
    <definedName name="_xlnm.Print_Area" localSheetId="33">'87Agjencia e Auditimit fonde BE'!$A$1:$F$378</definedName>
    <definedName name="_xlnm.Print_Area" localSheetId="42">'89'!$A$1:$L$203</definedName>
    <definedName name="_xlnm.Print_Area" localSheetId="44">'91'!$A$1:$K$389</definedName>
  </definedNames>
  <calcPr calcId="144525"/>
</workbook>
</file>

<file path=xl/calcChain.xml><?xml version="1.0" encoding="utf-8"?>
<calcChain xmlns="http://schemas.openxmlformats.org/spreadsheetml/2006/main">
  <c r="F124" i="48" l="1"/>
  <c r="E124" i="48"/>
  <c r="C124" i="48"/>
  <c r="F123" i="48"/>
  <c r="E123" i="48"/>
  <c r="D123" i="48"/>
  <c r="C123" i="48"/>
  <c r="F122" i="48"/>
  <c r="E122" i="48"/>
  <c r="D122" i="48"/>
  <c r="C122" i="48"/>
  <c r="F121" i="48"/>
  <c r="E121" i="48"/>
  <c r="D121" i="48"/>
  <c r="C121" i="48"/>
  <c r="D120" i="48"/>
  <c r="F119" i="48"/>
  <c r="E119" i="48"/>
  <c r="D119" i="48"/>
  <c r="C119" i="48"/>
  <c r="F118" i="48"/>
  <c r="E118" i="48"/>
  <c r="D118" i="48"/>
  <c r="C118" i="48"/>
  <c r="F117" i="48"/>
  <c r="E117" i="48"/>
  <c r="D117" i="48"/>
  <c r="C117" i="48"/>
  <c r="F116" i="48"/>
  <c r="E116" i="48"/>
  <c r="D116" i="48"/>
  <c r="C116" i="48"/>
  <c r="F115" i="48"/>
  <c r="E115" i="48"/>
  <c r="D115" i="48"/>
  <c r="C115" i="48"/>
  <c r="F114" i="48"/>
  <c r="E114" i="48"/>
  <c r="D114" i="48"/>
  <c r="C114" i="48"/>
  <c r="F113" i="48"/>
  <c r="E113" i="48"/>
  <c r="D113" i="48"/>
  <c r="C113" i="48"/>
  <c r="F112" i="48"/>
  <c r="E112" i="48"/>
  <c r="D112" i="48"/>
  <c r="C112" i="48"/>
  <c r="F111" i="48"/>
  <c r="E111" i="48"/>
  <c r="D111" i="48"/>
  <c r="C111" i="48"/>
  <c r="F110" i="48"/>
  <c r="E110" i="48"/>
  <c r="D110" i="48"/>
  <c r="C110" i="48"/>
  <c r="F109" i="48"/>
  <c r="E109" i="48"/>
  <c r="D109" i="48"/>
  <c r="C109" i="48"/>
  <c r="F107" i="48"/>
  <c r="E107" i="48"/>
  <c r="D107" i="48"/>
  <c r="C107" i="48"/>
  <c r="F106" i="48"/>
  <c r="E106" i="48"/>
  <c r="D106" i="48"/>
  <c r="C106" i="48"/>
  <c r="F104" i="48"/>
  <c r="E104" i="48"/>
  <c r="D104" i="48"/>
  <c r="C104" i="48"/>
  <c r="F103" i="48"/>
  <c r="E103" i="48"/>
  <c r="D103" i="48"/>
  <c r="C103" i="48"/>
  <c r="F96" i="48"/>
  <c r="E96" i="48"/>
  <c r="D96" i="48"/>
  <c r="D124" i="48" s="1"/>
  <c r="C96" i="48"/>
  <c r="D89" i="48"/>
  <c r="F88" i="48"/>
  <c r="E88" i="48"/>
  <c r="D88" i="48"/>
  <c r="D87" i="48"/>
  <c r="C87" i="48"/>
  <c r="D90" i="48" s="1"/>
  <c r="F86" i="48"/>
  <c r="F89" i="48" s="1"/>
  <c r="E86" i="48"/>
  <c r="E89" i="48" s="1"/>
  <c r="F78" i="48"/>
  <c r="E78" i="48"/>
  <c r="D78" i="48"/>
  <c r="C78" i="48"/>
  <c r="F71" i="48"/>
  <c r="E71" i="48"/>
  <c r="D71" i="48"/>
  <c r="F70" i="48"/>
  <c r="E70" i="48"/>
  <c r="D70" i="48"/>
  <c r="F69" i="48"/>
  <c r="F72" i="48" s="1"/>
  <c r="E69" i="48"/>
  <c r="E72" i="48" s="1"/>
  <c r="D69" i="48"/>
  <c r="D72" i="48" s="1"/>
  <c r="C69" i="48"/>
  <c r="D57" i="48"/>
  <c r="D100" i="48" s="1"/>
  <c r="E54" i="48"/>
  <c r="E120" i="48" s="1"/>
  <c r="C54" i="48"/>
  <c r="C120" i="48" s="1"/>
  <c r="F42" i="48"/>
  <c r="F108" i="48" s="1"/>
  <c r="E42" i="48"/>
  <c r="E108" i="48" s="1"/>
  <c r="D42" i="48"/>
  <c r="D108" i="48" s="1"/>
  <c r="C42" i="48"/>
  <c r="C108" i="48" s="1"/>
  <c r="F39" i="48"/>
  <c r="F105" i="48" s="1"/>
  <c r="E39" i="48"/>
  <c r="E105" i="48" s="1"/>
  <c r="D39" i="48"/>
  <c r="D105" i="48" s="1"/>
  <c r="C39" i="48"/>
  <c r="C105" i="48" s="1"/>
  <c r="F36" i="48"/>
  <c r="F102" i="48" s="1"/>
  <c r="F101" i="48" s="1"/>
  <c r="E36" i="48"/>
  <c r="E102" i="48" s="1"/>
  <c r="E101" i="48" s="1"/>
  <c r="D36" i="48"/>
  <c r="D102" i="48" s="1"/>
  <c r="D101" i="48" s="1"/>
  <c r="D125" i="48" s="1"/>
  <c r="C36" i="48"/>
  <c r="C102" i="48" s="1"/>
  <c r="C101" i="48" s="1"/>
  <c r="F31" i="48"/>
  <c r="E31" i="48"/>
  <c r="D31" i="48"/>
  <c r="F30" i="48"/>
  <c r="E30" i="48"/>
  <c r="D30" i="48"/>
  <c r="F29" i="48"/>
  <c r="F32" i="48" s="1"/>
  <c r="E29" i="48"/>
  <c r="E32" i="48" s="1"/>
  <c r="D29" i="48"/>
  <c r="D32" i="48" s="1"/>
  <c r="C29" i="48"/>
  <c r="D58" i="48" l="1"/>
  <c r="E87" i="48"/>
  <c r="E90" i="48" s="1"/>
  <c r="E57" i="48"/>
  <c r="F87" i="48"/>
  <c r="F90" i="48" s="1"/>
  <c r="F54" i="48"/>
  <c r="C57" i="48"/>
  <c r="F120" i="48" l="1"/>
  <c r="F57" i="48"/>
  <c r="E100" i="48"/>
  <c r="E125" i="48" s="1"/>
  <c r="E58" i="48"/>
  <c r="C100" i="48"/>
  <c r="C125" i="48" s="1"/>
  <c r="C58" i="48"/>
  <c r="F100" i="48" l="1"/>
  <c r="F125" i="48" s="1"/>
  <c r="F58" i="48"/>
  <c r="F704" i="47" l="1"/>
  <c r="E704" i="47"/>
  <c r="D704" i="47"/>
  <c r="C704" i="47"/>
  <c r="F703" i="47"/>
  <c r="E703" i="47"/>
  <c r="D703" i="47"/>
  <c r="C703" i="47"/>
  <c r="C701" i="47"/>
  <c r="F700" i="47"/>
  <c r="F699" i="47"/>
  <c r="E699" i="47"/>
  <c r="D699" i="47"/>
  <c r="C699" i="47"/>
  <c r="F698" i="47"/>
  <c r="E698" i="47"/>
  <c r="D698" i="47"/>
  <c r="C698" i="47"/>
  <c r="F697" i="47"/>
  <c r="E697" i="47"/>
  <c r="D697" i="47"/>
  <c r="C697" i="47"/>
  <c r="F696" i="47"/>
  <c r="E696" i="47"/>
  <c r="D696" i="47"/>
  <c r="C696" i="47"/>
  <c r="F695" i="47"/>
  <c r="E695" i="47"/>
  <c r="D695" i="47"/>
  <c r="C695" i="47"/>
  <c r="F694" i="47"/>
  <c r="E694" i="47"/>
  <c r="D694" i="47"/>
  <c r="C694" i="47"/>
  <c r="D693" i="47"/>
  <c r="C693" i="47"/>
  <c r="F692" i="47"/>
  <c r="E692" i="47"/>
  <c r="D692" i="47"/>
  <c r="C692" i="47"/>
  <c r="F691" i="47"/>
  <c r="F690" i="47" s="1"/>
  <c r="E691" i="47"/>
  <c r="D691" i="47"/>
  <c r="E690" i="47"/>
  <c r="D690" i="47"/>
  <c r="F689" i="47"/>
  <c r="E689" i="47"/>
  <c r="D689" i="47"/>
  <c r="C689" i="47"/>
  <c r="F688" i="47"/>
  <c r="E688" i="47"/>
  <c r="D688" i="47"/>
  <c r="C688" i="47"/>
  <c r="F687" i="47"/>
  <c r="E687" i="47"/>
  <c r="D687" i="47"/>
  <c r="C687" i="47"/>
  <c r="F686" i="47"/>
  <c r="E686" i="47"/>
  <c r="D686" i="47"/>
  <c r="C686" i="47"/>
  <c r="F685" i="47"/>
  <c r="E685" i="47"/>
  <c r="D685" i="47"/>
  <c r="D684" i="47" s="1"/>
  <c r="C685" i="47"/>
  <c r="F684" i="47"/>
  <c r="E684" i="47"/>
  <c r="C684" i="47"/>
  <c r="F683" i="47"/>
  <c r="E683" i="47"/>
  <c r="D683" i="47"/>
  <c r="C683" i="47"/>
  <c r="F682" i="47"/>
  <c r="E682" i="47"/>
  <c r="D682" i="47"/>
  <c r="D681" i="47" s="1"/>
  <c r="C682" i="47"/>
  <c r="F681" i="47"/>
  <c r="E681" i="47"/>
  <c r="C681" i="47"/>
  <c r="F680" i="47"/>
  <c r="E680" i="47"/>
  <c r="D680" i="47"/>
  <c r="C680" i="47"/>
  <c r="F679" i="47"/>
  <c r="E679" i="47"/>
  <c r="D679" i="47"/>
  <c r="C679" i="47"/>
  <c r="F678" i="47"/>
  <c r="E678" i="47"/>
  <c r="D678" i="47"/>
  <c r="C678" i="47"/>
  <c r="F677" i="47"/>
  <c r="E677" i="47"/>
  <c r="D677" i="47"/>
  <c r="C677" i="47"/>
  <c r="F676" i="47"/>
  <c r="E676" i="47"/>
  <c r="D676" i="47"/>
  <c r="C676" i="47"/>
  <c r="F675" i="47"/>
  <c r="E675" i="47"/>
  <c r="D675" i="47"/>
  <c r="C675" i="47"/>
  <c r="F662" i="47"/>
  <c r="F672" i="47" s="1"/>
  <c r="E662" i="47"/>
  <c r="E672" i="47" s="1"/>
  <c r="D662" i="47"/>
  <c r="D672" i="47" s="1"/>
  <c r="C662" i="47"/>
  <c r="C672" i="47" s="1"/>
  <c r="F657" i="47"/>
  <c r="E657" i="47"/>
  <c r="D657" i="47"/>
  <c r="F656" i="47"/>
  <c r="E656" i="47"/>
  <c r="D656" i="47"/>
  <c r="F655" i="47"/>
  <c r="E655" i="47"/>
  <c r="F658" i="47" s="1"/>
  <c r="D655" i="47"/>
  <c r="D658" i="47" s="1"/>
  <c r="C655" i="47"/>
  <c r="F637" i="47"/>
  <c r="F647" i="47" s="1"/>
  <c r="E637" i="47"/>
  <c r="E647" i="47" s="1"/>
  <c r="D637" i="47"/>
  <c r="D647" i="47" s="1"/>
  <c r="C637" i="47"/>
  <c r="C647" i="47" s="1"/>
  <c r="D633" i="47"/>
  <c r="F632" i="47"/>
  <c r="E632" i="47"/>
  <c r="D632" i="47"/>
  <c r="F631" i="47"/>
  <c r="E631" i="47"/>
  <c r="D631" i="47"/>
  <c r="F630" i="47"/>
  <c r="F633" i="47" s="1"/>
  <c r="E630" i="47"/>
  <c r="E633" i="47" s="1"/>
  <c r="D630" i="47"/>
  <c r="C630" i="47"/>
  <c r="F612" i="47"/>
  <c r="F622" i="47" s="1"/>
  <c r="E612" i="47"/>
  <c r="E622" i="47" s="1"/>
  <c r="D612" i="47"/>
  <c r="D622" i="47" s="1"/>
  <c r="C612" i="47"/>
  <c r="C622" i="47" s="1"/>
  <c r="E608" i="47"/>
  <c r="F607" i="47"/>
  <c r="E607" i="47"/>
  <c r="D607" i="47"/>
  <c r="F606" i="47"/>
  <c r="E606" i="47"/>
  <c r="D606" i="47"/>
  <c r="F605" i="47"/>
  <c r="F608" i="47" s="1"/>
  <c r="E605" i="47"/>
  <c r="D605" i="47"/>
  <c r="C605" i="47"/>
  <c r="D608" i="47" s="1"/>
  <c r="C597" i="47"/>
  <c r="F587" i="47"/>
  <c r="F597" i="47" s="1"/>
  <c r="E587" i="47"/>
  <c r="E597" i="47" s="1"/>
  <c r="D587" i="47"/>
  <c r="D597" i="47" s="1"/>
  <c r="C587" i="47"/>
  <c r="F583" i="47"/>
  <c r="F582" i="47"/>
  <c r="E582" i="47"/>
  <c r="D582" i="47"/>
  <c r="F581" i="47"/>
  <c r="E581" i="47"/>
  <c r="D581" i="47"/>
  <c r="F580" i="47"/>
  <c r="E580" i="47"/>
  <c r="D580" i="47"/>
  <c r="E583" i="47" s="1"/>
  <c r="C580" i="47"/>
  <c r="F562" i="47"/>
  <c r="F572" i="47" s="1"/>
  <c r="E562" i="47"/>
  <c r="E572" i="47" s="1"/>
  <c r="D562" i="47"/>
  <c r="D572" i="47" s="1"/>
  <c r="C562" i="47"/>
  <c r="C572" i="47" s="1"/>
  <c r="F557" i="47"/>
  <c r="E557" i="47"/>
  <c r="D557" i="47"/>
  <c r="F556" i="47"/>
  <c r="E556" i="47"/>
  <c r="D556" i="47"/>
  <c r="F555" i="47"/>
  <c r="E555" i="47"/>
  <c r="F558" i="47" s="1"/>
  <c r="D555" i="47"/>
  <c r="D558" i="47" s="1"/>
  <c r="C555" i="47"/>
  <c r="F512" i="47"/>
  <c r="F522" i="47" s="1"/>
  <c r="E512" i="47"/>
  <c r="E522" i="47" s="1"/>
  <c r="D512" i="47"/>
  <c r="D522" i="47" s="1"/>
  <c r="C512" i="47"/>
  <c r="C522" i="47" s="1"/>
  <c r="D508" i="47"/>
  <c r="F507" i="47"/>
  <c r="E507" i="47"/>
  <c r="D507" i="47"/>
  <c r="F506" i="47"/>
  <c r="E506" i="47"/>
  <c r="D506" i="47"/>
  <c r="F505" i="47"/>
  <c r="F508" i="47" s="1"/>
  <c r="E505" i="47"/>
  <c r="E508" i="47" s="1"/>
  <c r="D505" i="47"/>
  <c r="C505" i="47"/>
  <c r="F493" i="47"/>
  <c r="E493" i="47"/>
  <c r="F492" i="47"/>
  <c r="F701" i="47" s="1"/>
  <c r="E492" i="47"/>
  <c r="F487" i="47"/>
  <c r="F497" i="47" s="1"/>
  <c r="E487" i="47"/>
  <c r="E497" i="47" s="1"/>
  <c r="D487" i="47"/>
  <c r="D497" i="47" s="1"/>
  <c r="C487" i="47"/>
  <c r="C497" i="47" s="1"/>
  <c r="E482" i="47"/>
  <c r="D482" i="47"/>
  <c r="F481" i="47"/>
  <c r="E481" i="47"/>
  <c r="D481" i="47"/>
  <c r="F480" i="47"/>
  <c r="D480" i="47"/>
  <c r="C480" i="47"/>
  <c r="D483" i="47" s="1"/>
  <c r="F479" i="47"/>
  <c r="F482" i="47" s="1"/>
  <c r="E479" i="47"/>
  <c r="E480" i="47" s="1"/>
  <c r="E483" i="47" s="1"/>
  <c r="F462" i="47"/>
  <c r="F472" i="47" s="1"/>
  <c r="E462" i="47"/>
  <c r="E472" i="47" s="1"/>
  <c r="D462" i="47"/>
  <c r="D472" i="47" s="1"/>
  <c r="C462" i="47"/>
  <c r="C472" i="47" s="1"/>
  <c r="D458" i="47"/>
  <c r="F457" i="47"/>
  <c r="E457" i="47"/>
  <c r="D457" i="47"/>
  <c r="F456" i="47"/>
  <c r="E456" i="47"/>
  <c r="D456" i="47"/>
  <c r="F455" i="47"/>
  <c r="F458" i="47" s="1"/>
  <c r="E455" i="47"/>
  <c r="E458" i="47" s="1"/>
  <c r="D455" i="47"/>
  <c r="C455" i="47"/>
  <c r="F447" i="47"/>
  <c r="F437" i="47"/>
  <c r="E437" i="47"/>
  <c r="E447" i="47" s="1"/>
  <c r="D437" i="47"/>
  <c r="D447" i="47" s="1"/>
  <c r="C437" i="47"/>
  <c r="C447" i="47" s="1"/>
  <c r="E433" i="47"/>
  <c r="F432" i="47"/>
  <c r="E432" i="47"/>
  <c r="D432" i="47"/>
  <c r="F431" i="47"/>
  <c r="E431" i="47"/>
  <c r="D431" i="47"/>
  <c r="F430" i="47"/>
  <c r="F433" i="47" s="1"/>
  <c r="E430" i="47"/>
  <c r="D430" i="47"/>
  <c r="C430" i="47"/>
  <c r="D433" i="47" s="1"/>
  <c r="F412" i="47"/>
  <c r="F422" i="47" s="1"/>
  <c r="E412" i="47"/>
  <c r="E422" i="47" s="1"/>
  <c r="D412" i="47"/>
  <c r="D422" i="47" s="1"/>
  <c r="C412" i="47"/>
  <c r="C422" i="47" s="1"/>
  <c r="F408" i="47"/>
  <c r="F407" i="47"/>
  <c r="E407" i="47"/>
  <c r="D407" i="47"/>
  <c r="F406" i="47"/>
  <c r="E406" i="47"/>
  <c r="D406" i="47"/>
  <c r="F405" i="47"/>
  <c r="E405" i="47"/>
  <c r="D405" i="47"/>
  <c r="E408" i="47" s="1"/>
  <c r="C405" i="47"/>
  <c r="F386" i="47"/>
  <c r="F396" i="47" s="1"/>
  <c r="E386" i="47"/>
  <c r="E396" i="47" s="1"/>
  <c r="D386" i="47"/>
  <c r="D396" i="47" s="1"/>
  <c r="C386" i="47"/>
  <c r="C396" i="47" s="1"/>
  <c r="F381" i="47"/>
  <c r="E381" i="47"/>
  <c r="D381" i="47"/>
  <c r="F380" i="47"/>
  <c r="E380" i="47"/>
  <c r="D380" i="47"/>
  <c r="F379" i="47"/>
  <c r="E379" i="47"/>
  <c r="F382" i="47" s="1"/>
  <c r="D379" i="47"/>
  <c r="D382" i="47" s="1"/>
  <c r="C379" i="47"/>
  <c r="E370" i="47"/>
  <c r="D370" i="47"/>
  <c r="F366" i="47"/>
  <c r="F365" i="47"/>
  <c r="F360" i="47"/>
  <c r="F370" i="47" s="1"/>
  <c r="E360" i="47"/>
  <c r="D360" i="47"/>
  <c r="C360" i="47"/>
  <c r="C370" i="47" s="1"/>
  <c r="F355" i="47"/>
  <c r="E355" i="47"/>
  <c r="D355" i="47"/>
  <c r="F354" i="47"/>
  <c r="E354" i="47"/>
  <c r="D354" i="47"/>
  <c r="E353" i="47"/>
  <c r="D353" i="47"/>
  <c r="E356" i="47" s="1"/>
  <c r="C353" i="47"/>
  <c r="F352" i="47"/>
  <c r="F353" i="47" s="1"/>
  <c r="F356" i="47" s="1"/>
  <c r="E344" i="47"/>
  <c r="D344" i="47"/>
  <c r="D340" i="47"/>
  <c r="D339" i="47"/>
  <c r="D701" i="47" s="1"/>
  <c r="F334" i="47"/>
  <c r="F344" i="47" s="1"/>
  <c r="E334" i="47"/>
  <c r="D334" i="47"/>
  <c r="C334" i="47"/>
  <c r="C344" i="47" s="1"/>
  <c r="F330" i="47"/>
  <c r="F329" i="47"/>
  <c r="E329" i="47"/>
  <c r="F328" i="47"/>
  <c r="E328" i="47"/>
  <c r="D328" i="47"/>
  <c r="F327" i="47"/>
  <c r="E327" i="47"/>
  <c r="D327" i="47"/>
  <c r="E330" i="47" s="1"/>
  <c r="C327" i="47"/>
  <c r="D326" i="47"/>
  <c r="D329" i="47" s="1"/>
  <c r="D318" i="47"/>
  <c r="F308" i="47"/>
  <c r="F318" i="47" s="1"/>
  <c r="E308" i="47"/>
  <c r="E318" i="47" s="1"/>
  <c r="D308" i="47"/>
  <c r="C308" i="47"/>
  <c r="C318" i="47" s="1"/>
  <c r="D304" i="47"/>
  <c r="F303" i="47"/>
  <c r="E303" i="47"/>
  <c r="D303" i="47"/>
  <c r="F302" i="47"/>
  <c r="E302" i="47"/>
  <c r="D302" i="47"/>
  <c r="F301" i="47"/>
  <c r="E301" i="47"/>
  <c r="E304" i="47" s="1"/>
  <c r="D301" i="47"/>
  <c r="C301" i="47"/>
  <c r="E293" i="47"/>
  <c r="F283" i="47"/>
  <c r="F293" i="47" s="1"/>
  <c r="E283" i="47"/>
  <c r="D283" i="47"/>
  <c r="D293" i="47" s="1"/>
  <c r="C283" i="47"/>
  <c r="C293" i="47" s="1"/>
  <c r="E279" i="47"/>
  <c r="F278" i="47"/>
  <c r="E278" i="47"/>
  <c r="D278" i="47"/>
  <c r="F277" i="47"/>
  <c r="E277" i="47"/>
  <c r="D277" i="47"/>
  <c r="F276" i="47"/>
  <c r="F279" i="47" s="1"/>
  <c r="E276" i="47"/>
  <c r="D276" i="47"/>
  <c r="C276" i="47"/>
  <c r="D279" i="47" s="1"/>
  <c r="F268" i="47"/>
  <c r="E268" i="47"/>
  <c r="D268" i="47"/>
  <c r="C268" i="47"/>
  <c r="F257" i="47"/>
  <c r="F267" i="47" s="1"/>
  <c r="E257" i="47"/>
  <c r="E267" i="47" s="1"/>
  <c r="D257" i="47"/>
  <c r="D267" i="47" s="1"/>
  <c r="C257" i="47"/>
  <c r="C267" i="47" s="1"/>
  <c r="F253" i="47"/>
  <c r="F252" i="47"/>
  <c r="E252" i="47"/>
  <c r="D252" i="47"/>
  <c r="F251" i="47"/>
  <c r="E251" i="47"/>
  <c r="D251" i="47"/>
  <c r="F250" i="47"/>
  <c r="E250" i="47"/>
  <c r="D250" i="47"/>
  <c r="E253" i="47" s="1"/>
  <c r="C250" i="47"/>
  <c r="F229" i="47"/>
  <c r="F239" i="47" s="1"/>
  <c r="E229" i="47"/>
  <c r="E239" i="47" s="1"/>
  <c r="D229" i="47"/>
  <c r="D239" i="47" s="1"/>
  <c r="C229" i="47"/>
  <c r="C239" i="47" s="1"/>
  <c r="C674" i="47" s="1"/>
  <c r="F224" i="47"/>
  <c r="E224" i="47"/>
  <c r="D224" i="47"/>
  <c r="F223" i="47"/>
  <c r="E223" i="47"/>
  <c r="D223" i="47"/>
  <c r="F222" i="47"/>
  <c r="E222" i="47"/>
  <c r="F225" i="47" s="1"/>
  <c r="D222" i="47"/>
  <c r="D225" i="47" s="1"/>
  <c r="C222" i="47"/>
  <c r="D213" i="47"/>
  <c r="E209" i="47"/>
  <c r="E208" i="47"/>
  <c r="E701" i="47" s="1"/>
  <c r="F203" i="47"/>
  <c r="F213" i="47" s="1"/>
  <c r="E203" i="47"/>
  <c r="D203" i="47"/>
  <c r="C203" i="47"/>
  <c r="C213" i="47" s="1"/>
  <c r="F198" i="47"/>
  <c r="E198" i="47"/>
  <c r="D198" i="47"/>
  <c r="F197" i="47"/>
  <c r="E197" i="47"/>
  <c r="D197" i="47"/>
  <c r="F196" i="47"/>
  <c r="D196" i="47"/>
  <c r="D199" i="47" s="1"/>
  <c r="C196" i="47"/>
  <c r="E195" i="47"/>
  <c r="E196" i="47" s="1"/>
  <c r="E199" i="47" s="1"/>
  <c r="D188" i="47"/>
  <c r="F178" i="47"/>
  <c r="F188" i="47" s="1"/>
  <c r="E178" i="47"/>
  <c r="E188" i="47" s="1"/>
  <c r="D178" i="47"/>
  <c r="C178" i="47"/>
  <c r="C188" i="47" s="1"/>
  <c r="D174" i="47"/>
  <c r="F173" i="47"/>
  <c r="E173" i="47"/>
  <c r="D173" i="47"/>
  <c r="F172" i="47"/>
  <c r="E172" i="47"/>
  <c r="D172" i="47"/>
  <c r="F171" i="47"/>
  <c r="F174" i="47" s="1"/>
  <c r="E171" i="47"/>
  <c r="E174" i="47" s="1"/>
  <c r="D171" i="47"/>
  <c r="C171" i="47"/>
  <c r="F163" i="47"/>
  <c r="E163" i="47"/>
  <c r="D163" i="47"/>
  <c r="C163" i="47"/>
  <c r="E162" i="47"/>
  <c r="E705" i="47" s="1"/>
  <c r="F152" i="47"/>
  <c r="F162" i="47" s="1"/>
  <c r="E152" i="47"/>
  <c r="D152" i="47"/>
  <c r="D162" i="47" s="1"/>
  <c r="D705" i="47" s="1"/>
  <c r="C152" i="47"/>
  <c r="C162" i="47" s="1"/>
  <c r="C705" i="47" s="1"/>
  <c r="E148" i="47"/>
  <c r="F147" i="47"/>
  <c r="E147" i="47"/>
  <c r="D147" i="47"/>
  <c r="F146" i="47"/>
  <c r="E146" i="47"/>
  <c r="D146" i="47"/>
  <c r="F145" i="47"/>
  <c r="F148" i="47" s="1"/>
  <c r="E145" i="47"/>
  <c r="D145" i="47"/>
  <c r="C145" i="47"/>
  <c r="D148" i="47" s="1"/>
  <c r="F134" i="47"/>
  <c r="F133" i="47"/>
  <c r="F104" i="47" s="1"/>
  <c r="E133" i="47"/>
  <c r="D133" i="47"/>
  <c r="D134" i="47" s="1"/>
  <c r="C133" i="47"/>
  <c r="F106" i="47"/>
  <c r="E106" i="47"/>
  <c r="D106" i="47"/>
  <c r="D104" i="47"/>
  <c r="C104" i="47"/>
  <c r="C105" i="47" s="1"/>
  <c r="F96" i="47"/>
  <c r="E96" i="47"/>
  <c r="E97" i="47" s="1"/>
  <c r="D96" i="47"/>
  <c r="C96" i="47"/>
  <c r="C67" i="47" s="1"/>
  <c r="F69" i="47"/>
  <c r="E69" i="47"/>
  <c r="D69" i="47"/>
  <c r="E67" i="47"/>
  <c r="D67" i="47"/>
  <c r="E59" i="47"/>
  <c r="E60" i="47" s="1"/>
  <c r="D59" i="47"/>
  <c r="D60" i="47" s="1"/>
  <c r="E56" i="47"/>
  <c r="F53" i="47"/>
  <c r="F30" i="47" s="1"/>
  <c r="F31" i="47" s="1"/>
  <c r="E53" i="47"/>
  <c r="E30" i="47" s="1"/>
  <c r="E31" i="47" s="1"/>
  <c r="D53" i="47"/>
  <c r="C53" i="47"/>
  <c r="C59" i="47" s="1"/>
  <c r="F33" i="47"/>
  <c r="E33" i="47"/>
  <c r="F32" i="47"/>
  <c r="E32" i="47"/>
  <c r="D32" i="47"/>
  <c r="D31" i="47"/>
  <c r="D30" i="47"/>
  <c r="C30" i="47"/>
  <c r="C31" i="47" s="1"/>
  <c r="D70" i="47" l="1"/>
  <c r="D673" i="47"/>
  <c r="D97" i="47"/>
  <c r="E34" i="47"/>
  <c r="D107" i="47"/>
  <c r="D33" i="47"/>
  <c r="F34" i="47"/>
  <c r="D68" i="47"/>
  <c r="D674" i="47"/>
  <c r="D706" i="47" s="1"/>
  <c r="F702" i="47"/>
  <c r="D34" i="47"/>
  <c r="C134" i="47"/>
  <c r="F483" i="47"/>
  <c r="D702" i="47"/>
  <c r="E70" i="47"/>
  <c r="F304" i="47"/>
  <c r="C60" i="47"/>
  <c r="E693" i="47"/>
  <c r="F56" i="47"/>
  <c r="C673" i="47"/>
  <c r="C706" i="47" s="1"/>
  <c r="C68" i="47"/>
  <c r="C97" i="47"/>
  <c r="F105" i="47"/>
  <c r="F705" i="47"/>
  <c r="F199" i="47"/>
  <c r="E68" i="47"/>
  <c r="E71" i="47" s="1"/>
  <c r="D105" i="47"/>
  <c r="D108" i="47" s="1"/>
  <c r="F67" i="47"/>
  <c r="F97" i="47" s="1"/>
  <c r="E104" i="47"/>
  <c r="E225" i="47"/>
  <c r="D253" i="47"/>
  <c r="D330" i="47"/>
  <c r="D356" i="47"/>
  <c r="E382" i="47"/>
  <c r="D408" i="47"/>
  <c r="E558" i="47"/>
  <c r="D583" i="47"/>
  <c r="E658" i="47"/>
  <c r="E673" i="47"/>
  <c r="E213" i="47"/>
  <c r="E702" i="47" s="1"/>
  <c r="B39" i="46"/>
  <c r="B31" i="46" s="1"/>
  <c r="C39" i="46"/>
  <c r="C31" i="46" s="1"/>
  <c r="D39" i="46"/>
  <c r="D31" i="46" s="1"/>
  <c r="E39" i="46"/>
  <c r="E31" i="46" s="1"/>
  <c r="B42" i="46"/>
  <c r="C42" i="46"/>
  <c r="D42" i="46"/>
  <c r="E42" i="46"/>
  <c r="B45" i="46"/>
  <c r="C45" i="46"/>
  <c r="D45" i="46"/>
  <c r="E45" i="46"/>
  <c r="B48" i="46"/>
  <c r="C48" i="46"/>
  <c r="D48" i="46"/>
  <c r="E48" i="46"/>
  <c r="B51" i="46"/>
  <c r="C51" i="46"/>
  <c r="D51" i="46"/>
  <c r="E51" i="46"/>
  <c r="B54" i="46"/>
  <c r="C54" i="46"/>
  <c r="D54" i="46"/>
  <c r="E54" i="46"/>
  <c r="B57" i="46"/>
  <c r="C57" i="46"/>
  <c r="D57" i="46"/>
  <c r="E57" i="46"/>
  <c r="B60" i="46"/>
  <c r="C60" i="46"/>
  <c r="D60" i="46"/>
  <c r="E60" i="46"/>
  <c r="B77" i="46"/>
  <c r="C77" i="46"/>
  <c r="D77" i="46"/>
  <c r="E77" i="46"/>
  <c r="B80" i="46"/>
  <c r="C80" i="46"/>
  <c r="D80" i="46"/>
  <c r="E80" i="46"/>
  <c r="B83" i="46"/>
  <c r="C83" i="46"/>
  <c r="D83" i="46"/>
  <c r="E83" i="46"/>
  <c r="B86" i="46"/>
  <c r="C86" i="46"/>
  <c r="D86" i="46"/>
  <c r="E86" i="46"/>
  <c r="B89" i="46"/>
  <c r="C89" i="46"/>
  <c r="D89" i="46"/>
  <c r="E89" i="46"/>
  <c r="B92" i="46"/>
  <c r="C92" i="46"/>
  <c r="D92" i="46"/>
  <c r="E92" i="46"/>
  <c r="B95" i="46"/>
  <c r="C95" i="46"/>
  <c r="D95" i="46"/>
  <c r="E95" i="46"/>
  <c r="B98" i="46"/>
  <c r="B69" i="46" s="1"/>
  <c r="B99" i="46" s="1"/>
  <c r="C98" i="46"/>
  <c r="C69" i="46" s="1"/>
  <c r="C99" i="46" s="1"/>
  <c r="D98" i="46"/>
  <c r="D69" i="46" s="1"/>
  <c r="D99" i="46" s="1"/>
  <c r="E98" i="46"/>
  <c r="E69" i="46" s="1"/>
  <c r="E99" i="46" s="1"/>
  <c r="B115" i="46"/>
  <c r="C115" i="46"/>
  <c r="D115" i="46"/>
  <c r="E115" i="46"/>
  <c r="B118" i="46"/>
  <c r="C118" i="46"/>
  <c r="D118" i="46"/>
  <c r="E118" i="46"/>
  <c r="B121" i="46"/>
  <c r="B107" i="46" s="1"/>
  <c r="B137" i="46" s="1"/>
  <c r="C121" i="46"/>
  <c r="C107" i="46" s="1"/>
  <c r="C137" i="46" s="1"/>
  <c r="D121" i="46"/>
  <c r="D107" i="46" s="1"/>
  <c r="D137" i="46" s="1"/>
  <c r="E121" i="46"/>
  <c r="E107" i="46" s="1"/>
  <c r="E137" i="46" s="1"/>
  <c r="B124" i="46"/>
  <c r="C124" i="46"/>
  <c r="D124" i="46"/>
  <c r="E124" i="46"/>
  <c r="B127" i="46"/>
  <c r="C127" i="46"/>
  <c r="D127" i="46"/>
  <c r="E127" i="46"/>
  <c r="B130" i="46"/>
  <c r="C130" i="46"/>
  <c r="D130" i="46"/>
  <c r="E130" i="46"/>
  <c r="B133" i="46"/>
  <c r="C133" i="46"/>
  <c r="D133" i="46"/>
  <c r="E133" i="46"/>
  <c r="B136" i="46"/>
  <c r="C136" i="46"/>
  <c r="D136" i="46"/>
  <c r="E136" i="46"/>
  <c r="B156" i="46"/>
  <c r="C156" i="46"/>
  <c r="D156" i="46"/>
  <c r="E156" i="46"/>
  <c r="B161" i="46"/>
  <c r="C161" i="46"/>
  <c r="D161" i="46"/>
  <c r="E161" i="46"/>
  <c r="B166" i="46"/>
  <c r="B148" i="46" s="1"/>
  <c r="C166" i="46"/>
  <c r="C148" i="46" s="1"/>
  <c r="D166" i="46"/>
  <c r="D148" i="46" s="1"/>
  <c r="E166" i="46"/>
  <c r="E148" i="46" s="1"/>
  <c r="B169" i="46"/>
  <c r="C169" i="46"/>
  <c r="D169" i="46"/>
  <c r="E169" i="46"/>
  <c r="B172" i="46"/>
  <c r="B171" i="46" s="1"/>
  <c r="C172" i="46"/>
  <c r="C171" i="46" s="1"/>
  <c r="D172" i="46"/>
  <c r="D171" i="46" s="1"/>
  <c r="E172" i="46"/>
  <c r="E171" i="46" s="1"/>
  <c r="B173" i="46"/>
  <c r="C173" i="46"/>
  <c r="D173" i="46"/>
  <c r="E173" i="46"/>
  <c r="B174" i="46"/>
  <c r="C174" i="46"/>
  <c r="D174" i="46"/>
  <c r="E174" i="46"/>
  <c r="B175" i="46"/>
  <c r="C175" i="46"/>
  <c r="D175" i="46"/>
  <c r="E175" i="46"/>
  <c r="B176" i="46"/>
  <c r="C176" i="46"/>
  <c r="D176" i="46"/>
  <c r="E176" i="46"/>
  <c r="B177" i="46"/>
  <c r="C177" i="46"/>
  <c r="D177" i="46"/>
  <c r="E177" i="46"/>
  <c r="B178" i="46"/>
  <c r="C178" i="46"/>
  <c r="D178" i="46"/>
  <c r="E178" i="46"/>
  <c r="B179" i="46"/>
  <c r="C179" i="46"/>
  <c r="D179" i="46"/>
  <c r="E179" i="46"/>
  <c r="B180" i="46"/>
  <c r="C180" i="46"/>
  <c r="D180" i="46"/>
  <c r="E180" i="46"/>
  <c r="B181" i="46"/>
  <c r="C181" i="46"/>
  <c r="D181" i="46"/>
  <c r="E181" i="46"/>
  <c r="B182" i="46"/>
  <c r="C182" i="46"/>
  <c r="D182" i="46"/>
  <c r="E182" i="46"/>
  <c r="B183" i="46"/>
  <c r="C183" i="46"/>
  <c r="D183" i="46"/>
  <c r="E183" i="46"/>
  <c r="B184" i="46"/>
  <c r="C184" i="46"/>
  <c r="D184" i="46"/>
  <c r="E184" i="46"/>
  <c r="B185" i="46"/>
  <c r="C185" i="46"/>
  <c r="D185" i="46"/>
  <c r="E185" i="46"/>
  <c r="B186" i="46"/>
  <c r="C186" i="46"/>
  <c r="D186" i="46"/>
  <c r="E186" i="46"/>
  <c r="B187" i="46"/>
  <c r="C187" i="46"/>
  <c r="D187" i="46"/>
  <c r="E187" i="46"/>
  <c r="B188" i="46"/>
  <c r="C188" i="46"/>
  <c r="D188" i="46"/>
  <c r="E188" i="46"/>
  <c r="D189" i="46"/>
  <c r="E189" i="46"/>
  <c r="D190" i="46"/>
  <c r="E190" i="46"/>
  <c r="B191" i="46"/>
  <c r="B189" i="46" s="1"/>
  <c r="C191" i="46"/>
  <c r="C189" i="46" s="1"/>
  <c r="D191" i="46"/>
  <c r="E191" i="46"/>
  <c r="B194" i="46"/>
  <c r="B192" i="46" s="1"/>
  <c r="B202" i="46" s="1"/>
  <c r="C194" i="46"/>
  <c r="C192" i="46" s="1"/>
  <c r="C202" i="46" s="1"/>
  <c r="D194" i="46"/>
  <c r="D192" i="46" s="1"/>
  <c r="D202" i="46" s="1"/>
  <c r="E194" i="46"/>
  <c r="E192" i="46" s="1"/>
  <c r="E202" i="46" s="1"/>
  <c r="B196" i="46"/>
  <c r="C196" i="46"/>
  <c r="D196" i="46"/>
  <c r="E196" i="46"/>
  <c r="B197" i="46"/>
  <c r="C197" i="46"/>
  <c r="D197" i="46"/>
  <c r="E197" i="46"/>
  <c r="D33" i="45"/>
  <c r="E33" i="45"/>
  <c r="F33" i="45"/>
  <c r="C39" i="45"/>
  <c r="D39" i="45"/>
  <c r="E39" i="45"/>
  <c r="F39" i="45"/>
  <c r="C42" i="45"/>
  <c r="D42" i="45"/>
  <c r="E42" i="45"/>
  <c r="F42" i="45"/>
  <c r="C45" i="45"/>
  <c r="D45" i="45"/>
  <c r="E45" i="45"/>
  <c r="E60" i="45" s="1"/>
  <c r="F45" i="45"/>
  <c r="C57" i="45"/>
  <c r="C60" i="45" s="1"/>
  <c r="E57" i="45"/>
  <c r="F57" i="45"/>
  <c r="D60" i="45"/>
  <c r="D31" i="45" s="1"/>
  <c r="F60" i="45"/>
  <c r="F31" i="45" s="1"/>
  <c r="E72" i="45"/>
  <c r="C73" i="45"/>
  <c r="E73" i="45"/>
  <c r="D74" i="45"/>
  <c r="E74" i="45"/>
  <c r="F74" i="45"/>
  <c r="C85" i="45"/>
  <c r="D85" i="45"/>
  <c r="D72" i="45" s="1"/>
  <c r="E85" i="45"/>
  <c r="F85" i="45"/>
  <c r="F72" i="45" s="1"/>
  <c r="C95" i="45"/>
  <c r="C94" i="45" s="1"/>
  <c r="D95" i="45"/>
  <c r="D94" i="45" s="1"/>
  <c r="E95" i="45"/>
  <c r="E94" i="45" s="1"/>
  <c r="F95" i="45"/>
  <c r="F94" i="45" s="1"/>
  <c r="C96" i="45"/>
  <c r="D96" i="45"/>
  <c r="E96" i="45"/>
  <c r="F96" i="45"/>
  <c r="C98" i="45"/>
  <c r="C97" i="45" s="1"/>
  <c r="D98" i="45"/>
  <c r="D97" i="45" s="1"/>
  <c r="C99" i="45"/>
  <c r="D99" i="45"/>
  <c r="E99" i="45"/>
  <c r="E97" i="45" s="1"/>
  <c r="F99" i="45"/>
  <c r="F97" i="45" s="1"/>
  <c r="F100" i="45"/>
  <c r="D101" i="45"/>
  <c r="E101" i="45"/>
  <c r="E100" i="45" s="1"/>
  <c r="C102" i="45"/>
  <c r="C100" i="45" s="1"/>
  <c r="D102" i="45"/>
  <c r="D100" i="45" s="1"/>
  <c r="E102" i="45"/>
  <c r="F102" i="45"/>
  <c r="C104" i="45"/>
  <c r="C103" i="45" s="1"/>
  <c r="D104" i="45"/>
  <c r="D103" i="45" s="1"/>
  <c r="E104" i="45"/>
  <c r="E103" i="45" s="1"/>
  <c r="F104" i="45"/>
  <c r="F103" i="45" s="1"/>
  <c r="C105" i="45"/>
  <c r="D105" i="45"/>
  <c r="E105" i="45"/>
  <c r="F105" i="45"/>
  <c r="C107" i="45"/>
  <c r="C106" i="45" s="1"/>
  <c r="D107" i="45"/>
  <c r="D106" i="45" s="1"/>
  <c r="E107" i="45"/>
  <c r="E106" i="45" s="1"/>
  <c r="F107" i="45"/>
  <c r="F106" i="45" s="1"/>
  <c r="C108" i="45"/>
  <c r="D108" i="45"/>
  <c r="E108" i="45"/>
  <c r="F108" i="45"/>
  <c r="C109" i="45"/>
  <c r="D109" i="45"/>
  <c r="E109" i="45"/>
  <c r="F109" i="45"/>
  <c r="C110" i="45"/>
  <c r="D110" i="45"/>
  <c r="E110" i="45"/>
  <c r="F110" i="45"/>
  <c r="C111" i="45"/>
  <c r="D111" i="45"/>
  <c r="E111" i="45"/>
  <c r="F111" i="45"/>
  <c r="D112" i="45"/>
  <c r="E112" i="45"/>
  <c r="F112" i="45"/>
  <c r="C113" i="45"/>
  <c r="D113" i="45"/>
  <c r="E113" i="45"/>
  <c r="F113" i="45"/>
  <c r="C114" i="45"/>
  <c r="D114" i="45"/>
  <c r="E114" i="45"/>
  <c r="F114" i="45"/>
  <c r="C115" i="45"/>
  <c r="D115" i="45"/>
  <c r="E115" i="45"/>
  <c r="F115" i="45"/>
  <c r="C120" i="45"/>
  <c r="D120" i="45"/>
  <c r="E120" i="45"/>
  <c r="F120" i="45"/>
  <c r="C37" i="44"/>
  <c r="D37" i="44"/>
  <c r="E37" i="44"/>
  <c r="F37" i="44"/>
  <c r="C47" i="44"/>
  <c r="D47" i="44"/>
  <c r="E47" i="44"/>
  <c r="F47" i="44"/>
  <c r="C64" i="44"/>
  <c r="D64" i="44"/>
  <c r="E64" i="44"/>
  <c r="F64" i="44"/>
  <c r="D69" i="44"/>
  <c r="E69" i="44"/>
  <c r="E74" i="44" s="1"/>
  <c r="D70" i="44"/>
  <c r="E70" i="44"/>
  <c r="C74" i="44"/>
  <c r="D74" i="44"/>
  <c r="D105" i="44" s="1"/>
  <c r="F74" i="44"/>
  <c r="F105" i="44" s="1"/>
  <c r="C76" i="44"/>
  <c r="D76" i="44"/>
  <c r="F76" i="44"/>
  <c r="C77" i="44"/>
  <c r="D77" i="44"/>
  <c r="D109" i="44" s="1"/>
  <c r="F77" i="44"/>
  <c r="F109" i="44" s="1"/>
  <c r="C78" i="44"/>
  <c r="D78" i="44"/>
  <c r="E78" i="44"/>
  <c r="F78" i="44"/>
  <c r="C81" i="44"/>
  <c r="D81" i="44"/>
  <c r="E81" i="44"/>
  <c r="F81" i="44"/>
  <c r="C84" i="44"/>
  <c r="D84" i="44"/>
  <c r="E84" i="44"/>
  <c r="F84" i="44"/>
  <c r="C88" i="44"/>
  <c r="C87" i="44" s="1"/>
  <c r="D88" i="44"/>
  <c r="D87" i="44" s="1"/>
  <c r="E88" i="44"/>
  <c r="E87" i="44" s="1"/>
  <c r="F88" i="44"/>
  <c r="F87" i="44" s="1"/>
  <c r="C89" i="44"/>
  <c r="D89" i="44"/>
  <c r="E89" i="44"/>
  <c r="F89" i="44"/>
  <c r="C90" i="44"/>
  <c r="D90" i="44"/>
  <c r="E90" i="44"/>
  <c r="F90" i="44"/>
  <c r="C93" i="44"/>
  <c r="D93" i="44"/>
  <c r="E93" i="44"/>
  <c r="F93" i="44"/>
  <c r="C96" i="44"/>
  <c r="D96" i="44"/>
  <c r="E96" i="44"/>
  <c r="F96" i="44"/>
  <c r="C99" i="44"/>
  <c r="D99" i="44"/>
  <c r="E99" i="44"/>
  <c r="F99" i="44"/>
  <c r="C104" i="44"/>
  <c r="D104" i="44"/>
  <c r="F104" i="44"/>
  <c r="C109" i="44"/>
  <c r="E30" i="43"/>
  <c r="E31" i="43" s="1"/>
  <c r="D32" i="43"/>
  <c r="E32" i="43"/>
  <c r="F32" i="43"/>
  <c r="C38" i="43"/>
  <c r="D38" i="43"/>
  <c r="E38" i="43"/>
  <c r="F38" i="43"/>
  <c r="C41" i="43"/>
  <c r="D41" i="43"/>
  <c r="E41" i="43"/>
  <c r="F41" i="43"/>
  <c r="C44" i="43"/>
  <c r="D44" i="43"/>
  <c r="E44" i="43"/>
  <c r="F44" i="43"/>
  <c r="C53" i="43"/>
  <c r="C59" i="43" s="1"/>
  <c r="D53" i="43"/>
  <c r="D59" i="43" s="1"/>
  <c r="E53" i="43"/>
  <c r="F53" i="43"/>
  <c r="E56" i="43"/>
  <c r="F56" i="43"/>
  <c r="E59" i="43"/>
  <c r="F59" i="43"/>
  <c r="F30" i="43" s="1"/>
  <c r="F60" i="43"/>
  <c r="F67" i="43"/>
  <c r="F68" i="43"/>
  <c r="D69" i="43"/>
  <c r="E69" i="43"/>
  <c r="F69" i="43"/>
  <c r="C96" i="43"/>
  <c r="C67" i="43" s="1"/>
  <c r="D96" i="43"/>
  <c r="D67" i="43" s="1"/>
  <c r="E96" i="43"/>
  <c r="E67" i="43" s="1"/>
  <c r="F96" i="43"/>
  <c r="E97" i="43"/>
  <c r="E104" i="43"/>
  <c r="E105" i="43"/>
  <c r="D106" i="43"/>
  <c r="E106" i="43"/>
  <c r="F106" i="43"/>
  <c r="C133" i="43"/>
  <c r="C104" i="43" s="1"/>
  <c r="D133" i="43"/>
  <c r="E133" i="43"/>
  <c r="F133" i="43"/>
  <c r="F104" i="43" s="1"/>
  <c r="E145" i="43"/>
  <c r="C146" i="43"/>
  <c r="D147" i="43"/>
  <c r="E147" i="43"/>
  <c r="F147" i="43"/>
  <c r="C153" i="43"/>
  <c r="D153" i="43"/>
  <c r="E153" i="43"/>
  <c r="F153" i="43"/>
  <c r="C158" i="43"/>
  <c r="D158" i="43"/>
  <c r="E158" i="43"/>
  <c r="F158" i="43"/>
  <c r="C163" i="43"/>
  <c r="D163" i="43"/>
  <c r="D145" i="43" s="1"/>
  <c r="E163" i="43"/>
  <c r="F163" i="43"/>
  <c r="F145" i="43" s="1"/>
  <c r="F170" i="43"/>
  <c r="C171" i="43"/>
  <c r="D171" i="43"/>
  <c r="F171" i="43"/>
  <c r="D172" i="43"/>
  <c r="E172" i="43"/>
  <c r="F172" i="43"/>
  <c r="D173" i="43"/>
  <c r="D174" i="43"/>
  <c r="C178" i="43"/>
  <c r="D178" i="43"/>
  <c r="E178" i="43"/>
  <c r="F178" i="43"/>
  <c r="C183" i="43"/>
  <c r="D183" i="43"/>
  <c r="E183" i="43"/>
  <c r="F183" i="43"/>
  <c r="C188" i="43"/>
  <c r="D188" i="43"/>
  <c r="E188" i="43"/>
  <c r="E170" i="43" s="1"/>
  <c r="F188" i="43"/>
  <c r="F195" i="43"/>
  <c r="C196" i="43"/>
  <c r="F196" i="43"/>
  <c r="D197" i="43"/>
  <c r="E197" i="43"/>
  <c r="F197" i="43"/>
  <c r="C203" i="43"/>
  <c r="D203" i="43"/>
  <c r="E203" i="43"/>
  <c r="F203" i="43"/>
  <c r="C208" i="43"/>
  <c r="D208" i="43"/>
  <c r="E208" i="43"/>
  <c r="F208" i="43"/>
  <c r="C213" i="43"/>
  <c r="D213" i="43"/>
  <c r="D195" i="43" s="1"/>
  <c r="D196" i="43" s="1"/>
  <c r="D199" i="43" s="1"/>
  <c r="E213" i="43"/>
  <c r="F213" i="43"/>
  <c r="E221" i="43"/>
  <c r="E222" i="43"/>
  <c r="D223" i="43"/>
  <c r="E223" i="43"/>
  <c r="F223" i="43"/>
  <c r="C229" i="43"/>
  <c r="D229" i="43"/>
  <c r="E229" i="43"/>
  <c r="F229" i="43"/>
  <c r="C234" i="43"/>
  <c r="D234" i="43"/>
  <c r="E234" i="43"/>
  <c r="F234" i="43"/>
  <c r="C239" i="43"/>
  <c r="C221" i="43" s="1"/>
  <c r="C222" i="43" s="1"/>
  <c r="D239" i="43"/>
  <c r="D221" i="43" s="1"/>
  <c r="E239" i="43"/>
  <c r="F239" i="43"/>
  <c r="F221" i="43" s="1"/>
  <c r="D252" i="43"/>
  <c r="E252" i="43"/>
  <c r="F252" i="43"/>
  <c r="C258" i="43"/>
  <c r="D258" i="43"/>
  <c r="E258" i="43"/>
  <c r="F258" i="43"/>
  <c r="C263" i="43"/>
  <c r="D263" i="43"/>
  <c r="E263" i="43"/>
  <c r="F263" i="43"/>
  <c r="C268" i="43"/>
  <c r="D268" i="43"/>
  <c r="E268" i="43"/>
  <c r="F268" i="43"/>
  <c r="F250" i="43" s="1"/>
  <c r="C276" i="43"/>
  <c r="D279" i="43" s="1"/>
  <c r="D276" i="43"/>
  <c r="E276" i="43"/>
  <c r="F276" i="43"/>
  <c r="D277" i="43"/>
  <c r="E277" i="43"/>
  <c r="F277" i="43"/>
  <c r="D278" i="43"/>
  <c r="E278" i="43"/>
  <c r="F278" i="43"/>
  <c r="E279" i="43"/>
  <c r="F279" i="43"/>
  <c r="C283" i="43"/>
  <c r="D283" i="43"/>
  <c r="E283" i="43"/>
  <c r="F283" i="43"/>
  <c r="C288" i="43"/>
  <c r="D288" i="43"/>
  <c r="E288" i="43"/>
  <c r="F288" i="43"/>
  <c r="C293" i="43"/>
  <c r="D293" i="43"/>
  <c r="E293" i="43"/>
  <c r="F293" i="43"/>
  <c r="F347" i="43" s="1"/>
  <c r="F300" i="43"/>
  <c r="F301" i="43"/>
  <c r="D302" i="43"/>
  <c r="E302" i="43"/>
  <c r="F302" i="43"/>
  <c r="C308" i="43"/>
  <c r="D308" i="43"/>
  <c r="E308" i="43"/>
  <c r="F308" i="43"/>
  <c r="C313" i="43"/>
  <c r="C250" i="43" s="1"/>
  <c r="C251" i="43" s="1"/>
  <c r="D313" i="43"/>
  <c r="D250" i="43" s="1"/>
  <c r="D253" i="43" s="1"/>
  <c r="E313" i="43"/>
  <c r="E250" i="43" s="1"/>
  <c r="F313" i="43"/>
  <c r="C318" i="43"/>
  <c r="C300" i="43" s="1"/>
  <c r="C301" i="43" s="1"/>
  <c r="D318" i="43"/>
  <c r="D300" i="43" s="1"/>
  <c r="D301" i="43" s="1"/>
  <c r="D304" i="43" s="1"/>
  <c r="E318" i="43"/>
  <c r="E300" i="43" s="1"/>
  <c r="F318" i="43"/>
  <c r="D326" i="43"/>
  <c r="E326" i="43"/>
  <c r="D328" i="43"/>
  <c r="E328" i="43"/>
  <c r="F328" i="43"/>
  <c r="C334" i="43"/>
  <c r="D334" i="43"/>
  <c r="E334" i="43"/>
  <c r="F334" i="43"/>
  <c r="C339" i="43"/>
  <c r="D339" i="43"/>
  <c r="E339" i="43"/>
  <c r="F339" i="43"/>
  <c r="C344" i="43"/>
  <c r="C326" i="43" s="1"/>
  <c r="C327" i="43" s="1"/>
  <c r="D344" i="43"/>
  <c r="E344" i="43"/>
  <c r="F344" i="43"/>
  <c r="F326" i="43" s="1"/>
  <c r="F327" i="43" s="1"/>
  <c r="D347" i="43"/>
  <c r="C348" i="43"/>
  <c r="C349" i="43"/>
  <c r="D349" i="43"/>
  <c r="D348" i="43" s="1"/>
  <c r="E349" i="43"/>
  <c r="E348" i="43" s="1"/>
  <c r="F349" i="43"/>
  <c r="F348" i="43" s="1"/>
  <c r="C350" i="43"/>
  <c r="D350" i="43"/>
  <c r="E350" i="43"/>
  <c r="F350" i="43"/>
  <c r="D351" i="43"/>
  <c r="C352" i="43"/>
  <c r="D352" i="43"/>
  <c r="E352" i="43"/>
  <c r="E351" i="43" s="1"/>
  <c r="F352" i="43"/>
  <c r="F351" i="43" s="1"/>
  <c r="C353" i="43"/>
  <c r="D353" i="43"/>
  <c r="E353" i="43"/>
  <c r="F353" i="43"/>
  <c r="C354" i="43"/>
  <c r="C355" i="43"/>
  <c r="D355" i="43"/>
  <c r="E355" i="43"/>
  <c r="E354" i="43" s="1"/>
  <c r="F355" i="43"/>
  <c r="F354" i="43" s="1"/>
  <c r="C356" i="43"/>
  <c r="D356" i="43"/>
  <c r="E356" i="43"/>
  <c r="F356" i="43"/>
  <c r="D357" i="43"/>
  <c r="C358" i="43"/>
  <c r="C357" i="43" s="1"/>
  <c r="D358" i="43"/>
  <c r="E358" i="43"/>
  <c r="E357" i="43" s="1"/>
  <c r="F358" i="43"/>
  <c r="F357" i="43" s="1"/>
  <c r="C359" i="43"/>
  <c r="D359" i="43"/>
  <c r="E359" i="43"/>
  <c r="F359" i="43"/>
  <c r="C360" i="43"/>
  <c r="C361" i="43"/>
  <c r="D361" i="43"/>
  <c r="D360" i="43" s="1"/>
  <c r="E361" i="43"/>
  <c r="F361" i="43"/>
  <c r="F360" i="43" s="1"/>
  <c r="C362" i="43"/>
  <c r="D362" i="43"/>
  <c r="E362" i="43"/>
  <c r="F362" i="43"/>
  <c r="C364" i="43"/>
  <c r="C363" i="43" s="1"/>
  <c r="D364" i="43"/>
  <c r="D363" i="43" s="1"/>
  <c r="E364" i="43"/>
  <c r="E363" i="43" s="1"/>
  <c r="F364" i="43"/>
  <c r="F363" i="43" s="1"/>
  <c r="C365" i="43"/>
  <c r="D365" i="43"/>
  <c r="E365" i="43"/>
  <c r="F365" i="43"/>
  <c r="C366" i="43"/>
  <c r="D366" i="43"/>
  <c r="E366" i="43"/>
  <c r="F366" i="43"/>
  <c r="C367" i="43"/>
  <c r="D367" i="43"/>
  <c r="E367" i="43"/>
  <c r="F367" i="43"/>
  <c r="C368" i="43"/>
  <c r="D368" i="43"/>
  <c r="E368" i="43"/>
  <c r="F368" i="43"/>
  <c r="C370" i="43"/>
  <c r="C369" i="43" s="1"/>
  <c r="D370" i="43"/>
  <c r="D369" i="43" s="1"/>
  <c r="E370" i="43"/>
  <c r="E369" i="43" s="1"/>
  <c r="F370" i="43"/>
  <c r="F369" i="43" s="1"/>
  <c r="C371" i="43"/>
  <c r="D371" i="43"/>
  <c r="E371" i="43"/>
  <c r="F371" i="43"/>
  <c r="C372" i="43"/>
  <c r="D372" i="43"/>
  <c r="E372" i="43"/>
  <c r="F372" i="43"/>
  <c r="C373" i="43"/>
  <c r="D373" i="43"/>
  <c r="E373" i="43"/>
  <c r="F373" i="43"/>
  <c r="C375" i="43"/>
  <c r="C374" i="43" s="1"/>
  <c r="D375" i="43"/>
  <c r="D374" i="43" s="1"/>
  <c r="E375" i="43"/>
  <c r="E374" i="43" s="1"/>
  <c r="F375" i="43"/>
  <c r="F374" i="43" s="1"/>
  <c r="C376" i="43"/>
  <c r="D376" i="43"/>
  <c r="E376" i="43"/>
  <c r="F376" i="43"/>
  <c r="C377" i="43"/>
  <c r="D377" i="43"/>
  <c r="E377" i="43"/>
  <c r="F377" i="43"/>
  <c r="C378" i="43"/>
  <c r="D378" i="43"/>
  <c r="E378" i="43"/>
  <c r="F378" i="43"/>
  <c r="D31" i="42"/>
  <c r="D61" i="42" s="1"/>
  <c r="F31" i="42"/>
  <c r="D32" i="42"/>
  <c r="F32" i="42"/>
  <c r="D33" i="42"/>
  <c r="E33" i="42"/>
  <c r="F33" i="42"/>
  <c r="D34" i="42"/>
  <c r="C39" i="42"/>
  <c r="D39" i="42"/>
  <c r="E39" i="42"/>
  <c r="F39" i="42"/>
  <c r="C42" i="42"/>
  <c r="D42" i="42"/>
  <c r="E42" i="42"/>
  <c r="F42" i="42"/>
  <c r="C45" i="42"/>
  <c r="D45" i="42"/>
  <c r="E45" i="42"/>
  <c r="F45" i="42"/>
  <c r="C54" i="42"/>
  <c r="D54" i="42"/>
  <c r="E54" i="42"/>
  <c r="F54" i="42"/>
  <c r="C57" i="42"/>
  <c r="D57" i="42"/>
  <c r="E57" i="42"/>
  <c r="F57" i="42"/>
  <c r="C60" i="42"/>
  <c r="C31" i="42" s="1"/>
  <c r="D60" i="42"/>
  <c r="E60" i="42"/>
  <c r="E31" i="42" s="1"/>
  <c r="F60" i="42"/>
  <c r="E68" i="42"/>
  <c r="E69" i="42" s="1"/>
  <c r="D70" i="42"/>
  <c r="E70" i="42"/>
  <c r="F70" i="42"/>
  <c r="C76" i="42"/>
  <c r="D76" i="42"/>
  <c r="E76" i="42"/>
  <c r="F76" i="42"/>
  <c r="C79" i="42"/>
  <c r="D79" i="42"/>
  <c r="E79" i="42"/>
  <c r="F79" i="42"/>
  <c r="C82" i="42"/>
  <c r="D82" i="42"/>
  <c r="D279" i="42" s="1"/>
  <c r="D278" i="42" s="1"/>
  <c r="E82" i="42"/>
  <c r="F82" i="42"/>
  <c r="C91" i="42"/>
  <c r="C97" i="42" s="1"/>
  <c r="D91" i="42"/>
  <c r="D97" i="42" s="1"/>
  <c r="E91" i="42"/>
  <c r="F91" i="42"/>
  <c r="E94" i="42"/>
  <c r="F94" i="42"/>
  <c r="E97" i="42"/>
  <c r="F97" i="42"/>
  <c r="F68" i="42" s="1"/>
  <c r="F98" i="42"/>
  <c r="D107" i="42"/>
  <c r="E107" i="42"/>
  <c r="F107" i="42"/>
  <c r="C113" i="42"/>
  <c r="D113" i="42"/>
  <c r="E113" i="42"/>
  <c r="F113" i="42"/>
  <c r="C116" i="42"/>
  <c r="D116" i="42"/>
  <c r="E116" i="42"/>
  <c r="F116" i="42"/>
  <c r="C119" i="42"/>
  <c r="D119" i="42"/>
  <c r="E119" i="42"/>
  <c r="F119" i="42"/>
  <c r="C128" i="42"/>
  <c r="D128" i="42"/>
  <c r="D134" i="42" s="1"/>
  <c r="E128" i="42"/>
  <c r="E134" i="42" s="1"/>
  <c r="F128" i="42"/>
  <c r="E131" i="42"/>
  <c r="F131" i="42" s="1"/>
  <c r="F134" i="42" s="1"/>
  <c r="C134" i="42"/>
  <c r="C105" i="42" s="1"/>
  <c r="C106" i="42" s="1"/>
  <c r="C135" i="42"/>
  <c r="C147" i="42"/>
  <c r="C148" i="42"/>
  <c r="D149" i="42"/>
  <c r="E149" i="42"/>
  <c r="F149" i="42"/>
  <c r="C155" i="42"/>
  <c r="D155" i="42"/>
  <c r="D165" i="42" s="1"/>
  <c r="E155" i="42"/>
  <c r="F155" i="42"/>
  <c r="C160" i="42"/>
  <c r="D160" i="42"/>
  <c r="E160" i="42"/>
  <c r="F160" i="42"/>
  <c r="D161" i="42"/>
  <c r="C165" i="42"/>
  <c r="E165" i="42"/>
  <c r="E147" i="42" s="1"/>
  <c r="E148" i="42" s="1"/>
  <c r="C173" i="42"/>
  <c r="E173" i="42"/>
  <c r="C174" i="42"/>
  <c r="E174" i="42"/>
  <c r="D175" i="42"/>
  <c r="E175" i="42"/>
  <c r="F175" i="42"/>
  <c r="C181" i="42"/>
  <c r="D181" i="42"/>
  <c r="E181" i="42"/>
  <c r="F181" i="42"/>
  <c r="C186" i="42"/>
  <c r="D186" i="42"/>
  <c r="E186" i="42"/>
  <c r="F186" i="42"/>
  <c r="C191" i="42"/>
  <c r="D191" i="42"/>
  <c r="D173" i="42" s="1"/>
  <c r="E191" i="42"/>
  <c r="F191" i="42"/>
  <c r="F173" i="42" s="1"/>
  <c r="D199" i="42"/>
  <c r="F199" i="42"/>
  <c r="D200" i="42"/>
  <c r="F200" i="42"/>
  <c r="D201" i="42"/>
  <c r="E201" i="42"/>
  <c r="F201" i="42"/>
  <c r="F202" i="42"/>
  <c r="C207" i="42"/>
  <c r="D207" i="42"/>
  <c r="E207" i="42"/>
  <c r="F207" i="42"/>
  <c r="C212" i="42"/>
  <c r="D212" i="42"/>
  <c r="E212" i="42"/>
  <c r="F212" i="42"/>
  <c r="C217" i="42"/>
  <c r="D217" i="42"/>
  <c r="E217" i="42"/>
  <c r="E199" i="42" s="1"/>
  <c r="F217" i="42"/>
  <c r="C225" i="42"/>
  <c r="E225" i="42"/>
  <c r="C226" i="42"/>
  <c r="E226" i="42"/>
  <c r="D227" i="42"/>
  <c r="E227" i="42"/>
  <c r="F227" i="42"/>
  <c r="E228" i="42"/>
  <c r="C233" i="42"/>
  <c r="D233" i="42"/>
  <c r="E233" i="42"/>
  <c r="F233" i="42"/>
  <c r="C238" i="42"/>
  <c r="D238" i="42"/>
  <c r="E238" i="42"/>
  <c r="F238" i="42"/>
  <c r="C243" i="42"/>
  <c r="D243" i="42"/>
  <c r="D225" i="42" s="1"/>
  <c r="E243" i="42"/>
  <c r="F243" i="42"/>
  <c r="F225" i="42" s="1"/>
  <c r="D251" i="42"/>
  <c r="F251" i="42"/>
  <c r="F254" i="42" s="1"/>
  <c r="D252" i="42"/>
  <c r="D255" i="42" s="1"/>
  <c r="D253" i="42"/>
  <c r="E253" i="42"/>
  <c r="F253" i="42"/>
  <c r="C259" i="42"/>
  <c r="D259" i="42"/>
  <c r="E259" i="42"/>
  <c r="F259" i="42"/>
  <c r="C264" i="42"/>
  <c r="D264" i="42"/>
  <c r="E264" i="42"/>
  <c r="F264" i="42"/>
  <c r="C269" i="42"/>
  <c r="C251" i="42" s="1"/>
  <c r="C252" i="42" s="1"/>
  <c r="D269" i="42"/>
  <c r="E269" i="42"/>
  <c r="E251" i="42" s="1"/>
  <c r="F269" i="42"/>
  <c r="E271" i="42"/>
  <c r="C273" i="42"/>
  <c r="D273" i="42"/>
  <c r="D272" i="42" s="1"/>
  <c r="E273" i="42"/>
  <c r="E272" i="42" s="1"/>
  <c r="F273" i="42"/>
  <c r="F272" i="42" s="1"/>
  <c r="C274" i="42"/>
  <c r="D274" i="42"/>
  <c r="E274" i="42"/>
  <c r="F274" i="42"/>
  <c r="C276" i="42"/>
  <c r="C275" i="42" s="1"/>
  <c r="D276" i="42"/>
  <c r="D275" i="42" s="1"/>
  <c r="E276" i="42"/>
  <c r="E275" i="42" s="1"/>
  <c r="F276" i="42"/>
  <c r="F275" i="42" s="1"/>
  <c r="C277" i="42"/>
  <c r="D277" i="42"/>
  <c r="E277" i="42"/>
  <c r="F277" i="42"/>
  <c r="C278" i="42"/>
  <c r="C279" i="42"/>
  <c r="E279" i="42"/>
  <c r="E278" i="42" s="1"/>
  <c r="F279" i="42"/>
  <c r="F278" i="42" s="1"/>
  <c r="C280" i="42"/>
  <c r="D280" i="42"/>
  <c r="E280" i="42"/>
  <c r="F280" i="42"/>
  <c r="E281" i="42"/>
  <c r="C282" i="42"/>
  <c r="C281" i="42" s="1"/>
  <c r="D282" i="42"/>
  <c r="D281" i="42" s="1"/>
  <c r="E282" i="42"/>
  <c r="F282" i="42"/>
  <c r="F281" i="42" s="1"/>
  <c r="C283" i="42"/>
  <c r="D283" i="42"/>
  <c r="E283" i="42"/>
  <c r="F283" i="42"/>
  <c r="C284" i="42"/>
  <c r="E284" i="42"/>
  <c r="C285" i="42"/>
  <c r="D285" i="42"/>
  <c r="D284" i="42" s="1"/>
  <c r="E285" i="42"/>
  <c r="F285" i="42"/>
  <c r="F284" i="42" s="1"/>
  <c r="C286" i="42"/>
  <c r="D286" i="42"/>
  <c r="E286" i="42"/>
  <c r="F286" i="42"/>
  <c r="E287" i="42"/>
  <c r="C288" i="42"/>
  <c r="C287" i="42" s="1"/>
  <c r="D288" i="42"/>
  <c r="D287" i="42" s="1"/>
  <c r="E288" i="42"/>
  <c r="F288" i="42"/>
  <c r="F287" i="42" s="1"/>
  <c r="C289" i="42"/>
  <c r="D289" i="42"/>
  <c r="E289" i="42"/>
  <c r="F289" i="42"/>
  <c r="C290" i="42"/>
  <c r="D290" i="42"/>
  <c r="E290" i="42"/>
  <c r="F290" i="42"/>
  <c r="C291" i="42"/>
  <c r="D291" i="42"/>
  <c r="E291" i="42"/>
  <c r="F291" i="42"/>
  <c r="C292" i="42"/>
  <c r="D292" i="42"/>
  <c r="E292" i="42"/>
  <c r="F292" i="42"/>
  <c r="C293" i="42"/>
  <c r="E293" i="42"/>
  <c r="C294" i="42"/>
  <c r="D294" i="42"/>
  <c r="D293" i="42" s="1"/>
  <c r="E294" i="42"/>
  <c r="F294" i="42"/>
  <c r="F293" i="42" s="1"/>
  <c r="C295" i="42"/>
  <c r="D295" i="42"/>
  <c r="E295" i="42"/>
  <c r="F295" i="42"/>
  <c r="C296" i="42"/>
  <c r="D296" i="42"/>
  <c r="E296" i="42"/>
  <c r="F296" i="42"/>
  <c r="C297" i="42"/>
  <c r="D297" i="42"/>
  <c r="E297" i="42"/>
  <c r="F297" i="42"/>
  <c r="E298" i="42"/>
  <c r="C299" i="42"/>
  <c r="C298" i="42" s="1"/>
  <c r="D299" i="42"/>
  <c r="D298" i="42" s="1"/>
  <c r="E299" i="42"/>
  <c r="F299" i="42"/>
  <c r="F298" i="42" s="1"/>
  <c r="C300" i="42"/>
  <c r="D300" i="42"/>
  <c r="E300" i="42"/>
  <c r="F300" i="42"/>
  <c r="C301" i="42"/>
  <c r="D301" i="42"/>
  <c r="E301" i="42"/>
  <c r="F301" i="42"/>
  <c r="C302" i="42"/>
  <c r="D302" i="42"/>
  <c r="E302" i="42"/>
  <c r="F302" i="42"/>
  <c r="D31" i="40"/>
  <c r="E31" i="40"/>
  <c r="F31" i="40"/>
  <c r="F34" i="40" s="1"/>
  <c r="G31" i="40"/>
  <c r="E32" i="40"/>
  <c r="F32" i="40"/>
  <c r="G32" i="40"/>
  <c r="E33" i="40"/>
  <c r="F33" i="40"/>
  <c r="G33" i="40"/>
  <c r="E34" i="40"/>
  <c r="G34" i="40"/>
  <c r="D44" i="40"/>
  <c r="D53" i="40"/>
  <c r="E53" i="40"/>
  <c r="F53" i="40"/>
  <c r="G53" i="40"/>
  <c r="F56" i="40"/>
  <c r="G56" i="40" s="1"/>
  <c r="G59" i="40" s="1"/>
  <c r="G60" i="40" s="1"/>
  <c r="D59" i="40"/>
  <c r="E59" i="40"/>
  <c r="D60" i="40"/>
  <c r="E60" i="40"/>
  <c r="E67" i="40"/>
  <c r="E97" i="40" s="1"/>
  <c r="G67" i="40"/>
  <c r="G97" i="40" s="1"/>
  <c r="D68" i="40"/>
  <c r="E68" i="40"/>
  <c r="E71" i="40" s="1"/>
  <c r="E69" i="40"/>
  <c r="F69" i="40"/>
  <c r="G69" i="40"/>
  <c r="E70" i="40"/>
  <c r="D96" i="40"/>
  <c r="E96" i="40"/>
  <c r="F96" i="40"/>
  <c r="F67" i="40" s="1"/>
  <c r="G96" i="40"/>
  <c r="D97" i="40"/>
  <c r="D105" i="40"/>
  <c r="E108" i="40" s="1"/>
  <c r="E106" i="40"/>
  <c r="F106" i="40"/>
  <c r="G106" i="40"/>
  <c r="E107" i="40"/>
  <c r="F107" i="40"/>
  <c r="G107" i="40"/>
  <c r="F108" i="40"/>
  <c r="G108" i="40"/>
  <c r="D133" i="40"/>
  <c r="E133" i="40"/>
  <c r="F133" i="40"/>
  <c r="G133" i="40"/>
  <c r="D134" i="40"/>
  <c r="E134" i="40"/>
  <c r="F134" i="40"/>
  <c r="G134" i="40"/>
  <c r="D146" i="40"/>
  <c r="E147" i="40"/>
  <c r="F147" i="40"/>
  <c r="G147" i="40"/>
  <c r="D153" i="40"/>
  <c r="D163" i="40" s="1"/>
  <c r="E153" i="40"/>
  <c r="F153" i="40"/>
  <c r="F163" i="40" s="1"/>
  <c r="F145" i="40" s="1"/>
  <c r="G153" i="40"/>
  <c r="E158" i="40"/>
  <c r="E163" i="40" s="1"/>
  <c r="E145" i="40" s="1"/>
  <c r="F158" i="40"/>
  <c r="G158" i="40"/>
  <c r="G163" i="40" s="1"/>
  <c r="G145" i="40" s="1"/>
  <c r="D171" i="40"/>
  <c r="F171" i="40"/>
  <c r="G171" i="40"/>
  <c r="E172" i="40"/>
  <c r="F172" i="40"/>
  <c r="G172" i="40"/>
  <c r="G173" i="40"/>
  <c r="G174" i="40"/>
  <c r="D178" i="40"/>
  <c r="E178" i="40"/>
  <c r="E188" i="40" s="1"/>
  <c r="E170" i="40" s="1"/>
  <c r="F178" i="40"/>
  <c r="G178" i="40"/>
  <c r="G188" i="40" s="1"/>
  <c r="E183" i="40"/>
  <c r="F183" i="40"/>
  <c r="F188" i="40" s="1"/>
  <c r="G183" i="40"/>
  <c r="D188" i="40"/>
  <c r="E196" i="40"/>
  <c r="F196" i="40"/>
  <c r="F199" i="40" s="1"/>
  <c r="E197" i="40"/>
  <c r="F197" i="40"/>
  <c r="G197" i="40"/>
  <c r="F198" i="40"/>
  <c r="D203" i="40"/>
  <c r="D213" i="40" s="1"/>
  <c r="E203" i="40"/>
  <c r="F203" i="40"/>
  <c r="G203" i="40"/>
  <c r="G213" i="40" s="1"/>
  <c r="G195" i="40" s="1"/>
  <c r="D208" i="40"/>
  <c r="F208" i="40"/>
  <c r="G208" i="40"/>
  <c r="E213" i="40"/>
  <c r="E347" i="40" s="1"/>
  <c r="F213" i="40"/>
  <c r="G222" i="40"/>
  <c r="E223" i="40"/>
  <c r="F223" i="40"/>
  <c r="G223" i="40"/>
  <c r="D229" i="40"/>
  <c r="E229" i="40"/>
  <c r="F229" i="40"/>
  <c r="G229" i="40"/>
  <c r="D234" i="40"/>
  <c r="E234" i="40"/>
  <c r="F234" i="40"/>
  <c r="G234" i="40"/>
  <c r="D239" i="40"/>
  <c r="D221" i="40" s="1"/>
  <c r="E239" i="40"/>
  <c r="E221" i="40" s="1"/>
  <c r="F239" i="40"/>
  <c r="F221" i="40" s="1"/>
  <c r="G239" i="40"/>
  <c r="G221" i="40" s="1"/>
  <c r="D250" i="40"/>
  <c r="F250" i="40"/>
  <c r="D251" i="40"/>
  <c r="F251" i="40"/>
  <c r="E252" i="40"/>
  <c r="F252" i="40"/>
  <c r="G252" i="40"/>
  <c r="D258" i="40"/>
  <c r="E258" i="40"/>
  <c r="F258" i="40"/>
  <c r="G258" i="40"/>
  <c r="D263" i="40"/>
  <c r="E263" i="40"/>
  <c r="F263" i="40"/>
  <c r="G263" i="40"/>
  <c r="D268" i="40"/>
  <c r="E268" i="40"/>
  <c r="F268" i="40"/>
  <c r="G268" i="40"/>
  <c r="G250" i="40" s="1"/>
  <c r="D276" i="40"/>
  <c r="E276" i="40"/>
  <c r="E279" i="40" s="1"/>
  <c r="F276" i="40"/>
  <c r="G276" i="40"/>
  <c r="G279" i="40" s="1"/>
  <c r="E277" i="40"/>
  <c r="F277" i="40"/>
  <c r="G277" i="40"/>
  <c r="E278" i="40"/>
  <c r="F278" i="40"/>
  <c r="G278" i="40"/>
  <c r="D283" i="40"/>
  <c r="E283" i="40"/>
  <c r="F283" i="40"/>
  <c r="G283" i="40"/>
  <c r="D288" i="40"/>
  <c r="E288" i="40"/>
  <c r="F288" i="40"/>
  <c r="G288" i="40"/>
  <c r="D293" i="40"/>
  <c r="E293" i="40"/>
  <c r="F293" i="40"/>
  <c r="G293" i="40"/>
  <c r="D300" i="40"/>
  <c r="F300" i="40"/>
  <c r="D301" i="40"/>
  <c r="F301" i="40"/>
  <c r="E302" i="40"/>
  <c r="F302" i="40"/>
  <c r="G302" i="40"/>
  <c r="D308" i="40"/>
  <c r="E308" i="40"/>
  <c r="F308" i="40"/>
  <c r="G308" i="40"/>
  <c r="D313" i="40"/>
  <c r="E313" i="40"/>
  <c r="E250" i="40" s="1"/>
  <c r="F313" i="40"/>
  <c r="G313" i="40"/>
  <c r="D318" i="40"/>
  <c r="E318" i="40"/>
  <c r="E300" i="40" s="1"/>
  <c r="F318" i="40"/>
  <c r="G318" i="40"/>
  <c r="G300" i="40" s="1"/>
  <c r="E326" i="40"/>
  <c r="G326" i="40"/>
  <c r="E327" i="40"/>
  <c r="G327" i="40"/>
  <c r="E328" i="40"/>
  <c r="F328" i="40"/>
  <c r="G328" i="40"/>
  <c r="D334" i="40"/>
  <c r="E334" i="40"/>
  <c r="F334" i="40"/>
  <c r="G334" i="40"/>
  <c r="D339" i="40"/>
  <c r="E339" i="40"/>
  <c r="F339" i="40"/>
  <c r="G339" i="40"/>
  <c r="D344" i="40"/>
  <c r="D326" i="40" s="1"/>
  <c r="E344" i="40"/>
  <c r="F344" i="40"/>
  <c r="F326" i="40" s="1"/>
  <c r="G344" i="40"/>
  <c r="D349" i="40"/>
  <c r="D348" i="40" s="1"/>
  <c r="E349" i="40"/>
  <c r="E348" i="40" s="1"/>
  <c r="F349" i="40"/>
  <c r="F348" i="40" s="1"/>
  <c r="G349" i="40"/>
  <c r="G348" i="40" s="1"/>
  <c r="D350" i="40"/>
  <c r="E350" i="40"/>
  <c r="F350" i="40"/>
  <c r="G350" i="40"/>
  <c r="D352" i="40"/>
  <c r="D351" i="40" s="1"/>
  <c r="E352" i="40"/>
  <c r="E351" i="40" s="1"/>
  <c r="F352" i="40"/>
  <c r="F351" i="40" s="1"/>
  <c r="G352" i="40"/>
  <c r="G351" i="40" s="1"/>
  <c r="D353" i="40"/>
  <c r="E353" i="40"/>
  <c r="F353" i="40"/>
  <c r="G353" i="40"/>
  <c r="D355" i="40"/>
  <c r="D354" i="40" s="1"/>
  <c r="E355" i="40"/>
  <c r="E354" i="40" s="1"/>
  <c r="F355" i="40"/>
  <c r="F354" i="40" s="1"/>
  <c r="G355" i="40"/>
  <c r="G354" i="40" s="1"/>
  <c r="D356" i="40"/>
  <c r="E356" i="40"/>
  <c r="F356" i="40"/>
  <c r="G356" i="40"/>
  <c r="D358" i="40"/>
  <c r="D357" i="40" s="1"/>
  <c r="E358" i="40"/>
  <c r="E357" i="40" s="1"/>
  <c r="F358" i="40"/>
  <c r="F357" i="40" s="1"/>
  <c r="G358" i="40"/>
  <c r="G357" i="40" s="1"/>
  <c r="D359" i="40"/>
  <c r="E359" i="40"/>
  <c r="F359" i="40"/>
  <c r="G359" i="40"/>
  <c r="D361" i="40"/>
  <c r="D360" i="40" s="1"/>
  <c r="E361" i="40"/>
  <c r="E360" i="40" s="1"/>
  <c r="F361" i="40"/>
  <c r="F360" i="40" s="1"/>
  <c r="G361" i="40"/>
  <c r="G360" i="40" s="1"/>
  <c r="D362" i="40"/>
  <c r="E362" i="40"/>
  <c r="F362" i="40"/>
  <c r="G362" i="40"/>
  <c r="D364" i="40"/>
  <c r="D363" i="40" s="1"/>
  <c r="E364" i="40"/>
  <c r="E363" i="40" s="1"/>
  <c r="F364" i="40"/>
  <c r="F363" i="40" s="1"/>
  <c r="G364" i="40"/>
  <c r="G363" i="40" s="1"/>
  <c r="D365" i="40"/>
  <c r="E365" i="40"/>
  <c r="F365" i="40"/>
  <c r="G365" i="40"/>
  <c r="D366" i="40"/>
  <c r="E366" i="40"/>
  <c r="F366" i="40"/>
  <c r="G366" i="40"/>
  <c r="D367" i="40"/>
  <c r="E367" i="40"/>
  <c r="F367" i="40"/>
  <c r="G367" i="40"/>
  <c r="D368" i="40"/>
  <c r="E368" i="40"/>
  <c r="F368" i="40"/>
  <c r="G368" i="40"/>
  <c r="D370" i="40"/>
  <c r="D369" i="40" s="1"/>
  <c r="E370" i="40"/>
  <c r="E369" i="40" s="1"/>
  <c r="F370" i="40"/>
  <c r="F369" i="40" s="1"/>
  <c r="G370" i="40"/>
  <c r="G369" i="40" s="1"/>
  <c r="D371" i="40"/>
  <c r="E371" i="40"/>
  <c r="F371" i="40"/>
  <c r="G371" i="40"/>
  <c r="D372" i="40"/>
  <c r="E372" i="40"/>
  <c r="F372" i="40"/>
  <c r="G372" i="40"/>
  <c r="D373" i="40"/>
  <c r="E373" i="40"/>
  <c r="F373" i="40"/>
  <c r="G373" i="40"/>
  <c r="D375" i="40"/>
  <c r="D374" i="40" s="1"/>
  <c r="E375" i="40"/>
  <c r="E374" i="40" s="1"/>
  <c r="F375" i="40"/>
  <c r="F374" i="40" s="1"/>
  <c r="G375" i="40"/>
  <c r="G374" i="40" s="1"/>
  <c r="D376" i="40"/>
  <c r="E376" i="40"/>
  <c r="F376" i="40"/>
  <c r="G376" i="40"/>
  <c r="D377" i="40"/>
  <c r="E377" i="40"/>
  <c r="F377" i="40"/>
  <c r="G377" i="40"/>
  <c r="D378" i="40"/>
  <c r="E378" i="40"/>
  <c r="F378" i="40"/>
  <c r="G378" i="40"/>
  <c r="C38" i="39"/>
  <c r="D38" i="39"/>
  <c r="E38" i="39"/>
  <c r="B44" i="39"/>
  <c r="C44" i="39"/>
  <c r="D44" i="39"/>
  <c r="E44" i="39"/>
  <c r="B47" i="39"/>
  <c r="C47" i="39"/>
  <c r="D47" i="39"/>
  <c r="E47" i="39"/>
  <c r="B50" i="39"/>
  <c r="C50" i="39"/>
  <c r="D50" i="39"/>
  <c r="E50" i="39"/>
  <c r="B65" i="39"/>
  <c r="B36" i="39" s="1"/>
  <c r="B66" i="39" s="1"/>
  <c r="C65" i="39"/>
  <c r="C36" i="39" s="1"/>
  <c r="D65" i="39"/>
  <c r="D36" i="39" s="1"/>
  <c r="E65" i="39"/>
  <c r="E36" i="39" s="1"/>
  <c r="C75" i="39"/>
  <c r="D75" i="39"/>
  <c r="E75" i="39"/>
  <c r="B87" i="39"/>
  <c r="C87" i="39"/>
  <c r="D87" i="39"/>
  <c r="E87" i="39"/>
  <c r="B102" i="39"/>
  <c r="B73" i="39" s="1"/>
  <c r="C102" i="39"/>
  <c r="C73" i="39" s="1"/>
  <c r="D102" i="39"/>
  <c r="D73" i="39" s="1"/>
  <c r="E102" i="39"/>
  <c r="E73" i="39" s="1"/>
  <c r="C112" i="39"/>
  <c r="D112" i="39"/>
  <c r="E112" i="39"/>
  <c r="B124" i="39"/>
  <c r="C124" i="39"/>
  <c r="C139" i="39" s="1"/>
  <c r="D124" i="39"/>
  <c r="E124" i="39"/>
  <c r="E139" i="39" s="1"/>
  <c r="C133" i="39"/>
  <c r="D133" i="39"/>
  <c r="E133" i="39"/>
  <c r="B139" i="39"/>
  <c r="B110" i="39" s="1"/>
  <c r="D139" i="39"/>
  <c r="D110" i="39" s="1"/>
  <c r="B147" i="39"/>
  <c r="B177" i="39" s="1"/>
  <c r="D147" i="39"/>
  <c r="D177" i="39" s="1"/>
  <c r="B148" i="39"/>
  <c r="D148" i="39"/>
  <c r="C149" i="39"/>
  <c r="D149" i="39"/>
  <c r="E149" i="39"/>
  <c r="B161" i="39"/>
  <c r="C161" i="39"/>
  <c r="D161" i="39"/>
  <c r="E161" i="39"/>
  <c r="B170" i="39"/>
  <c r="C170" i="39"/>
  <c r="D170" i="39"/>
  <c r="E170" i="39"/>
  <c r="B176" i="39"/>
  <c r="C176" i="39"/>
  <c r="C147" i="39" s="1"/>
  <c r="D176" i="39"/>
  <c r="E176" i="39"/>
  <c r="E147" i="39" s="1"/>
  <c r="B184" i="39"/>
  <c r="B214" i="39" s="1"/>
  <c r="C184" i="39"/>
  <c r="C185" i="39" s="1"/>
  <c r="C188" i="39" s="1"/>
  <c r="F184" i="39"/>
  <c r="B185" i="39"/>
  <c r="C186" i="39"/>
  <c r="D186" i="39"/>
  <c r="E186" i="39"/>
  <c r="B198" i="39"/>
  <c r="C198" i="39"/>
  <c r="D198" i="39"/>
  <c r="E198" i="39"/>
  <c r="B213" i="39"/>
  <c r="C213" i="39"/>
  <c r="D213" i="39"/>
  <c r="D184" i="39" s="1"/>
  <c r="E213" i="39"/>
  <c r="E184" i="39" s="1"/>
  <c r="C221" i="39"/>
  <c r="E221" i="39"/>
  <c r="C222" i="39"/>
  <c r="E222" i="39"/>
  <c r="C223" i="39"/>
  <c r="D223" i="39"/>
  <c r="E223" i="39"/>
  <c r="B235" i="39"/>
  <c r="C235" i="39"/>
  <c r="D235" i="39"/>
  <c r="E235" i="39"/>
  <c r="B250" i="39"/>
  <c r="B221" i="39" s="1"/>
  <c r="C250" i="39"/>
  <c r="D250" i="39"/>
  <c r="D221" i="39" s="1"/>
  <c r="E250" i="39"/>
  <c r="C251" i="39"/>
  <c r="E251" i="39"/>
  <c r="D258" i="39"/>
  <c r="D288" i="39" s="1"/>
  <c r="E258" i="39"/>
  <c r="E259" i="39" s="1"/>
  <c r="E262" i="39" s="1"/>
  <c r="F258" i="39"/>
  <c r="D259" i="39"/>
  <c r="C260" i="39"/>
  <c r="D260" i="39"/>
  <c r="E260" i="39"/>
  <c r="B272" i="39"/>
  <c r="C272" i="39"/>
  <c r="C479" i="39" s="1"/>
  <c r="D272" i="39"/>
  <c r="E272" i="39"/>
  <c r="B287" i="39"/>
  <c r="B258" i="39" s="1"/>
  <c r="C287" i="39"/>
  <c r="C258" i="39" s="1"/>
  <c r="D287" i="39"/>
  <c r="E287" i="39"/>
  <c r="C295" i="39"/>
  <c r="C325" i="39" s="1"/>
  <c r="E295" i="39"/>
  <c r="E325" i="39" s="1"/>
  <c r="C296" i="39"/>
  <c r="E296" i="39"/>
  <c r="C297" i="39"/>
  <c r="D297" i="39"/>
  <c r="E297" i="39"/>
  <c r="B309" i="39"/>
  <c r="C309" i="39"/>
  <c r="D309" i="39"/>
  <c r="E309" i="39"/>
  <c r="E479" i="39" s="1"/>
  <c r="B324" i="39"/>
  <c r="B295" i="39" s="1"/>
  <c r="C324" i="39"/>
  <c r="D324" i="39"/>
  <c r="D295" i="39" s="1"/>
  <c r="E324" i="39"/>
  <c r="B332" i="39"/>
  <c r="B333" i="39" s="1"/>
  <c r="E332" i="39"/>
  <c r="E362" i="39" s="1"/>
  <c r="F332" i="39"/>
  <c r="E333" i="39"/>
  <c r="C334" i="39"/>
  <c r="D334" i="39"/>
  <c r="E334" i="39"/>
  <c r="B346" i="39"/>
  <c r="C346" i="39"/>
  <c r="D346" i="39"/>
  <c r="E346" i="39"/>
  <c r="B361" i="39"/>
  <c r="C361" i="39"/>
  <c r="C332" i="39" s="1"/>
  <c r="D361" i="39"/>
  <c r="D332" i="39" s="1"/>
  <c r="E361" i="39"/>
  <c r="B373" i="39"/>
  <c r="D373" i="39"/>
  <c r="B374" i="39"/>
  <c r="D374" i="39"/>
  <c r="C375" i="39"/>
  <c r="D375" i="39"/>
  <c r="E375" i="39"/>
  <c r="B385" i="39"/>
  <c r="C385" i="39"/>
  <c r="D385" i="39"/>
  <c r="E385" i="39"/>
  <c r="B390" i="39"/>
  <c r="C390" i="39"/>
  <c r="C471" i="39" s="1"/>
  <c r="D390" i="39"/>
  <c r="E390" i="39"/>
  <c r="E373" i="39" s="1"/>
  <c r="C401" i="39"/>
  <c r="C404" i="39" s="1"/>
  <c r="E401" i="39"/>
  <c r="C402" i="39"/>
  <c r="C405" i="39" s="1"/>
  <c r="E402" i="39"/>
  <c r="C403" i="39"/>
  <c r="D403" i="39"/>
  <c r="E403" i="39"/>
  <c r="B413" i="39"/>
  <c r="B401" i="39" s="1"/>
  <c r="B402" i="39" s="1"/>
  <c r="C413" i="39"/>
  <c r="D413" i="39"/>
  <c r="D401" i="39" s="1"/>
  <c r="E413" i="39"/>
  <c r="B418" i="39"/>
  <c r="C418" i="39"/>
  <c r="D418" i="39"/>
  <c r="E418" i="39"/>
  <c r="C427" i="39"/>
  <c r="C430" i="39" s="1"/>
  <c r="C428" i="39"/>
  <c r="D428" i="39"/>
  <c r="E428" i="39"/>
  <c r="B439" i="39"/>
  <c r="C439" i="39"/>
  <c r="D439" i="39"/>
  <c r="E439" i="39"/>
  <c r="B444" i="39"/>
  <c r="B471" i="39" s="1"/>
  <c r="C444" i="39"/>
  <c r="C426" i="39" s="1"/>
  <c r="D444" i="39"/>
  <c r="D426" i="39" s="1"/>
  <c r="E444" i="39"/>
  <c r="E426" i="39" s="1"/>
  <c r="E427" i="39" s="1"/>
  <c r="B451" i="39"/>
  <c r="D451" i="39"/>
  <c r="D452" i="39"/>
  <c r="C453" i="39"/>
  <c r="D453" i="39"/>
  <c r="E453" i="39"/>
  <c r="D454" i="39"/>
  <c r="B464" i="39"/>
  <c r="C464" i="39"/>
  <c r="D464" i="39"/>
  <c r="E464" i="39"/>
  <c r="B469" i="39"/>
  <c r="C469" i="39"/>
  <c r="C451" i="39" s="1"/>
  <c r="D469" i="39"/>
  <c r="E469" i="39"/>
  <c r="E451" i="39" s="1"/>
  <c r="D473" i="39"/>
  <c r="B474" i="39"/>
  <c r="B473" i="39" s="1"/>
  <c r="C474" i="39"/>
  <c r="C473" i="39" s="1"/>
  <c r="D474" i="39"/>
  <c r="E474" i="39"/>
  <c r="E473" i="39" s="1"/>
  <c r="B475" i="39"/>
  <c r="C475" i="39"/>
  <c r="D475" i="39"/>
  <c r="E475" i="39"/>
  <c r="D476" i="39"/>
  <c r="B477" i="39"/>
  <c r="B476" i="39" s="1"/>
  <c r="C477" i="39"/>
  <c r="C476" i="39" s="1"/>
  <c r="D477" i="39"/>
  <c r="E477" i="39"/>
  <c r="E476" i="39" s="1"/>
  <c r="B478" i="39"/>
  <c r="C478" i="39"/>
  <c r="D478" i="39"/>
  <c r="E478" i="39"/>
  <c r="B479" i="39"/>
  <c r="D479" i="39"/>
  <c r="F451" i="39" s="1"/>
  <c r="F472" i="39" s="1"/>
  <c r="B480" i="39"/>
  <c r="C480" i="39"/>
  <c r="D480" i="39"/>
  <c r="E480" i="39"/>
  <c r="B481" i="39"/>
  <c r="C481" i="39"/>
  <c r="D481" i="39"/>
  <c r="E481" i="39"/>
  <c r="D482" i="39"/>
  <c r="B483" i="39"/>
  <c r="B482" i="39" s="1"/>
  <c r="C483" i="39"/>
  <c r="C482" i="39" s="1"/>
  <c r="D483" i="39"/>
  <c r="E483" i="39"/>
  <c r="E482" i="39" s="1"/>
  <c r="B484" i="39"/>
  <c r="C484" i="39"/>
  <c r="D484" i="39"/>
  <c r="E484" i="39"/>
  <c r="D485" i="39"/>
  <c r="B486" i="39"/>
  <c r="C486" i="39"/>
  <c r="C485" i="39" s="1"/>
  <c r="D486" i="39"/>
  <c r="E486" i="39"/>
  <c r="E485" i="39" s="1"/>
  <c r="B487" i="39"/>
  <c r="C487" i="39"/>
  <c r="D487" i="39"/>
  <c r="E487" i="39"/>
  <c r="B489" i="39"/>
  <c r="B488" i="39" s="1"/>
  <c r="C489" i="39"/>
  <c r="C488" i="39" s="1"/>
  <c r="D489" i="39"/>
  <c r="D488" i="39" s="1"/>
  <c r="E489" i="39"/>
  <c r="E488" i="39" s="1"/>
  <c r="B490" i="39"/>
  <c r="C490" i="39"/>
  <c r="D490" i="39"/>
  <c r="E490" i="39"/>
  <c r="B491" i="39"/>
  <c r="C491" i="39"/>
  <c r="D491" i="39"/>
  <c r="E491" i="39"/>
  <c r="B492" i="39"/>
  <c r="C492" i="39"/>
  <c r="D492" i="39"/>
  <c r="E492" i="39"/>
  <c r="B493" i="39"/>
  <c r="C493" i="39"/>
  <c r="D493" i="39"/>
  <c r="E493" i="39"/>
  <c r="B500" i="39"/>
  <c r="D500" i="39"/>
  <c r="F500" i="39"/>
  <c r="B501" i="39"/>
  <c r="C501" i="39"/>
  <c r="D501" i="39"/>
  <c r="E501" i="39"/>
  <c r="B502" i="39"/>
  <c r="C502" i="39"/>
  <c r="D502" i="39"/>
  <c r="E502" i="39"/>
  <c r="B503" i="39"/>
  <c r="C503" i="39"/>
  <c r="D503" i="39"/>
  <c r="E503" i="39"/>
  <c r="B504" i="39"/>
  <c r="C504" i="39"/>
  <c r="D504" i="39"/>
  <c r="E504" i="39"/>
  <c r="C30" i="38"/>
  <c r="D30" i="38"/>
  <c r="D33" i="38" s="1"/>
  <c r="E30" i="38"/>
  <c r="F30" i="38"/>
  <c r="F33" i="38" s="1"/>
  <c r="D31" i="38"/>
  <c r="E31" i="38"/>
  <c r="F31" i="38"/>
  <c r="D32" i="38"/>
  <c r="E32" i="38"/>
  <c r="F32" i="38"/>
  <c r="C37" i="38"/>
  <c r="D37" i="38"/>
  <c r="E37" i="38"/>
  <c r="F37" i="38"/>
  <c r="C40" i="38"/>
  <c r="D40" i="38"/>
  <c r="E40" i="38"/>
  <c r="F40" i="38"/>
  <c r="C43" i="38"/>
  <c r="D43" i="38"/>
  <c r="E43" i="38"/>
  <c r="F43" i="38"/>
  <c r="C52" i="38"/>
  <c r="C58" i="38" s="1"/>
  <c r="D52" i="38"/>
  <c r="E52" i="38"/>
  <c r="F52" i="38"/>
  <c r="E55" i="38"/>
  <c r="F55" i="38" s="1"/>
  <c r="F58" i="38" s="1"/>
  <c r="F59" i="38" s="1"/>
  <c r="D58" i="38"/>
  <c r="D59" i="38"/>
  <c r="E66" i="38"/>
  <c r="E96" i="38" s="1"/>
  <c r="E67" i="38"/>
  <c r="D68" i="38"/>
  <c r="E68" i="38"/>
  <c r="F68" i="38"/>
  <c r="F69" i="38"/>
  <c r="C95" i="38"/>
  <c r="C66" i="38" s="1"/>
  <c r="D95" i="38"/>
  <c r="D346" i="38" s="1"/>
  <c r="E95" i="38"/>
  <c r="F95" i="38"/>
  <c r="F66" i="38" s="1"/>
  <c r="F67" i="38" s="1"/>
  <c r="F70" i="38" s="1"/>
  <c r="F96" i="38"/>
  <c r="D103" i="38"/>
  <c r="D133" i="38" s="1"/>
  <c r="F103" i="38"/>
  <c r="F104" i="38" s="1"/>
  <c r="F107" i="38" s="1"/>
  <c r="D105" i="38"/>
  <c r="E105" i="38"/>
  <c r="F105" i="38"/>
  <c r="E106" i="38"/>
  <c r="C132" i="38"/>
  <c r="C103" i="38" s="1"/>
  <c r="D132" i="38"/>
  <c r="E132" i="38"/>
  <c r="E103" i="38" s="1"/>
  <c r="E104" i="38" s="1"/>
  <c r="F132" i="38"/>
  <c r="F133" i="38" s="1"/>
  <c r="E133" i="38"/>
  <c r="C145" i="38"/>
  <c r="D148" i="38" s="1"/>
  <c r="D145" i="38"/>
  <c r="E145" i="38"/>
  <c r="E148" i="38" s="1"/>
  <c r="F145" i="38"/>
  <c r="D146" i="38"/>
  <c r="E146" i="38"/>
  <c r="F146" i="38"/>
  <c r="D147" i="38"/>
  <c r="E147" i="38"/>
  <c r="F147" i="38"/>
  <c r="F148" i="38"/>
  <c r="C152" i="38"/>
  <c r="D152" i="38"/>
  <c r="E152" i="38"/>
  <c r="F152" i="38"/>
  <c r="C157" i="38"/>
  <c r="D157" i="38"/>
  <c r="E157" i="38"/>
  <c r="F157" i="38"/>
  <c r="C162" i="38"/>
  <c r="D162" i="38"/>
  <c r="E162" i="38"/>
  <c r="F162" i="38"/>
  <c r="C170" i="38"/>
  <c r="C177" i="38"/>
  <c r="D177" i="38"/>
  <c r="E177" i="38"/>
  <c r="F177" i="38"/>
  <c r="C182" i="38"/>
  <c r="D182" i="38"/>
  <c r="E182" i="38"/>
  <c r="F182" i="38"/>
  <c r="C187" i="38"/>
  <c r="D187" i="38"/>
  <c r="D169" i="38" s="1"/>
  <c r="E187" i="38"/>
  <c r="F187" i="38"/>
  <c r="D194" i="38"/>
  <c r="F194" i="38"/>
  <c r="F195" i="38" s="1"/>
  <c r="F198" i="38" s="1"/>
  <c r="D195" i="38"/>
  <c r="D196" i="38"/>
  <c r="E196" i="38"/>
  <c r="F196" i="38"/>
  <c r="E197" i="38"/>
  <c r="F197" i="38"/>
  <c r="C202" i="38"/>
  <c r="D202" i="38"/>
  <c r="E202" i="38"/>
  <c r="F202" i="38"/>
  <c r="C207" i="38"/>
  <c r="D207" i="38"/>
  <c r="E207" i="38"/>
  <c r="F207" i="38"/>
  <c r="C212" i="38"/>
  <c r="C194" i="38" s="1"/>
  <c r="D212" i="38"/>
  <c r="E212" i="38"/>
  <c r="E194" i="38" s="1"/>
  <c r="E195" i="38" s="1"/>
  <c r="E198" i="38" s="1"/>
  <c r="F212" i="38"/>
  <c r="C220" i="38"/>
  <c r="C228" i="38"/>
  <c r="D228" i="38"/>
  <c r="E228" i="38"/>
  <c r="F228" i="38"/>
  <c r="C233" i="38"/>
  <c r="D233" i="38"/>
  <c r="E233" i="38"/>
  <c r="F233" i="38"/>
  <c r="C238" i="38"/>
  <c r="D238" i="38"/>
  <c r="D220" i="38" s="1"/>
  <c r="E238" i="38"/>
  <c r="E220" i="38" s="1"/>
  <c r="F238" i="38"/>
  <c r="F346" i="38" s="1"/>
  <c r="C257" i="38"/>
  <c r="D257" i="38"/>
  <c r="E257" i="38"/>
  <c r="F257" i="38"/>
  <c r="C262" i="38"/>
  <c r="D262" i="38"/>
  <c r="E262" i="38"/>
  <c r="F262" i="38"/>
  <c r="C267" i="38"/>
  <c r="D267" i="38"/>
  <c r="E267" i="38"/>
  <c r="F267" i="38"/>
  <c r="F249" i="38" s="1"/>
  <c r="C282" i="38"/>
  <c r="D282" i="38"/>
  <c r="E282" i="38"/>
  <c r="F282" i="38"/>
  <c r="C287" i="38"/>
  <c r="D287" i="38"/>
  <c r="E287" i="38"/>
  <c r="F287" i="38"/>
  <c r="C292" i="38"/>
  <c r="D292" i="38"/>
  <c r="E292" i="38"/>
  <c r="F292" i="38"/>
  <c r="C307" i="38"/>
  <c r="D307" i="38"/>
  <c r="E307" i="38"/>
  <c r="F307" i="38"/>
  <c r="C312" i="38"/>
  <c r="C249" i="38" s="1"/>
  <c r="D312" i="38"/>
  <c r="D249" i="38" s="1"/>
  <c r="E312" i="38"/>
  <c r="E249" i="38" s="1"/>
  <c r="F312" i="38"/>
  <c r="C317" i="38"/>
  <c r="D317" i="38"/>
  <c r="E317" i="38"/>
  <c r="F317" i="38"/>
  <c r="C333" i="38"/>
  <c r="D333" i="38"/>
  <c r="E333" i="38"/>
  <c r="F333" i="38"/>
  <c r="C338" i="38"/>
  <c r="D338" i="38"/>
  <c r="E338" i="38"/>
  <c r="F338" i="38"/>
  <c r="C343" i="38"/>
  <c r="D343" i="38"/>
  <c r="E343" i="38"/>
  <c r="F343" i="38"/>
  <c r="C347" i="38"/>
  <c r="C348" i="38"/>
  <c r="D348" i="38"/>
  <c r="D347" i="38" s="1"/>
  <c r="E348" i="38"/>
  <c r="E347" i="38" s="1"/>
  <c r="F348" i="38"/>
  <c r="F347" i="38" s="1"/>
  <c r="C349" i="38"/>
  <c r="D349" i="38"/>
  <c r="E349" i="38"/>
  <c r="F349" i="38"/>
  <c r="C351" i="38"/>
  <c r="C350" i="38" s="1"/>
  <c r="D351" i="38"/>
  <c r="D350" i="38" s="1"/>
  <c r="E351" i="38"/>
  <c r="E350" i="38" s="1"/>
  <c r="F351" i="38"/>
  <c r="F350" i="38" s="1"/>
  <c r="C352" i="38"/>
  <c r="D352" i="38"/>
  <c r="E352" i="38"/>
  <c r="F352" i="38"/>
  <c r="C354" i="38"/>
  <c r="C353" i="38" s="1"/>
  <c r="D354" i="38"/>
  <c r="D353" i="38" s="1"/>
  <c r="E354" i="38"/>
  <c r="E353" i="38" s="1"/>
  <c r="F354" i="38"/>
  <c r="F353" i="38" s="1"/>
  <c r="C355" i="38"/>
  <c r="D355" i="38"/>
  <c r="E355" i="38"/>
  <c r="F355" i="38"/>
  <c r="C356" i="38"/>
  <c r="C357" i="38"/>
  <c r="D357" i="38"/>
  <c r="D356" i="38" s="1"/>
  <c r="E357" i="38"/>
  <c r="E356" i="38" s="1"/>
  <c r="F357" i="38"/>
  <c r="F356" i="38" s="1"/>
  <c r="C358" i="38"/>
  <c r="D358" i="38"/>
  <c r="E358" i="38"/>
  <c r="F358" i="38"/>
  <c r="C359" i="38"/>
  <c r="C360" i="38"/>
  <c r="D360" i="38"/>
  <c r="D359" i="38" s="1"/>
  <c r="E360" i="38"/>
  <c r="E359" i="38" s="1"/>
  <c r="F360" i="38"/>
  <c r="F359" i="38" s="1"/>
  <c r="C361" i="38"/>
  <c r="D361" i="38"/>
  <c r="E361" i="38"/>
  <c r="F361" i="38"/>
  <c r="C363" i="38"/>
  <c r="C362" i="38" s="1"/>
  <c r="D363" i="38"/>
  <c r="D362" i="38" s="1"/>
  <c r="E363" i="38"/>
  <c r="E362" i="38" s="1"/>
  <c r="F363" i="38"/>
  <c r="F362" i="38" s="1"/>
  <c r="C364" i="38"/>
  <c r="D364" i="38"/>
  <c r="E364" i="38"/>
  <c r="F364" i="38"/>
  <c r="C365" i="38"/>
  <c r="D365" i="38"/>
  <c r="E365" i="38"/>
  <c r="F365" i="38"/>
  <c r="C366" i="38"/>
  <c r="D366" i="38"/>
  <c r="E366" i="38"/>
  <c r="F366" i="38"/>
  <c r="C367" i="38"/>
  <c r="D367" i="38"/>
  <c r="E367" i="38"/>
  <c r="F367" i="38"/>
  <c r="C369" i="38"/>
  <c r="C368" i="38" s="1"/>
  <c r="D369" i="38"/>
  <c r="D368" i="38" s="1"/>
  <c r="E369" i="38"/>
  <c r="E368" i="38" s="1"/>
  <c r="F369" i="38"/>
  <c r="F368" i="38" s="1"/>
  <c r="C370" i="38"/>
  <c r="D370" i="38"/>
  <c r="E370" i="38"/>
  <c r="F370" i="38"/>
  <c r="C371" i="38"/>
  <c r="D371" i="38"/>
  <c r="E371" i="38"/>
  <c r="F371" i="38"/>
  <c r="C372" i="38"/>
  <c r="D372" i="38"/>
  <c r="E372" i="38"/>
  <c r="F372" i="38"/>
  <c r="C373" i="38"/>
  <c r="C374" i="38"/>
  <c r="D374" i="38"/>
  <c r="D373" i="38" s="1"/>
  <c r="E374" i="38"/>
  <c r="E373" i="38" s="1"/>
  <c r="F374" i="38"/>
  <c r="F373" i="38" s="1"/>
  <c r="C375" i="38"/>
  <c r="D375" i="38"/>
  <c r="E375" i="38"/>
  <c r="F375" i="38"/>
  <c r="C376" i="38"/>
  <c r="D376" i="38"/>
  <c r="E376" i="38"/>
  <c r="F376" i="38"/>
  <c r="C377" i="38"/>
  <c r="D377" i="38"/>
  <c r="E377" i="38"/>
  <c r="F377" i="38"/>
  <c r="D32" i="37"/>
  <c r="E32" i="37"/>
  <c r="F32" i="37"/>
  <c r="C38" i="37"/>
  <c r="D38" i="37"/>
  <c r="E38" i="37"/>
  <c r="F38" i="37"/>
  <c r="C41" i="37"/>
  <c r="D41" i="37"/>
  <c r="E41" i="37"/>
  <c r="F41" i="37"/>
  <c r="C44" i="37"/>
  <c r="D44" i="37"/>
  <c r="E44" i="37"/>
  <c r="F44" i="37"/>
  <c r="C53" i="37"/>
  <c r="D53" i="37"/>
  <c r="D59" i="37" s="1"/>
  <c r="E53" i="37"/>
  <c r="F53" i="37"/>
  <c r="C56" i="37"/>
  <c r="E56" i="37"/>
  <c r="F56" i="37" s="1"/>
  <c r="C59" i="37"/>
  <c r="C30" i="37" s="1"/>
  <c r="C31" i="37" s="1"/>
  <c r="E59" i="37"/>
  <c r="E30" i="37" s="1"/>
  <c r="C67" i="37"/>
  <c r="C97" i="37" s="1"/>
  <c r="F67" i="37"/>
  <c r="F97" i="37" s="1"/>
  <c r="C68" i="37"/>
  <c r="D69" i="37"/>
  <c r="E69" i="37"/>
  <c r="F69" i="37"/>
  <c r="C96" i="37"/>
  <c r="D96" i="37"/>
  <c r="D67" i="37" s="1"/>
  <c r="D68" i="37" s="1"/>
  <c r="D71" i="37" s="1"/>
  <c r="E96" i="37"/>
  <c r="E67" i="37" s="1"/>
  <c r="F96" i="37"/>
  <c r="E104" i="37"/>
  <c r="E134" i="37" s="1"/>
  <c r="F104" i="37"/>
  <c r="F134" i="37" s="1"/>
  <c r="D106" i="37"/>
  <c r="E106" i="37"/>
  <c r="F106" i="37"/>
  <c r="F107" i="37"/>
  <c r="C133" i="37"/>
  <c r="C104" i="37" s="1"/>
  <c r="C105" i="37" s="1"/>
  <c r="D133" i="37"/>
  <c r="D104" i="37" s="1"/>
  <c r="E133" i="37"/>
  <c r="F133" i="37"/>
  <c r="C134" i="37"/>
  <c r="C146" i="37"/>
  <c r="D146" i="37"/>
  <c r="E146" i="37"/>
  <c r="F149" i="37" s="1"/>
  <c r="F146" i="37"/>
  <c r="D147" i="37"/>
  <c r="E147" i="37"/>
  <c r="F147" i="37"/>
  <c r="D148" i="37"/>
  <c r="E148" i="37"/>
  <c r="F148" i="37"/>
  <c r="D149" i="37"/>
  <c r="C153" i="37"/>
  <c r="D153" i="37"/>
  <c r="E153" i="37"/>
  <c r="F153" i="37"/>
  <c r="C158" i="37"/>
  <c r="D158" i="37"/>
  <c r="E158" i="37"/>
  <c r="F158" i="37"/>
  <c r="C163" i="37"/>
  <c r="D163" i="37"/>
  <c r="E163" i="37"/>
  <c r="F163" i="37"/>
  <c r="D170" i="37"/>
  <c r="D171" i="37" s="1"/>
  <c r="C171" i="37"/>
  <c r="E171" i="37"/>
  <c r="F171" i="37"/>
  <c r="D172" i="37"/>
  <c r="E172" i="37"/>
  <c r="F172" i="37"/>
  <c r="D173" i="37"/>
  <c r="E173" i="37"/>
  <c r="F173" i="37"/>
  <c r="F174" i="37"/>
  <c r="C178" i="37"/>
  <c r="D178" i="37"/>
  <c r="E178" i="37"/>
  <c r="F178" i="37"/>
  <c r="C183" i="37"/>
  <c r="D183" i="37"/>
  <c r="E183" i="37"/>
  <c r="F183" i="37"/>
  <c r="C188" i="37"/>
  <c r="D188" i="37"/>
  <c r="E188" i="37"/>
  <c r="F188" i="37"/>
  <c r="C195" i="37"/>
  <c r="F195" i="37"/>
  <c r="C196" i="37"/>
  <c r="F196" i="37"/>
  <c r="D197" i="37"/>
  <c r="E197" i="37"/>
  <c r="F197" i="37"/>
  <c r="C203" i="37"/>
  <c r="D203" i="37"/>
  <c r="E203" i="37"/>
  <c r="F203" i="37"/>
  <c r="C208" i="37"/>
  <c r="D208" i="37"/>
  <c r="E208" i="37"/>
  <c r="F208" i="37"/>
  <c r="C213" i="37"/>
  <c r="D213" i="37"/>
  <c r="D195" i="37" s="1"/>
  <c r="E213" i="37"/>
  <c r="E195" i="37" s="1"/>
  <c r="F213" i="37"/>
  <c r="E221" i="37"/>
  <c r="F221" i="37"/>
  <c r="E222" i="37"/>
  <c r="F222" i="37"/>
  <c r="F225" i="37" s="1"/>
  <c r="D223" i="37"/>
  <c r="E223" i="37"/>
  <c r="F223" i="37"/>
  <c r="C229" i="37"/>
  <c r="D229" i="37"/>
  <c r="E229" i="37"/>
  <c r="F229" i="37"/>
  <c r="C234" i="37"/>
  <c r="D234" i="37"/>
  <c r="E234" i="37"/>
  <c r="F234" i="37"/>
  <c r="C239" i="37"/>
  <c r="C221" i="37" s="1"/>
  <c r="D239" i="37"/>
  <c r="D336" i="37" s="1"/>
  <c r="E239" i="37"/>
  <c r="F239" i="37"/>
  <c r="C251" i="37"/>
  <c r="D251" i="37"/>
  <c r="D254" i="37" s="1"/>
  <c r="E251" i="37"/>
  <c r="E254" i="37" s="1"/>
  <c r="F251" i="37"/>
  <c r="D252" i="37"/>
  <c r="E252" i="37"/>
  <c r="F252" i="37"/>
  <c r="D253" i="37"/>
  <c r="E253" i="37"/>
  <c r="F253" i="37"/>
  <c r="F254" i="37"/>
  <c r="C258" i="37"/>
  <c r="D258" i="37"/>
  <c r="E258" i="37"/>
  <c r="F258" i="37"/>
  <c r="C263" i="37"/>
  <c r="D263" i="37"/>
  <c r="E263" i="37"/>
  <c r="F263" i="37"/>
  <c r="C268" i="37"/>
  <c r="C336" i="37" s="1"/>
  <c r="D268" i="37"/>
  <c r="E268" i="37"/>
  <c r="F268" i="37"/>
  <c r="C277" i="37"/>
  <c r="D277" i="37"/>
  <c r="D280" i="37" s="1"/>
  <c r="E277" i="37"/>
  <c r="F277" i="37"/>
  <c r="D278" i="37"/>
  <c r="E278" i="37"/>
  <c r="F278" i="37"/>
  <c r="D279" i="37"/>
  <c r="E279" i="37"/>
  <c r="F279" i="37"/>
  <c r="E280" i="37"/>
  <c r="F280" i="37"/>
  <c r="C284" i="37"/>
  <c r="D284" i="37"/>
  <c r="E284" i="37"/>
  <c r="F284" i="37"/>
  <c r="C289" i="37"/>
  <c r="D289" i="37"/>
  <c r="E289" i="37"/>
  <c r="F289" i="37"/>
  <c r="C294" i="37"/>
  <c r="D294" i="37"/>
  <c r="E294" i="37"/>
  <c r="F294" i="37"/>
  <c r="D302" i="37"/>
  <c r="C303" i="37"/>
  <c r="D303" i="37"/>
  <c r="D306" i="37" s="1"/>
  <c r="D304" i="37"/>
  <c r="E304" i="37"/>
  <c r="F304" i="37"/>
  <c r="D305" i="37"/>
  <c r="C310" i="37"/>
  <c r="D310" i="37"/>
  <c r="E310" i="37"/>
  <c r="F310" i="37"/>
  <c r="C315" i="37"/>
  <c r="D315" i="37"/>
  <c r="E315" i="37"/>
  <c r="F315" i="37"/>
  <c r="C320" i="37"/>
  <c r="D320" i="37"/>
  <c r="E320" i="37"/>
  <c r="E302" i="37" s="1"/>
  <c r="F320" i="37"/>
  <c r="F302" i="37" s="1"/>
  <c r="C323" i="37"/>
  <c r="D323" i="37"/>
  <c r="E323" i="37"/>
  <c r="F323" i="37"/>
  <c r="C328" i="37"/>
  <c r="D328" i="37"/>
  <c r="E328" i="37"/>
  <c r="F328" i="37"/>
  <c r="C333" i="37"/>
  <c r="D333" i="37"/>
  <c r="E333" i="37"/>
  <c r="F333" i="37"/>
  <c r="E336" i="37"/>
  <c r="C338" i="37"/>
  <c r="C337" i="37" s="1"/>
  <c r="D338" i="37"/>
  <c r="D337" i="37" s="1"/>
  <c r="E338" i="37"/>
  <c r="E337" i="37" s="1"/>
  <c r="F338" i="37"/>
  <c r="F337" i="37" s="1"/>
  <c r="C339" i="37"/>
  <c r="D339" i="37"/>
  <c r="E339" i="37"/>
  <c r="F339" i="37"/>
  <c r="C341" i="37"/>
  <c r="C340" i="37" s="1"/>
  <c r="D341" i="37"/>
  <c r="D340" i="37" s="1"/>
  <c r="E341" i="37"/>
  <c r="E340" i="37" s="1"/>
  <c r="F341" i="37"/>
  <c r="F340" i="37" s="1"/>
  <c r="C342" i="37"/>
  <c r="D342" i="37"/>
  <c r="E342" i="37"/>
  <c r="F342" i="37"/>
  <c r="C344" i="37"/>
  <c r="C343" i="37" s="1"/>
  <c r="D344" i="37"/>
  <c r="D343" i="37" s="1"/>
  <c r="E344" i="37"/>
  <c r="E343" i="37" s="1"/>
  <c r="F344" i="37"/>
  <c r="F343" i="37" s="1"/>
  <c r="C345" i="37"/>
  <c r="D345" i="37"/>
  <c r="E345" i="37"/>
  <c r="F345" i="37"/>
  <c r="C347" i="37"/>
  <c r="C346" i="37" s="1"/>
  <c r="D347" i="37"/>
  <c r="D346" i="37" s="1"/>
  <c r="E347" i="37"/>
  <c r="E346" i="37" s="1"/>
  <c r="F347" i="37"/>
  <c r="F346" i="37" s="1"/>
  <c r="C348" i="37"/>
  <c r="D348" i="37"/>
  <c r="E348" i="37"/>
  <c r="F348" i="37"/>
  <c r="C350" i="37"/>
  <c r="C349" i="37" s="1"/>
  <c r="D350" i="37"/>
  <c r="D349" i="37" s="1"/>
  <c r="E350" i="37"/>
  <c r="E349" i="37" s="1"/>
  <c r="F350" i="37"/>
  <c r="F349" i="37" s="1"/>
  <c r="C351" i="37"/>
  <c r="D351" i="37"/>
  <c r="E351" i="37"/>
  <c r="F351" i="37"/>
  <c r="C353" i="37"/>
  <c r="C352" i="37" s="1"/>
  <c r="D353" i="37"/>
  <c r="D352" i="37" s="1"/>
  <c r="E353" i="37"/>
  <c r="E352" i="37" s="1"/>
  <c r="F353" i="37"/>
  <c r="F352" i="37" s="1"/>
  <c r="C354" i="37"/>
  <c r="D354" i="37"/>
  <c r="E354" i="37"/>
  <c r="F354" i="37"/>
  <c r="C355" i="37"/>
  <c r="D355" i="37"/>
  <c r="E355" i="37"/>
  <c r="C356" i="37"/>
  <c r="D356" i="37"/>
  <c r="E356" i="37"/>
  <c r="F356" i="37"/>
  <c r="C357" i="37"/>
  <c r="D357" i="37"/>
  <c r="E357" i="37"/>
  <c r="F357" i="37"/>
  <c r="C359" i="37"/>
  <c r="C358" i="37" s="1"/>
  <c r="D359" i="37"/>
  <c r="D358" i="37" s="1"/>
  <c r="E359" i="37"/>
  <c r="E358" i="37" s="1"/>
  <c r="F359" i="37"/>
  <c r="F358" i="37" s="1"/>
  <c r="C360" i="37"/>
  <c r="D360" i="37"/>
  <c r="E360" i="37"/>
  <c r="F360" i="37"/>
  <c r="C361" i="37"/>
  <c r="D361" i="37"/>
  <c r="E361" i="37"/>
  <c r="F361" i="37"/>
  <c r="C362" i="37"/>
  <c r="D362" i="37"/>
  <c r="E362" i="37"/>
  <c r="F362" i="37"/>
  <c r="C364" i="37"/>
  <c r="C363" i="37" s="1"/>
  <c r="D364" i="37"/>
  <c r="D363" i="37" s="1"/>
  <c r="E364" i="37"/>
  <c r="E363" i="37" s="1"/>
  <c r="F364" i="37"/>
  <c r="F363" i="37" s="1"/>
  <c r="C365" i="37"/>
  <c r="D365" i="37"/>
  <c r="E365" i="37"/>
  <c r="F365" i="37"/>
  <c r="C366" i="37"/>
  <c r="D366" i="37"/>
  <c r="E366" i="37"/>
  <c r="F366" i="37"/>
  <c r="C367" i="37"/>
  <c r="D367" i="37"/>
  <c r="E367" i="37"/>
  <c r="F367" i="37"/>
  <c r="D30" i="36"/>
  <c r="E30" i="36"/>
  <c r="F30" i="36"/>
  <c r="C36" i="36"/>
  <c r="D36" i="36"/>
  <c r="E36" i="36"/>
  <c r="F36" i="36"/>
  <c r="C39" i="36"/>
  <c r="D39" i="36"/>
  <c r="E39" i="36"/>
  <c r="F39" i="36"/>
  <c r="C42" i="36"/>
  <c r="D42" i="36"/>
  <c r="E42" i="36"/>
  <c r="F42" i="36"/>
  <c r="C51" i="36"/>
  <c r="D51" i="36"/>
  <c r="D57" i="36" s="1"/>
  <c r="E51" i="36"/>
  <c r="E57" i="36" s="1"/>
  <c r="F51" i="36"/>
  <c r="C54" i="36"/>
  <c r="E54" i="36"/>
  <c r="E159" i="36" s="1"/>
  <c r="F54" i="36"/>
  <c r="C57" i="36"/>
  <c r="C28" i="36" s="1"/>
  <c r="F57" i="36"/>
  <c r="F140" i="36" s="1"/>
  <c r="D69" i="36"/>
  <c r="C70" i="36"/>
  <c r="D70" i="36"/>
  <c r="D73" i="36" s="1"/>
  <c r="D71" i="36"/>
  <c r="E71" i="36"/>
  <c r="F71" i="36"/>
  <c r="D72" i="36"/>
  <c r="C77" i="36"/>
  <c r="D77" i="36"/>
  <c r="E77" i="36"/>
  <c r="F77" i="36"/>
  <c r="C82" i="36"/>
  <c r="D82" i="36"/>
  <c r="E82" i="36"/>
  <c r="F82" i="36"/>
  <c r="C87" i="36"/>
  <c r="D87" i="36"/>
  <c r="E87" i="36"/>
  <c r="E69" i="36" s="1"/>
  <c r="F87" i="36"/>
  <c r="F69" i="36" s="1"/>
  <c r="C95" i="36"/>
  <c r="D95" i="36"/>
  <c r="E95" i="36"/>
  <c r="F95" i="36"/>
  <c r="F98" i="36" s="1"/>
  <c r="D96" i="36"/>
  <c r="E96" i="36"/>
  <c r="F96" i="36"/>
  <c r="D97" i="36"/>
  <c r="E97" i="36"/>
  <c r="F97" i="36"/>
  <c r="D98" i="36"/>
  <c r="E98" i="36"/>
  <c r="C102" i="36"/>
  <c r="D102" i="36"/>
  <c r="E102" i="36"/>
  <c r="F102" i="36"/>
  <c r="C107" i="36"/>
  <c r="D107" i="36"/>
  <c r="E107" i="36"/>
  <c r="F107" i="36"/>
  <c r="C112" i="36"/>
  <c r="D112" i="36"/>
  <c r="E112" i="36"/>
  <c r="F112" i="36"/>
  <c r="E119" i="36"/>
  <c r="F119" i="36"/>
  <c r="E120" i="36"/>
  <c r="F120" i="36"/>
  <c r="F123" i="36" s="1"/>
  <c r="D121" i="36"/>
  <c r="E121" i="36"/>
  <c r="F121" i="36"/>
  <c r="C127" i="36"/>
  <c r="D127" i="36"/>
  <c r="E127" i="36"/>
  <c r="F127" i="36"/>
  <c r="C132" i="36"/>
  <c r="D132" i="36"/>
  <c r="E132" i="36"/>
  <c r="F132" i="36"/>
  <c r="C137" i="36"/>
  <c r="C119" i="36" s="1"/>
  <c r="C120" i="36" s="1"/>
  <c r="D137" i="36"/>
  <c r="D119" i="36" s="1"/>
  <c r="E137" i="36"/>
  <c r="F137" i="36"/>
  <c r="C140" i="36"/>
  <c r="D140" i="36"/>
  <c r="C142" i="36"/>
  <c r="C141" i="36" s="1"/>
  <c r="D142" i="36"/>
  <c r="D141" i="36" s="1"/>
  <c r="F142" i="36"/>
  <c r="F141" i="36" s="1"/>
  <c r="C143" i="36"/>
  <c r="D143" i="36"/>
  <c r="E143" i="36"/>
  <c r="E141" i="36" s="1"/>
  <c r="F143" i="36"/>
  <c r="E144" i="36"/>
  <c r="C145" i="36"/>
  <c r="C144" i="36" s="1"/>
  <c r="D145" i="36"/>
  <c r="D144" i="36" s="1"/>
  <c r="F145" i="36"/>
  <c r="C146" i="36"/>
  <c r="D146" i="36"/>
  <c r="E146" i="36"/>
  <c r="F146" i="36"/>
  <c r="E147" i="36"/>
  <c r="F147" i="36"/>
  <c r="C148" i="36"/>
  <c r="C147" i="36" s="1"/>
  <c r="D148" i="36"/>
  <c r="D147" i="36" s="1"/>
  <c r="F148" i="36"/>
  <c r="C149" i="36"/>
  <c r="D149" i="36"/>
  <c r="E149" i="36"/>
  <c r="F149" i="36"/>
  <c r="C151" i="36"/>
  <c r="C150" i="36" s="1"/>
  <c r="D151" i="36"/>
  <c r="D150" i="36" s="1"/>
  <c r="E151" i="36"/>
  <c r="E150" i="36" s="1"/>
  <c r="F151" i="36"/>
  <c r="F150" i="36" s="1"/>
  <c r="C152" i="36"/>
  <c r="D152" i="36"/>
  <c r="E152" i="36"/>
  <c r="F152" i="36"/>
  <c r="C154" i="36"/>
  <c r="C153" i="36" s="1"/>
  <c r="D154" i="36"/>
  <c r="D153" i="36" s="1"/>
  <c r="E154" i="36"/>
  <c r="E153" i="36" s="1"/>
  <c r="F154" i="36"/>
  <c r="F153" i="36" s="1"/>
  <c r="C155" i="36"/>
  <c r="D155" i="36"/>
  <c r="E155" i="36"/>
  <c r="F155" i="36"/>
  <c r="C156" i="36"/>
  <c r="C157" i="36"/>
  <c r="D157" i="36"/>
  <c r="D156" i="36" s="1"/>
  <c r="E157" i="36"/>
  <c r="E156" i="36" s="1"/>
  <c r="F157" i="36"/>
  <c r="F156" i="36" s="1"/>
  <c r="C158" i="36"/>
  <c r="D158" i="36"/>
  <c r="E158" i="36"/>
  <c r="F158" i="36"/>
  <c r="C159" i="36"/>
  <c r="D159" i="36"/>
  <c r="F159" i="36"/>
  <c r="C160" i="36"/>
  <c r="D160" i="36"/>
  <c r="E160" i="36"/>
  <c r="F160" i="36"/>
  <c r="C161" i="36"/>
  <c r="D161" i="36"/>
  <c r="E161" i="36"/>
  <c r="F161" i="36"/>
  <c r="C162" i="36"/>
  <c r="C163" i="36"/>
  <c r="D163" i="36"/>
  <c r="D162" i="36" s="1"/>
  <c r="E163" i="36"/>
  <c r="E162" i="36" s="1"/>
  <c r="F163" i="36"/>
  <c r="F162" i="36" s="1"/>
  <c r="C164" i="36"/>
  <c r="D164" i="36"/>
  <c r="E164" i="36"/>
  <c r="F164" i="36"/>
  <c r="C165" i="36"/>
  <c r="D165" i="36"/>
  <c r="E165" i="36"/>
  <c r="F165" i="36"/>
  <c r="C166" i="36"/>
  <c r="D166" i="36"/>
  <c r="E166" i="36"/>
  <c r="F166" i="36"/>
  <c r="C167" i="36"/>
  <c r="C168" i="36"/>
  <c r="D168" i="36"/>
  <c r="D167" i="36" s="1"/>
  <c r="E168" i="36"/>
  <c r="E167" i="36" s="1"/>
  <c r="F168" i="36"/>
  <c r="C169" i="36"/>
  <c r="D169" i="36"/>
  <c r="E169" i="36"/>
  <c r="F169" i="36"/>
  <c r="C170" i="36"/>
  <c r="D170" i="36"/>
  <c r="E170" i="36"/>
  <c r="F170" i="36"/>
  <c r="C171" i="36"/>
  <c r="D171" i="36"/>
  <c r="E171" i="36"/>
  <c r="F171" i="36"/>
  <c r="C14" i="35"/>
  <c r="D29" i="35"/>
  <c r="E29" i="35"/>
  <c r="F29" i="35"/>
  <c r="C35" i="35"/>
  <c r="D35" i="35"/>
  <c r="E35" i="35"/>
  <c r="F35" i="35"/>
  <c r="C38" i="35"/>
  <c r="D38" i="35"/>
  <c r="E38" i="35"/>
  <c r="F38" i="35"/>
  <c r="C41" i="35"/>
  <c r="D41" i="35"/>
  <c r="E41" i="35"/>
  <c r="F41" i="35"/>
  <c r="C50" i="35"/>
  <c r="D50" i="35"/>
  <c r="D56" i="35" s="1"/>
  <c r="E50" i="35"/>
  <c r="F50" i="35"/>
  <c r="C53" i="35"/>
  <c r="E53" i="35"/>
  <c r="E363" i="35" s="1"/>
  <c r="C56" i="35"/>
  <c r="C27" i="35" s="1"/>
  <c r="C28" i="35" s="1"/>
  <c r="E56" i="35"/>
  <c r="E27" i="35" s="1"/>
  <c r="C64" i="35"/>
  <c r="C94" i="35" s="1"/>
  <c r="F64" i="35"/>
  <c r="F94" i="35" s="1"/>
  <c r="C65" i="35"/>
  <c r="D66" i="35"/>
  <c r="E66" i="35"/>
  <c r="F66" i="35"/>
  <c r="C93" i="35"/>
  <c r="D93" i="35"/>
  <c r="D64" i="35" s="1"/>
  <c r="D65" i="35" s="1"/>
  <c r="D68" i="35" s="1"/>
  <c r="E93" i="35"/>
  <c r="E64" i="35" s="1"/>
  <c r="F93" i="35"/>
  <c r="E101" i="35"/>
  <c r="E131" i="35" s="1"/>
  <c r="F101" i="35"/>
  <c r="F131" i="35" s="1"/>
  <c r="D103" i="35"/>
  <c r="E103" i="35"/>
  <c r="F103" i="35"/>
  <c r="F104" i="35"/>
  <c r="C130" i="35"/>
  <c r="C101" i="35" s="1"/>
  <c r="C102" i="35" s="1"/>
  <c r="D130" i="35"/>
  <c r="D101" i="35" s="1"/>
  <c r="E130" i="35"/>
  <c r="F130" i="35"/>
  <c r="C131" i="35"/>
  <c r="D143" i="35"/>
  <c r="E146" i="35" s="1"/>
  <c r="E143" i="35"/>
  <c r="F143" i="35"/>
  <c r="D144" i="35"/>
  <c r="E144" i="35"/>
  <c r="F144" i="35"/>
  <c r="E145" i="35"/>
  <c r="F145" i="35"/>
  <c r="F146" i="35"/>
  <c r="C150" i="35"/>
  <c r="D150" i="35"/>
  <c r="E150" i="35"/>
  <c r="F150" i="35"/>
  <c r="C155" i="35"/>
  <c r="D155" i="35"/>
  <c r="E155" i="35"/>
  <c r="F155" i="35"/>
  <c r="C160" i="35"/>
  <c r="C142" i="35" s="1"/>
  <c r="D160" i="35"/>
  <c r="E160" i="35"/>
  <c r="F160" i="35"/>
  <c r="C168" i="35"/>
  <c r="E168" i="35"/>
  <c r="F168" i="35"/>
  <c r="F171" i="35" s="1"/>
  <c r="D169" i="35"/>
  <c r="E169" i="35"/>
  <c r="F169" i="35"/>
  <c r="F170" i="35"/>
  <c r="C175" i="35"/>
  <c r="D175" i="35"/>
  <c r="E175" i="35"/>
  <c r="F175" i="35"/>
  <c r="C180" i="35"/>
  <c r="D180" i="35"/>
  <c r="E180" i="35"/>
  <c r="F180" i="35"/>
  <c r="C185" i="35"/>
  <c r="D185" i="35"/>
  <c r="D167" i="35" s="1"/>
  <c r="E185" i="35"/>
  <c r="F185" i="35"/>
  <c r="D192" i="35"/>
  <c r="E192" i="35"/>
  <c r="D193" i="35"/>
  <c r="E193" i="35"/>
  <c r="E196" i="35" s="1"/>
  <c r="D194" i="35"/>
  <c r="E194" i="35"/>
  <c r="F194" i="35"/>
  <c r="E195" i="35"/>
  <c r="C200" i="35"/>
  <c r="D200" i="35"/>
  <c r="E200" i="35"/>
  <c r="F200" i="35"/>
  <c r="C205" i="35"/>
  <c r="D205" i="35"/>
  <c r="E205" i="35"/>
  <c r="F205" i="35"/>
  <c r="C210" i="35"/>
  <c r="C344" i="35" s="1"/>
  <c r="D210" i="35"/>
  <c r="E210" i="35"/>
  <c r="F210" i="35"/>
  <c r="F192" i="35" s="1"/>
  <c r="F193" i="35" s="1"/>
  <c r="F196" i="35" s="1"/>
  <c r="C218" i="35"/>
  <c r="C219" i="35" s="1"/>
  <c r="D218" i="35"/>
  <c r="D219" i="35"/>
  <c r="D220" i="35"/>
  <c r="E220" i="35"/>
  <c r="F220" i="35"/>
  <c r="C226" i="35"/>
  <c r="D226" i="35"/>
  <c r="E226" i="35"/>
  <c r="F226" i="35"/>
  <c r="C231" i="35"/>
  <c r="D231" i="35"/>
  <c r="E231" i="35"/>
  <c r="F231" i="35"/>
  <c r="C236" i="35"/>
  <c r="D236" i="35"/>
  <c r="E236" i="35"/>
  <c r="E218" i="35" s="1"/>
  <c r="E219" i="35" s="1"/>
  <c r="E222" i="35" s="1"/>
  <c r="F236" i="35"/>
  <c r="F218" i="35" s="1"/>
  <c r="E247" i="35"/>
  <c r="E248" i="35" s="1"/>
  <c r="E251" i="35" s="1"/>
  <c r="F247" i="35"/>
  <c r="F250" i="35" s="1"/>
  <c r="D249" i="35"/>
  <c r="E249" i="35"/>
  <c r="F249" i="35"/>
  <c r="E250" i="35"/>
  <c r="C255" i="35"/>
  <c r="D255" i="35"/>
  <c r="E255" i="35"/>
  <c r="F255" i="35"/>
  <c r="C260" i="35"/>
  <c r="D260" i="35"/>
  <c r="E260" i="35"/>
  <c r="F260" i="35"/>
  <c r="C265" i="35"/>
  <c r="D265" i="35"/>
  <c r="E265" i="35"/>
  <c r="F265" i="35"/>
  <c r="C273" i="35"/>
  <c r="D273" i="35"/>
  <c r="D276" i="35" s="1"/>
  <c r="E273" i="35"/>
  <c r="F273" i="35"/>
  <c r="F276" i="35" s="1"/>
  <c r="D274" i="35"/>
  <c r="E274" i="35"/>
  <c r="F274" i="35"/>
  <c r="D275" i="35"/>
  <c r="E275" i="35"/>
  <c r="F275" i="35"/>
  <c r="E276" i="35"/>
  <c r="C280" i="35"/>
  <c r="D280" i="35"/>
  <c r="E280" i="35"/>
  <c r="F280" i="35"/>
  <c r="C285" i="35"/>
  <c r="D285" i="35"/>
  <c r="E285" i="35"/>
  <c r="F285" i="35"/>
  <c r="C290" i="35"/>
  <c r="D290" i="35"/>
  <c r="E290" i="35"/>
  <c r="F290" i="35"/>
  <c r="C297" i="35"/>
  <c r="C298" i="35" s="1"/>
  <c r="D297" i="35"/>
  <c r="E297" i="35"/>
  <c r="D298" i="35"/>
  <c r="D301" i="35" s="1"/>
  <c r="E298" i="35"/>
  <c r="D299" i="35"/>
  <c r="E299" i="35"/>
  <c r="F299" i="35"/>
  <c r="E300" i="35"/>
  <c r="C305" i="35"/>
  <c r="D305" i="35"/>
  <c r="E305" i="35"/>
  <c r="F305" i="35"/>
  <c r="C310" i="35"/>
  <c r="C247" i="35" s="1"/>
  <c r="D310" i="35"/>
  <c r="D247" i="35" s="1"/>
  <c r="D248" i="35" s="1"/>
  <c r="E310" i="35"/>
  <c r="F310" i="35"/>
  <c r="C315" i="35"/>
  <c r="D315" i="35"/>
  <c r="E315" i="35"/>
  <c r="F315" i="35"/>
  <c r="F297" i="35" s="1"/>
  <c r="F298" i="35" s="1"/>
  <c r="F301" i="35" s="1"/>
  <c r="D323" i="35"/>
  <c r="F323" i="35"/>
  <c r="F324" i="35" s="1"/>
  <c r="F327" i="35" s="1"/>
  <c r="D324" i="35"/>
  <c r="D325" i="35"/>
  <c r="E325" i="35"/>
  <c r="F325" i="35"/>
  <c r="E326" i="35"/>
  <c r="F326" i="35"/>
  <c r="C331" i="35"/>
  <c r="D331" i="35"/>
  <c r="E331" i="35"/>
  <c r="F331" i="35"/>
  <c r="C336" i="35"/>
  <c r="D336" i="35"/>
  <c r="E336" i="35"/>
  <c r="F336" i="35"/>
  <c r="C341" i="35"/>
  <c r="C323" i="35" s="1"/>
  <c r="D341" i="35"/>
  <c r="E341" i="35"/>
  <c r="E323" i="35" s="1"/>
  <c r="E324" i="35" s="1"/>
  <c r="E327" i="35" s="1"/>
  <c r="F341" i="35"/>
  <c r="E344" i="35"/>
  <c r="C346" i="35"/>
  <c r="C345" i="35" s="1"/>
  <c r="C347" i="35"/>
  <c r="D347" i="35"/>
  <c r="D345" i="35" s="1"/>
  <c r="E347" i="35"/>
  <c r="E345" i="35" s="1"/>
  <c r="F347" i="35"/>
  <c r="F345" i="35" s="1"/>
  <c r="D348" i="35"/>
  <c r="F348" i="35"/>
  <c r="C349" i="35"/>
  <c r="C348" i="35" s="1"/>
  <c r="C350" i="35"/>
  <c r="D350" i="35"/>
  <c r="E350" i="35"/>
  <c r="E348" i="35" s="1"/>
  <c r="F350" i="35"/>
  <c r="E351" i="35"/>
  <c r="C352" i="35"/>
  <c r="C351" i="35" s="1"/>
  <c r="C353" i="35"/>
  <c r="D353" i="35"/>
  <c r="D351" i="35" s="1"/>
  <c r="E353" i="35"/>
  <c r="F353" i="35"/>
  <c r="F351" i="35" s="1"/>
  <c r="C355" i="35"/>
  <c r="C354" i="35" s="1"/>
  <c r="D355" i="35"/>
  <c r="D354" i="35" s="1"/>
  <c r="E355" i="35"/>
  <c r="E354" i="35" s="1"/>
  <c r="F355" i="35"/>
  <c r="F354" i="35" s="1"/>
  <c r="C356" i="35"/>
  <c r="D356" i="35"/>
  <c r="E356" i="35"/>
  <c r="F356" i="35"/>
  <c r="C357" i="35"/>
  <c r="C358" i="35"/>
  <c r="D358" i="35"/>
  <c r="D357" i="35" s="1"/>
  <c r="E358" i="35"/>
  <c r="E357" i="35" s="1"/>
  <c r="F358" i="35"/>
  <c r="F357" i="35" s="1"/>
  <c r="C359" i="35"/>
  <c r="D359" i="35"/>
  <c r="E359" i="35"/>
  <c r="F359" i="35"/>
  <c r="C360" i="35"/>
  <c r="D360" i="35"/>
  <c r="C361" i="35"/>
  <c r="D361" i="35"/>
  <c r="E361" i="35"/>
  <c r="E360" i="35" s="1"/>
  <c r="F361" i="35"/>
  <c r="F360" i="35" s="1"/>
  <c r="C362" i="35"/>
  <c r="D362" i="35"/>
  <c r="E362" i="35"/>
  <c r="F362" i="35"/>
  <c r="C363" i="35"/>
  <c r="D363" i="35"/>
  <c r="C364" i="35"/>
  <c r="D364" i="35"/>
  <c r="E364" i="35"/>
  <c r="F364" i="35"/>
  <c r="C365" i="35"/>
  <c r="D365" i="35"/>
  <c r="E365" i="35"/>
  <c r="F365" i="35"/>
  <c r="C367" i="35"/>
  <c r="C366" i="35" s="1"/>
  <c r="D367" i="35"/>
  <c r="D366" i="35" s="1"/>
  <c r="E367" i="35"/>
  <c r="E366" i="35" s="1"/>
  <c r="F367" i="35"/>
  <c r="F366" i="35" s="1"/>
  <c r="C368" i="35"/>
  <c r="D368" i="35"/>
  <c r="E368" i="35"/>
  <c r="F368" i="35"/>
  <c r="C369" i="35"/>
  <c r="D369" i="35"/>
  <c r="E369" i="35"/>
  <c r="F369" i="35"/>
  <c r="C370" i="35"/>
  <c r="D370" i="35"/>
  <c r="E370" i="35"/>
  <c r="F370" i="35"/>
  <c r="C371" i="35"/>
  <c r="C372" i="35"/>
  <c r="D372" i="35"/>
  <c r="D371" i="35" s="1"/>
  <c r="E372" i="35"/>
  <c r="E371" i="35" s="1"/>
  <c r="F372" i="35"/>
  <c r="F371" i="35" s="1"/>
  <c r="C373" i="35"/>
  <c r="D373" i="35"/>
  <c r="E373" i="35"/>
  <c r="F373" i="35"/>
  <c r="C374" i="35"/>
  <c r="D374" i="35"/>
  <c r="E374" i="35"/>
  <c r="F374" i="35"/>
  <c r="C375" i="35"/>
  <c r="D375" i="35"/>
  <c r="E375" i="35"/>
  <c r="F375" i="35"/>
  <c r="E28" i="34"/>
  <c r="E46" i="34" s="1"/>
  <c r="G28" i="34"/>
  <c r="G29" i="34" s="1"/>
  <c r="G32" i="34" s="1"/>
  <c r="E30" i="34"/>
  <c r="F30" i="34"/>
  <c r="G30" i="34"/>
  <c r="F31" i="34"/>
  <c r="D36" i="34"/>
  <c r="E36" i="34"/>
  <c r="F36" i="34"/>
  <c r="G36" i="34"/>
  <c r="D39" i="34"/>
  <c r="E39" i="34"/>
  <c r="F39" i="34"/>
  <c r="G39" i="34"/>
  <c r="D42" i="34"/>
  <c r="E42" i="34"/>
  <c r="F42" i="34"/>
  <c r="G42" i="34"/>
  <c r="D45" i="34"/>
  <c r="D28" i="34" s="1"/>
  <c r="E45" i="34"/>
  <c r="F45" i="34"/>
  <c r="F28" i="34" s="1"/>
  <c r="F29" i="34" s="1"/>
  <c r="G45" i="34"/>
  <c r="G46" i="34" s="1"/>
  <c r="F46" i="34"/>
  <c r="D57" i="34"/>
  <c r="D58" i="34" s="1"/>
  <c r="F57" i="34"/>
  <c r="F58" i="34" s="1"/>
  <c r="F61" i="34" s="1"/>
  <c r="E59" i="34"/>
  <c r="F59" i="34"/>
  <c r="G59" i="34"/>
  <c r="E60" i="34"/>
  <c r="D65" i="34"/>
  <c r="E65" i="34"/>
  <c r="F65" i="34"/>
  <c r="G65" i="34"/>
  <c r="D70" i="34"/>
  <c r="E70" i="34"/>
  <c r="F70" i="34"/>
  <c r="G70" i="34"/>
  <c r="D75" i="34"/>
  <c r="E75" i="34"/>
  <c r="E57" i="34" s="1"/>
  <c r="E58" i="34" s="1"/>
  <c r="F75" i="34"/>
  <c r="G75" i="34"/>
  <c r="G57" i="34" s="1"/>
  <c r="E82" i="34"/>
  <c r="D83" i="34"/>
  <c r="E83" i="34"/>
  <c r="E86" i="34" s="1"/>
  <c r="E84" i="34"/>
  <c r="F84" i="34"/>
  <c r="G84" i="34"/>
  <c r="E85" i="34"/>
  <c r="D90" i="34"/>
  <c r="E90" i="34"/>
  <c r="F90" i="34"/>
  <c r="G90" i="34"/>
  <c r="D95" i="34"/>
  <c r="E95" i="34"/>
  <c r="F95" i="34"/>
  <c r="G95" i="34"/>
  <c r="D100" i="34"/>
  <c r="D82" i="34" s="1"/>
  <c r="E100" i="34"/>
  <c r="F100" i="34"/>
  <c r="F82" i="34" s="1"/>
  <c r="G100" i="34"/>
  <c r="G82" i="34" s="1"/>
  <c r="D111" i="34"/>
  <c r="D131" i="34" s="1"/>
  <c r="G111" i="34"/>
  <c r="D112" i="34"/>
  <c r="G112" i="34"/>
  <c r="E113" i="34"/>
  <c r="F113" i="34"/>
  <c r="G113" i="34"/>
  <c r="D119" i="34"/>
  <c r="E119" i="34"/>
  <c r="F119" i="34"/>
  <c r="G119" i="34"/>
  <c r="D124" i="34"/>
  <c r="E124" i="34"/>
  <c r="F124" i="34"/>
  <c r="G124" i="34"/>
  <c r="D129" i="34"/>
  <c r="E129" i="34"/>
  <c r="E111" i="34" s="1"/>
  <c r="F129" i="34"/>
  <c r="F111" i="34" s="1"/>
  <c r="G129" i="34"/>
  <c r="D134" i="34"/>
  <c r="D133" i="34" s="1"/>
  <c r="E134" i="34"/>
  <c r="E133" i="34" s="1"/>
  <c r="F134" i="34"/>
  <c r="F133" i="34" s="1"/>
  <c r="G134" i="34"/>
  <c r="G133" i="34" s="1"/>
  <c r="D135" i="34"/>
  <c r="E135" i="34"/>
  <c r="F135" i="34"/>
  <c r="G135" i="34"/>
  <c r="D137" i="34"/>
  <c r="D136" i="34" s="1"/>
  <c r="E137" i="34"/>
  <c r="E136" i="34" s="1"/>
  <c r="F137" i="34"/>
  <c r="F136" i="34" s="1"/>
  <c r="G137" i="34"/>
  <c r="G136" i="34" s="1"/>
  <c r="D138" i="34"/>
  <c r="E138" i="34"/>
  <c r="F138" i="34"/>
  <c r="G138" i="34"/>
  <c r="D140" i="34"/>
  <c r="D139" i="34" s="1"/>
  <c r="E140" i="34"/>
  <c r="E139" i="34" s="1"/>
  <c r="F140" i="34"/>
  <c r="F139" i="34" s="1"/>
  <c r="G140" i="34"/>
  <c r="G139" i="34" s="1"/>
  <c r="D141" i="34"/>
  <c r="E141" i="34"/>
  <c r="F141" i="34"/>
  <c r="G141" i="34"/>
  <c r="D143" i="34"/>
  <c r="D142" i="34" s="1"/>
  <c r="E143" i="34"/>
  <c r="E142" i="34" s="1"/>
  <c r="F143" i="34"/>
  <c r="F142" i="34" s="1"/>
  <c r="G143" i="34"/>
  <c r="G142" i="34" s="1"/>
  <c r="D144" i="34"/>
  <c r="E144" i="34"/>
  <c r="F144" i="34"/>
  <c r="G144" i="34"/>
  <c r="D145" i="34"/>
  <c r="E145" i="34"/>
  <c r="F145" i="34"/>
  <c r="G145" i="34"/>
  <c r="D146" i="34"/>
  <c r="E146" i="34"/>
  <c r="F146" i="34"/>
  <c r="G146" i="34"/>
  <c r="D148" i="34"/>
  <c r="D147" i="34" s="1"/>
  <c r="E148" i="34"/>
  <c r="E147" i="34" s="1"/>
  <c r="F148" i="34"/>
  <c r="F147" i="34" s="1"/>
  <c r="G148" i="34"/>
  <c r="G147" i="34" s="1"/>
  <c r="D149" i="34"/>
  <c r="E149" i="34"/>
  <c r="F149" i="34"/>
  <c r="G149" i="34"/>
  <c r="D150" i="34"/>
  <c r="E150" i="34"/>
  <c r="F150" i="34"/>
  <c r="G150" i="34"/>
  <c r="D151" i="34"/>
  <c r="E151" i="34"/>
  <c r="F151" i="34"/>
  <c r="G151" i="34"/>
  <c r="E30" i="33"/>
  <c r="E31" i="33"/>
  <c r="D32" i="33"/>
  <c r="E32" i="33"/>
  <c r="F32" i="33"/>
  <c r="C38" i="33"/>
  <c r="D38" i="33"/>
  <c r="E38" i="33"/>
  <c r="F38" i="33"/>
  <c r="C41" i="33"/>
  <c r="D41" i="33"/>
  <c r="E41" i="33"/>
  <c r="F41" i="33"/>
  <c r="C44" i="33"/>
  <c r="D44" i="33"/>
  <c r="E44" i="33"/>
  <c r="F44" i="33"/>
  <c r="C53" i="33"/>
  <c r="C59" i="33" s="1"/>
  <c r="D53" i="33"/>
  <c r="D59" i="33" s="1"/>
  <c r="E53" i="33"/>
  <c r="F53" i="33"/>
  <c r="E56" i="33"/>
  <c r="F56" i="33"/>
  <c r="E59" i="33"/>
  <c r="F59" i="33"/>
  <c r="F30" i="33" s="1"/>
  <c r="C67" i="33"/>
  <c r="C97" i="33" s="1"/>
  <c r="F67" i="33"/>
  <c r="C68" i="33"/>
  <c r="F68" i="33"/>
  <c r="D69" i="33"/>
  <c r="E69" i="33"/>
  <c r="F69" i="33"/>
  <c r="C81" i="33"/>
  <c r="D81" i="33"/>
  <c r="E81" i="33"/>
  <c r="F81" i="33"/>
  <c r="C96" i="33"/>
  <c r="D96" i="33"/>
  <c r="D67" i="33" s="1"/>
  <c r="E96" i="33"/>
  <c r="E67" i="33" s="1"/>
  <c r="F96" i="33"/>
  <c r="E104" i="33"/>
  <c r="F104" i="33"/>
  <c r="F134" i="33" s="1"/>
  <c r="E105" i="33"/>
  <c r="F105" i="33"/>
  <c r="F108" i="33" s="1"/>
  <c r="D106" i="33"/>
  <c r="E106" i="33"/>
  <c r="F106" i="33"/>
  <c r="C133" i="33"/>
  <c r="C104" i="33" s="1"/>
  <c r="D133" i="33"/>
  <c r="D104" i="33" s="1"/>
  <c r="E133" i="33"/>
  <c r="F133" i="33"/>
  <c r="D141" i="33"/>
  <c r="E141" i="33"/>
  <c r="E171" i="33" s="1"/>
  <c r="D142" i="33"/>
  <c r="E142" i="33"/>
  <c r="E145" i="33" s="1"/>
  <c r="D143" i="33"/>
  <c r="E143" i="33"/>
  <c r="F143" i="33"/>
  <c r="C155" i="33"/>
  <c r="D155" i="33"/>
  <c r="E155" i="33"/>
  <c r="F155" i="33"/>
  <c r="C161" i="33"/>
  <c r="D161" i="33"/>
  <c r="E161" i="33"/>
  <c r="F161" i="33"/>
  <c r="C170" i="33"/>
  <c r="C141" i="33" s="1"/>
  <c r="D170" i="33"/>
  <c r="D279" i="33" s="1"/>
  <c r="E170" i="33"/>
  <c r="F170" i="33"/>
  <c r="F141" i="33" s="1"/>
  <c r="C182" i="33"/>
  <c r="D185" i="33" s="1"/>
  <c r="D182" i="33"/>
  <c r="C183" i="33"/>
  <c r="D183" i="33"/>
  <c r="D186" i="33" s="1"/>
  <c r="D184" i="33"/>
  <c r="E184" i="33"/>
  <c r="F184" i="33"/>
  <c r="C190" i="33"/>
  <c r="D190" i="33"/>
  <c r="E190" i="33"/>
  <c r="F190" i="33"/>
  <c r="C195" i="33"/>
  <c r="D195" i="33"/>
  <c r="E195" i="33"/>
  <c r="F195" i="33"/>
  <c r="C200" i="33"/>
  <c r="D200" i="33"/>
  <c r="E200" i="33"/>
  <c r="E182" i="33" s="1"/>
  <c r="F200" i="33"/>
  <c r="F182" i="33" s="1"/>
  <c r="C208" i="33"/>
  <c r="E208" i="33"/>
  <c r="F208" i="33"/>
  <c r="F211" i="33" s="1"/>
  <c r="D209" i="33"/>
  <c r="E209" i="33"/>
  <c r="F209" i="33"/>
  <c r="F210" i="33"/>
  <c r="C215" i="33"/>
  <c r="D215" i="33"/>
  <c r="E215" i="33"/>
  <c r="F215" i="33"/>
  <c r="C220" i="33"/>
  <c r="D220" i="33"/>
  <c r="E220" i="33"/>
  <c r="F220" i="33"/>
  <c r="C225" i="33"/>
  <c r="D225" i="33"/>
  <c r="D207" i="33" s="1"/>
  <c r="E225" i="33"/>
  <c r="F225" i="33"/>
  <c r="D232" i="33"/>
  <c r="D235" i="33" s="1"/>
  <c r="E232" i="33"/>
  <c r="D233" i="33"/>
  <c r="E233" i="33"/>
  <c r="E236" i="33" s="1"/>
  <c r="D234" i="33"/>
  <c r="E234" i="33"/>
  <c r="F234" i="33"/>
  <c r="C240" i="33"/>
  <c r="D240" i="33"/>
  <c r="E240" i="33"/>
  <c r="F240" i="33"/>
  <c r="C245" i="33"/>
  <c r="D245" i="33"/>
  <c r="E245" i="33"/>
  <c r="F245" i="33"/>
  <c r="C250" i="33"/>
  <c r="C232" i="33" s="1"/>
  <c r="C233" i="33" s="1"/>
  <c r="D250" i="33"/>
  <c r="E250" i="33"/>
  <c r="F250" i="33"/>
  <c r="F232" i="33" s="1"/>
  <c r="C258" i="33"/>
  <c r="D261" i="33" s="1"/>
  <c r="D258" i="33"/>
  <c r="C259" i="33"/>
  <c r="D259" i="33"/>
  <c r="D262" i="33" s="1"/>
  <c r="D260" i="33"/>
  <c r="E260" i="33"/>
  <c r="F260" i="33"/>
  <c r="C266" i="33"/>
  <c r="D266" i="33"/>
  <c r="E266" i="33"/>
  <c r="F266" i="33"/>
  <c r="C271" i="33"/>
  <c r="D271" i="33"/>
  <c r="E271" i="33"/>
  <c r="F271" i="33"/>
  <c r="C276" i="33"/>
  <c r="D276" i="33"/>
  <c r="E276" i="33"/>
  <c r="E258" i="33" s="1"/>
  <c r="F276" i="33"/>
  <c r="F258" i="33" s="1"/>
  <c r="E279" i="33"/>
  <c r="F279" i="33"/>
  <c r="C281" i="33"/>
  <c r="C280" i="33" s="1"/>
  <c r="D281" i="33"/>
  <c r="D280" i="33" s="1"/>
  <c r="E281" i="33"/>
  <c r="E280" i="33" s="1"/>
  <c r="F281" i="33"/>
  <c r="F280" i="33" s="1"/>
  <c r="C282" i="33"/>
  <c r="D282" i="33"/>
  <c r="E282" i="33"/>
  <c r="F282" i="33"/>
  <c r="C284" i="33"/>
  <c r="C283" i="33" s="1"/>
  <c r="D284" i="33"/>
  <c r="D283" i="33" s="1"/>
  <c r="E284" i="33"/>
  <c r="E283" i="33" s="1"/>
  <c r="F284" i="33"/>
  <c r="F283" i="33" s="1"/>
  <c r="C285" i="33"/>
  <c r="D285" i="33"/>
  <c r="E285" i="33"/>
  <c r="F285" i="33"/>
  <c r="C287" i="33"/>
  <c r="C286" i="33" s="1"/>
  <c r="D287" i="33"/>
  <c r="D286" i="33" s="1"/>
  <c r="E287" i="33"/>
  <c r="E286" i="33" s="1"/>
  <c r="F287" i="33"/>
  <c r="F286" i="33" s="1"/>
  <c r="C288" i="33"/>
  <c r="D288" i="33"/>
  <c r="E288" i="33"/>
  <c r="F288" i="33"/>
  <c r="C290" i="33"/>
  <c r="C289" i="33" s="1"/>
  <c r="D290" i="33"/>
  <c r="D289" i="33" s="1"/>
  <c r="E290" i="33"/>
  <c r="E289" i="33" s="1"/>
  <c r="F290" i="33"/>
  <c r="F289" i="33" s="1"/>
  <c r="C291" i="33"/>
  <c r="D291" i="33"/>
  <c r="E291" i="33"/>
  <c r="F291" i="33"/>
  <c r="C293" i="33"/>
  <c r="C292" i="33" s="1"/>
  <c r="D293" i="33"/>
  <c r="D292" i="33" s="1"/>
  <c r="E293" i="33"/>
  <c r="E292" i="33" s="1"/>
  <c r="F293" i="33"/>
  <c r="F292" i="33" s="1"/>
  <c r="C294" i="33"/>
  <c r="D294" i="33"/>
  <c r="E294" i="33"/>
  <c r="F294" i="33"/>
  <c r="C296" i="33"/>
  <c r="C295" i="33" s="1"/>
  <c r="D296" i="33"/>
  <c r="D295" i="33" s="1"/>
  <c r="E296" i="33"/>
  <c r="E295" i="33" s="1"/>
  <c r="F296" i="33"/>
  <c r="F295" i="33" s="1"/>
  <c r="C297" i="33"/>
  <c r="D297" i="33"/>
  <c r="E297" i="33"/>
  <c r="F297" i="33"/>
  <c r="C298" i="33"/>
  <c r="D298" i="33"/>
  <c r="E298" i="33"/>
  <c r="F298" i="33"/>
  <c r="C299" i="33"/>
  <c r="D299" i="33"/>
  <c r="E299" i="33"/>
  <c r="F299" i="33"/>
  <c r="C300" i="33"/>
  <c r="D300" i="33"/>
  <c r="E300" i="33"/>
  <c r="F300" i="33"/>
  <c r="C302" i="33"/>
  <c r="C301" i="33" s="1"/>
  <c r="D302" i="33"/>
  <c r="D301" i="33" s="1"/>
  <c r="E302" i="33"/>
  <c r="E301" i="33" s="1"/>
  <c r="F302" i="33"/>
  <c r="F301" i="33" s="1"/>
  <c r="C303" i="33"/>
  <c r="D303" i="33"/>
  <c r="E303" i="33"/>
  <c r="F303" i="33"/>
  <c r="C304" i="33"/>
  <c r="D304" i="33"/>
  <c r="E304" i="33"/>
  <c r="F304" i="33"/>
  <c r="C305" i="33"/>
  <c r="D305" i="33"/>
  <c r="E305" i="33"/>
  <c r="F305" i="33"/>
  <c r="C307" i="33"/>
  <c r="C306" i="33" s="1"/>
  <c r="D307" i="33"/>
  <c r="D306" i="33" s="1"/>
  <c r="E307" i="33"/>
  <c r="E306" i="33" s="1"/>
  <c r="F307" i="33"/>
  <c r="F306" i="33" s="1"/>
  <c r="C308" i="33"/>
  <c r="D308" i="33"/>
  <c r="E308" i="33"/>
  <c r="F308" i="33"/>
  <c r="C309" i="33"/>
  <c r="D309" i="33"/>
  <c r="E309" i="33"/>
  <c r="F309" i="33"/>
  <c r="C310" i="33"/>
  <c r="D310" i="33"/>
  <c r="E310" i="33"/>
  <c r="F310" i="33"/>
  <c r="B40" i="32"/>
  <c r="B120" i="32" s="1"/>
  <c r="C40" i="32"/>
  <c r="C32" i="32" s="1"/>
  <c r="C33" i="32" s="1"/>
  <c r="D40" i="32"/>
  <c r="D32" i="32" s="1"/>
  <c r="D33" i="32" s="1"/>
  <c r="E40" i="32"/>
  <c r="E32" i="32" s="1"/>
  <c r="E33" i="32" s="1"/>
  <c r="B43" i="32"/>
  <c r="B125" i="32" s="1"/>
  <c r="C43" i="32"/>
  <c r="D43" i="32"/>
  <c r="E43" i="32"/>
  <c r="B46" i="32"/>
  <c r="B128" i="32" s="1"/>
  <c r="C46" i="32"/>
  <c r="D46" i="32"/>
  <c r="E46" i="32"/>
  <c r="B49" i="32"/>
  <c r="B131" i="32" s="1"/>
  <c r="C49" i="32"/>
  <c r="D49" i="32"/>
  <c r="E49" i="32"/>
  <c r="B52" i="32"/>
  <c r="B134" i="32" s="1"/>
  <c r="C52" i="32"/>
  <c r="D52" i="32"/>
  <c r="E52" i="32"/>
  <c r="B55" i="32"/>
  <c r="B137" i="32" s="1"/>
  <c r="C55" i="32"/>
  <c r="D55" i="32"/>
  <c r="E55" i="32"/>
  <c r="B58" i="32"/>
  <c r="C58" i="32"/>
  <c r="D58" i="32"/>
  <c r="E58" i="32"/>
  <c r="B61" i="32"/>
  <c r="C61" i="32"/>
  <c r="D61" i="32"/>
  <c r="E61" i="32"/>
  <c r="B62" i="32"/>
  <c r="C62" i="32"/>
  <c r="D62" i="32"/>
  <c r="E62" i="32"/>
  <c r="B71" i="32"/>
  <c r="B91" i="32" s="1"/>
  <c r="E71" i="32"/>
  <c r="E91" i="32" s="1"/>
  <c r="B72" i="32"/>
  <c r="B80" i="32"/>
  <c r="C80" i="32"/>
  <c r="D80" i="32"/>
  <c r="E80" i="32"/>
  <c r="B85" i="32"/>
  <c r="C85" i="32"/>
  <c r="D85" i="32"/>
  <c r="E85" i="32"/>
  <c r="B90" i="32"/>
  <c r="C90" i="32"/>
  <c r="C71" i="32" s="1"/>
  <c r="C91" i="32" s="1"/>
  <c r="D90" i="32"/>
  <c r="D71" i="32" s="1"/>
  <c r="D91" i="32" s="1"/>
  <c r="E90" i="32"/>
  <c r="B107" i="32"/>
  <c r="C107" i="32"/>
  <c r="D107" i="32"/>
  <c r="E107" i="32"/>
  <c r="B112" i="32"/>
  <c r="C112" i="32"/>
  <c r="D112" i="32"/>
  <c r="E112" i="32"/>
  <c r="B117" i="32"/>
  <c r="B99" i="32" s="1"/>
  <c r="C117" i="32"/>
  <c r="C99" i="32" s="1"/>
  <c r="D117" i="32"/>
  <c r="D99" i="32" s="1"/>
  <c r="E117" i="32"/>
  <c r="E99" i="32" s="1"/>
  <c r="C120" i="32"/>
  <c r="D120" i="32"/>
  <c r="C122" i="32"/>
  <c r="C121" i="32" s="1"/>
  <c r="D122" i="32"/>
  <c r="E122" i="32"/>
  <c r="B123" i="32"/>
  <c r="C123" i="32"/>
  <c r="D123" i="32"/>
  <c r="E123" i="32"/>
  <c r="B124" i="32"/>
  <c r="C124" i="32"/>
  <c r="D124" i="32"/>
  <c r="E124" i="32"/>
  <c r="C125" i="32"/>
  <c r="D125" i="32"/>
  <c r="E125" i="32"/>
  <c r="B126" i="32"/>
  <c r="C126" i="32"/>
  <c r="D126" i="32"/>
  <c r="E126" i="32"/>
  <c r="B127" i="32"/>
  <c r="C127" i="32"/>
  <c r="D127" i="32"/>
  <c r="E127" i="32"/>
  <c r="C128" i="32"/>
  <c r="D128" i="32"/>
  <c r="E128" i="32"/>
  <c r="B129" i="32"/>
  <c r="C129" i="32"/>
  <c r="D129" i="32"/>
  <c r="E129" i="32"/>
  <c r="B130" i="32"/>
  <c r="C130" i="32"/>
  <c r="D130" i="32"/>
  <c r="E130" i="32"/>
  <c r="C131" i="32"/>
  <c r="D131" i="32"/>
  <c r="E131" i="32"/>
  <c r="B132" i="32"/>
  <c r="C132" i="32"/>
  <c r="D132" i="32"/>
  <c r="E132" i="32"/>
  <c r="B133" i="32"/>
  <c r="C133" i="32"/>
  <c r="D133" i="32"/>
  <c r="E133" i="32"/>
  <c r="C134" i="32"/>
  <c r="D134" i="32"/>
  <c r="E134" i="32"/>
  <c r="B135" i="32"/>
  <c r="C135" i="32"/>
  <c r="D135" i="32"/>
  <c r="E135" i="32"/>
  <c r="B136" i="32"/>
  <c r="C136" i="32"/>
  <c r="D136" i="32"/>
  <c r="E136" i="32"/>
  <c r="C137" i="32"/>
  <c r="D137" i="32"/>
  <c r="E137" i="32"/>
  <c r="B138" i="32"/>
  <c r="C138" i="32"/>
  <c r="D138" i="32"/>
  <c r="E138" i="32"/>
  <c r="B139" i="32"/>
  <c r="C139" i="32"/>
  <c r="D139" i="32"/>
  <c r="E139" i="32"/>
  <c r="B141" i="32"/>
  <c r="B140" i="32" s="1"/>
  <c r="C141" i="32"/>
  <c r="C140" i="32" s="1"/>
  <c r="D141" i="32"/>
  <c r="D140" i="32" s="1"/>
  <c r="E141" i="32"/>
  <c r="E140" i="32" s="1"/>
  <c r="B142" i="32"/>
  <c r="C142" i="32"/>
  <c r="D142" i="32"/>
  <c r="E142" i="32"/>
  <c r="B144" i="32"/>
  <c r="B143" i="32" s="1"/>
  <c r="C144" i="32"/>
  <c r="C143" i="32" s="1"/>
  <c r="D144" i="32"/>
  <c r="D143" i="32" s="1"/>
  <c r="E144" i="32"/>
  <c r="E143" i="32" s="1"/>
  <c r="B145" i="32"/>
  <c r="C145" i="32"/>
  <c r="D145" i="32"/>
  <c r="E145" i="32"/>
  <c r="B146" i="32"/>
  <c r="C146" i="32"/>
  <c r="D146" i="32"/>
  <c r="E146" i="32"/>
  <c r="B147" i="32"/>
  <c r="C147" i="32"/>
  <c r="D147" i="32"/>
  <c r="E147" i="32"/>
  <c r="B149" i="32"/>
  <c r="B148" i="32" s="1"/>
  <c r="C149" i="32"/>
  <c r="C148" i="32" s="1"/>
  <c r="C153" i="32" s="1"/>
  <c r="D149" i="32"/>
  <c r="D148" i="32" s="1"/>
  <c r="D153" i="32" s="1"/>
  <c r="E149" i="32"/>
  <c r="E148" i="32" s="1"/>
  <c r="E153" i="32" s="1"/>
  <c r="B150" i="32"/>
  <c r="C150" i="32"/>
  <c r="D150" i="32"/>
  <c r="E150" i="32"/>
  <c r="B151" i="32"/>
  <c r="C151" i="32"/>
  <c r="D151" i="32"/>
  <c r="E151" i="32"/>
  <c r="B152" i="32"/>
  <c r="C152" i="32"/>
  <c r="D152" i="32"/>
  <c r="E152" i="32"/>
  <c r="D42" i="31"/>
  <c r="E42" i="31"/>
  <c r="F42" i="31"/>
  <c r="D48" i="31"/>
  <c r="E48" i="31"/>
  <c r="F48" i="31"/>
  <c r="C51" i="31"/>
  <c r="D51" i="31"/>
  <c r="E51" i="31"/>
  <c r="F51" i="31"/>
  <c r="C54" i="31"/>
  <c r="D54" i="31"/>
  <c r="E54" i="31"/>
  <c r="F54" i="31"/>
  <c r="C63" i="31"/>
  <c r="D63" i="31"/>
  <c r="E63" i="31"/>
  <c r="E69" i="31" s="1"/>
  <c r="F63" i="31"/>
  <c r="F69" i="31" s="1"/>
  <c r="E66" i="31"/>
  <c r="F66" i="31"/>
  <c r="C69" i="31"/>
  <c r="C40" i="31" s="1"/>
  <c r="D69" i="31"/>
  <c r="D40" i="31" s="1"/>
  <c r="C77" i="31"/>
  <c r="C107" i="31" s="1"/>
  <c r="D77" i="31"/>
  <c r="D107" i="31" s="1"/>
  <c r="C78" i="31"/>
  <c r="D78" i="31"/>
  <c r="D81" i="31" s="1"/>
  <c r="D79" i="31"/>
  <c r="E79" i="31"/>
  <c r="F79" i="31"/>
  <c r="C106" i="31"/>
  <c r="D106" i="31"/>
  <c r="E106" i="31"/>
  <c r="E77" i="31" s="1"/>
  <c r="F106" i="31"/>
  <c r="F77" i="31" s="1"/>
  <c r="C114" i="31"/>
  <c r="C144" i="31" s="1"/>
  <c r="F114" i="31"/>
  <c r="C115" i="31"/>
  <c r="F115" i="31"/>
  <c r="D116" i="31"/>
  <c r="E116" i="31"/>
  <c r="F116" i="31"/>
  <c r="C143" i="31"/>
  <c r="D143" i="31"/>
  <c r="D114" i="31" s="1"/>
  <c r="E143" i="31"/>
  <c r="E114" i="31" s="1"/>
  <c r="F143" i="31"/>
  <c r="F155" i="31"/>
  <c r="C156" i="31"/>
  <c r="F156" i="31"/>
  <c r="D157" i="31"/>
  <c r="E157" i="31"/>
  <c r="F157" i="31"/>
  <c r="C163" i="31"/>
  <c r="D163" i="31"/>
  <c r="E163" i="31"/>
  <c r="F163" i="31"/>
  <c r="C168" i="31"/>
  <c r="D168" i="31"/>
  <c r="E168" i="31"/>
  <c r="F168" i="31"/>
  <c r="C173" i="31"/>
  <c r="D173" i="31"/>
  <c r="D155" i="31" s="1"/>
  <c r="E173" i="31"/>
  <c r="E155" i="31" s="1"/>
  <c r="F173" i="31"/>
  <c r="E180" i="31"/>
  <c r="F180" i="31"/>
  <c r="F183" i="31" s="1"/>
  <c r="E181" i="31"/>
  <c r="F181" i="31"/>
  <c r="F184" i="31" s="1"/>
  <c r="D182" i="31"/>
  <c r="E182" i="31"/>
  <c r="F182" i="31"/>
  <c r="C188" i="31"/>
  <c r="D188" i="31"/>
  <c r="E188" i="31"/>
  <c r="F188" i="31"/>
  <c r="C193" i="31"/>
  <c r="D193" i="31"/>
  <c r="E193" i="31"/>
  <c r="F193" i="31"/>
  <c r="C198" i="31"/>
  <c r="C180" i="31" s="1"/>
  <c r="C181" i="31" s="1"/>
  <c r="D198" i="31"/>
  <c r="D180" i="31" s="1"/>
  <c r="E198" i="31"/>
  <c r="F198" i="31"/>
  <c r="D205" i="31"/>
  <c r="D208" i="31" s="1"/>
  <c r="E205" i="31"/>
  <c r="E208" i="31" s="1"/>
  <c r="D206" i="31"/>
  <c r="E206" i="31"/>
  <c r="E209" i="31" s="1"/>
  <c r="D207" i="31"/>
  <c r="E207" i="31"/>
  <c r="F207" i="31"/>
  <c r="C213" i="31"/>
  <c r="D213" i="31"/>
  <c r="E213" i="31"/>
  <c r="F213" i="31"/>
  <c r="C218" i="31"/>
  <c r="D218" i="31"/>
  <c r="E218" i="31"/>
  <c r="F218" i="31"/>
  <c r="C223" i="31"/>
  <c r="C205" i="31" s="1"/>
  <c r="C206" i="31" s="1"/>
  <c r="D223" i="31"/>
  <c r="E223" i="31"/>
  <c r="F223" i="31"/>
  <c r="F205" i="31" s="1"/>
  <c r="C231" i="31"/>
  <c r="D231" i="31"/>
  <c r="D234" i="31" s="1"/>
  <c r="C232" i="31"/>
  <c r="D232" i="31"/>
  <c r="D235" i="31" s="1"/>
  <c r="D233" i="31"/>
  <c r="E233" i="31"/>
  <c r="F233" i="31"/>
  <c r="C239" i="31"/>
  <c r="D239" i="31"/>
  <c r="E239" i="31"/>
  <c r="F239" i="31"/>
  <c r="C244" i="31"/>
  <c r="D244" i="31"/>
  <c r="E244" i="31"/>
  <c r="F244" i="31"/>
  <c r="C249" i="31"/>
  <c r="D249" i="31"/>
  <c r="E249" i="31"/>
  <c r="E231" i="31" s="1"/>
  <c r="F249" i="31"/>
  <c r="F231" i="31" s="1"/>
  <c r="D262" i="31"/>
  <c r="E262" i="31"/>
  <c r="F262" i="31"/>
  <c r="C268" i="31"/>
  <c r="D268" i="31"/>
  <c r="E268" i="31"/>
  <c r="F268" i="31"/>
  <c r="C273" i="31"/>
  <c r="D273" i="31"/>
  <c r="E273" i="31"/>
  <c r="F273" i="31"/>
  <c r="C278" i="31"/>
  <c r="D278" i="31"/>
  <c r="E278" i="31"/>
  <c r="F278" i="31"/>
  <c r="F260" i="31" s="1"/>
  <c r="C286" i="31"/>
  <c r="D289" i="31" s="1"/>
  <c r="D286" i="31"/>
  <c r="E286" i="31"/>
  <c r="F286" i="31"/>
  <c r="D287" i="31"/>
  <c r="E287" i="31"/>
  <c r="F287" i="31"/>
  <c r="D288" i="31"/>
  <c r="E288" i="31"/>
  <c r="F288" i="31"/>
  <c r="E289" i="31"/>
  <c r="F289" i="31"/>
  <c r="C293" i="31"/>
  <c r="D293" i="31"/>
  <c r="E293" i="31"/>
  <c r="F293" i="31"/>
  <c r="C298" i="31"/>
  <c r="D298" i="31"/>
  <c r="E298" i="31"/>
  <c r="F298" i="31"/>
  <c r="F303" i="31" s="1"/>
  <c r="C303" i="31"/>
  <c r="D303" i="31"/>
  <c r="E303" i="31"/>
  <c r="F310" i="31"/>
  <c r="F313" i="31" s="1"/>
  <c r="F311" i="31"/>
  <c r="D312" i="31"/>
  <c r="E312" i="31"/>
  <c r="F312" i="31"/>
  <c r="C318" i="31"/>
  <c r="D318" i="31"/>
  <c r="E318" i="31"/>
  <c r="F318" i="31"/>
  <c r="C323" i="31"/>
  <c r="C260" i="31" s="1"/>
  <c r="C261" i="31" s="1"/>
  <c r="D323" i="31"/>
  <c r="D260" i="31" s="1"/>
  <c r="E323" i="31"/>
  <c r="E260" i="31" s="1"/>
  <c r="F323" i="31"/>
  <c r="C328" i="31"/>
  <c r="C310" i="31" s="1"/>
  <c r="C311" i="31" s="1"/>
  <c r="D328" i="31"/>
  <c r="D310" i="31" s="1"/>
  <c r="E328" i="31"/>
  <c r="E310" i="31" s="1"/>
  <c r="F328" i="31"/>
  <c r="E336" i="31"/>
  <c r="E339" i="31" s="1"/>
  <c r="E337" i="31"/>
  <c r="D338" i="31"/>
  <c r="E338" i="31"/>
  <c r="F338" i="31"/>
  <c r="C344" i="31"/>
  <c r="C354" i="31" s="1"/>
  <c r="D344" i="31"/>
  <c r="E344" i="31"/>
  <c r="F344" i="31"/>
  <c r="C349" i="31"/>
  <c r="D349" i="31"/>
  <c r="E349" i="31"/>
  <c r="F349" i="31"/>
  <c r="D354" i="31"/>
  <c r="D336" i="31" s="1"/>
  <c r="E354" i="31"/>
  <c r="F354" i="31"/>
  <c r="F336" i="31" s="1"/>
  <c r="D357" i="31"/>
  <c r="C359" i="31"/>
  <c r="C358" i="31" s="1"/>
  <c r="D359" i="31"/>
  <c r="D358" i="31" s="1"/>
  <c r="E359" i="31"/>
  <c r="E358" i="31" s="1"/>
  <c r="F359" i="31"/>
  <c r="F358" i="31" s="1"/>
  <c r="C360" i="31"/>
  <c r="D360" i="31"/>
  <c r="E360" i="31"/>
  <c r="F360" i="31"/>
  <c r="C362" i="31"/>
  <c r="C361" i="31" s="1"/>
  <c r="D362" i="31"/>
  <c r="E362" i="31"/>
  <c r="E361" i="31" s="1"/>
  <c r="F362" i="31"/>
  <c r="F361" i="31" s="1"/>
  <c r="C363" i="31"/>
  <c r="D363" i="31"/>
  <c r="E363" i="31"/>
  <c r="F363" i="31"/>
  <c r="C365" i="31"/>
  <c r="C364" i="31" s="1"/>
  <c r="D365" i="31"/>
  <c r="D364" i="31" s="1"/>
  <c r="E365" i="31"/>
  <c r="E364" i="31" s="1"/>
  <c r="F365" i="31"/>
  <c r="F364" i="31" s="1"/>
  <c r="C366" i="31"/>
  <c r="D366" i="31"/>
  <c r="E366" i="31"/>
  <c r="F366" i="31"/>
  <c r="C368" i="31"/>
  <c r="C367" i="31" s="1"/>
  <c r="D368" i="31"/>
  <c r="D367" i="31" s="1"/>
  <c r="E368" i="31"/>
  <c r="E367" i="31" s="1"/>
  <c r="F368" i="31"/>
  <c r="F367" i="31" s="1"/>
  <c r="C369" i="31"/>
  <c r="D369" i="31"/>
  <c r="E369" i="31"/>
  <c r="F369" i="31"/>
  <c r="D370" i="31"/>
  <c r="C371" i="31"/>
  <c r="C370" i="31" s="1"/>
  <c r="D371" i="31"/>
  <c r="E371" i="31"/>
  <c r="E370" i="31" s="1"/>
  <c r="F371" i="31"/>
  <c r="F370" i="31" s="1"/>
  <c r="C372" i="31"/>
  <c r="D372" i="31"/>
  <c r="E372" i="31"/>
  <c r="F372" i="31"/>
  <c r="D373" i="31"/>
  <c r="C374" i="31"/>
  <c r="C373" i="31" s="1"/>
  <c r="D374" i="31"/>
  <c r="E374" i="31"/>
  <c r="E373" i="31" s="1"/>
  <c r="F374" i="31"/>
  <c r="F373" i="31" s="1"/>
  <c r="C375" i="31"/>
  <c r="D375" i="31"/>
  <c r="E375" i="31"/>
  <c r="F375" i="31"/>
  <c r="C376" i="31"/>
  <c r="D376" i="31"/>
  <c r="E376" i="31"/>
  <c r="F376" i="31"/>
  <c r="C377" i="31"/>
  <c r="C378" i="31"/>
  <c r="D378" i="31"/>
  <c r="E378" i="31"/>
  <c r="F378" i="31"/>
  <c r="C380" i="31"/>
  <c r="C379" i="31" s="1"/>
  <c r="D380" i="31"/>
  <c r="D379" i="31" s="1"/>
  <c r="E380" i="31"/>
  <c r="E379" i="31" s="1"/>
  <c r="F380" i="31"/>
  <c r="F379" i="31" s="1"/>
  <c r="C381" i="31"/>
  <c r="D381" i="31"/>
  <c r="E381" i="31"/>
  <c r="F381" i="31"/>
  <c r="C382" i="31"/>
  <c r="D382" i="31"/>
  <c r="E382" i="31"/>
  <c r="F382" i="31"/>
  <c r="C383" i="31"/>
  <c r="D383" i="31"/>
  <c r="E383" i="31"/>
  <c r="F383" i="31"/>
  <c r="C384" i="31"/>
  <c r="F384" i="31"/>
  <c r="C385" i="31"/>
  <c r="D385" i="31"/>
  <c r="D384" i="31" s="1"/>
  <c r="C386" i="31"/>
  <c r="D386" i="31"/>
  <c r="E386" i="31"/>
  <c r="F386" i="31"/>
  <c r="C387" i="31"/>
  <c r="D387" i="31"/>
  <c r="E387" i="31"/>
  <c r="F387" i="31"/>
  <c r="C388" i="31"/>
  <c r="D388" i="31"/>
  <c r="E388" i="31"/>
  <c r="F388" i="31"/>
  <c r="E105" i="47" l="1"/>
  <c r="E108" i="47" s="1"/>
  <c r="E107" i="47"/>
  <c r="E674" i="47"/>
  <c r="E706" i="47" s="1"/>
  <c r="F107" i="47"/>
  <c r="F693" i="47"/>
  <c r="F59" i="47"/>
  <c r="F673" i="47"/>
  <c r="F68" i="47"/>
  <c r="F71" i="47" s="1"/>
  <c r="F70" i="47"/>
  <c r="D71" i="47"/>
  <c r="F108" i="47"/>
  <c r="E134" i="47"/>
  <c r="D181" i="31"/>
  <c r="D184" i="31" s="1"/>
  <c r="D183" i="31"/>
  <c r="F117" i="31"/>
  <c r="F337" i="31"/>
  <c r="F340" i="31" s="1"/>
  <c r="F339" i="31"/>
  <c r="E232" i="31"/>
  <c r="E235" i="31" s="1"/>
  <c r="E234" i="31"/>
  <c r="D115" i="31"/>
  <c r="D118" i="31" s="1"/>
  <c r="D144" i="31"/>
  <c r="D117" i="31"/>
  <c r="F357" i="31"/>
  <c r="F40" i="31"/>
  <c r="E384" i="31"/>
  <c r="D337" i="31"/>
  <c r="D340" i="31" s="1"/>
  <c r="C336" i="31"/>
  <c r="C337" i="31" s="1"/>
  <c r="C357" i="31"/>
  <c r="D313" i="31"/>
  <c r="D311" i="31"/>
  <c r="D314" i="31" s="1"/>
  <c r="D261" i="31"/>
  <c r="D264" i="31" s="1"/>
  <c r="D263" i="31"/>
  <c r="F206" i="31"/>
  <c r="F209" i="31" s="1"/>
  <c r="F208" i="31"/>
  <c r="D209" i="31"/>
  <c r="D156" i="31"/>
  <c r="D159" i="31" s="1"/>
  <c r="D356" i="31"/>
  <c r="D158" i="31"/>
  <c r="E78" i="31"/>
  <c r="E81" i="31" s="1"/>
  <c r="E107" i="31"/>
  <c r="E80" i="31"/>
  <c r="D121" i="32"/>
  <c r="E100" i="32"/>
  <c r="E118" i="32"/>
  <c r="F233" i="33"/>
  <c r="F236" i="33" s="1"/>
  <c r="F235" i="33"/>
  <c r="D236" i="33"/>
  <c r="C142" i="33"/>
  <c r="D145" i="33" s="1"/>
  <c r="C171" i="33"/>
  <c r="E68" i="33"/>
  <c r="E97" i="33"/>
  <c r="E70" i="33"/>
  <c r="F70" i="33"/>
  <c r="D30" i="33"/>
  <c r="F132" i="34"/>
  <c r="F152" i="34" s="1"/>
  <c r="F112" i="34"/>
  <c r="F131" i="34"/>
  <c r="F114" i="34"/>
  <c r="G114" i="34"/>
  <c r="E28" i="35"/>
  <c r="E57" i="35"/>
  <c r="E115" i="31"/>
  <c r="E118" i="31" s="1"/>
  <c r="E144" i="31"/>
  <c r="E117" i="31"/>
  <c r="D100" i="32"/>
  <c r="D118" i="32"/>
  <c r="F259" i="33"/>
  <c r="F261" i="33"/>
  <c r="E210" i="33"/>
  <c r="D208" i="33"/>
  <c r="D211" i="33" s="1"/>
  <c r="D210" i="33"/>
  <c r="F142" i="33"/>
  <c r="F145" i="33" s="1"/>
  <c r="F171" i="33"/>
  <c r="F144" i="33"/>
  <c r="D68" i="33"/>
  <c r="D71" i="33" s="1"/>
  <c r="D97" i="33"/>
  <c r="D70" i="33"/>
  <c r="C30" i="33"/>
  <c r="C31" i="33" s="1"/>
  <c r="C60" i="33"/>
  <c r="C279" i="33"/>
  <c r="E132" i="34"/>
  <c r="E112" i="34"/>
  <c r="E115" i="34" s="1"/>
  <c r="E131" i="34"/>
  <c r="E114" i="34"/>
  <c r="G60" i="34"/>
  <c r="G58" i="34"/>
  <c r="G61" i="34" s="1"/>
  <c r="F221" i="35"/>
  <c r="F219" i="35"/>
  <c r="F222" i="35" s="1"/>
  <c r="E170" i="35"/>
  <c r="D170" i="35"/>
  <c r="D168" i="35"/>
  <c r="D145" i="35"/>
  <c r="C143" i="35"/>
  <c r="F232" i="31"/>
  <c r="F235" i="31" s="1"/>
  <c r="F356" i="31"/>
  <c r="F234" i="31"/>
  <c r="E183" i="31"/>
  <c r="F183" i="33"/>
  <c r="F278" i="33"/>
  <c r="F311" i="33" s="1"/>
  <c r="F185" i="33"/>
  <c r="D105" i="33"/>
  <c r="D108" i="33" s="1"/>
  <c r="D134" i="33"/>
  <c r="D107" i="33"/>
  <c r="E107" i="33"/>
  <c r="F71" i="33"/>
  <c r="F33" i="33"/>
  <c r="F60" i="33"/>
  <c r="F31" i="33"/>
  <c r="F34" i="33" s="1"/>
  <c r="E33" i="33"/>
  <c r="D132" i="34"/>
  <c r="D152" i="34" s="1"/>
  <c r="G115" i="34"/>
  <c r="G83" i="34"/>
  <c r="G85" i="34"/>
  <c r="D326" i="35"/>
  <c r="C324" i="35"/>
  <c r="D250" i="35"/>
  <c r="C248" i="35"/>
  <c r="D251" i="35" s="1"/>
  <c r="D104" i="35"/>
  <c r="D131" i="35"/>
  <c r="D102" i="35"/>
  <c r="D105" i="35" s="1"/>
  <c r="D389" i="31"/>
  <c r="F261" i="31"/>
  <c r="F263" i="31"/>
  <c r="D41" i="31"/>
  <c r="D43" i="31"/>
  <c r="D70" i="31"/>
  <c r="C100" i="32"/>
  <c r="C118" i="32"/>
  <c r="E259" i="33"/>
  <c r="E262" i="33" s="1"/>
  <c r="E261" i="33"/>
  <c r="D361" i="31"/>
  <c r="E313" i="31"/>
  <c r="E311" i="31"/>
  <c r="E314" i="31" s="1"/>
  <c r="E261" i="31"/>
  <c r="E264" i="31" s="1"/>
  <c r="E263" i="31"/>
  <c r="E184" i="31"/>
  <c r="E156" i="31"/>
  <c r="E159" i="31" s="1"/>
  <c r="E158" i="31"/>
  <c r="F158" i="31"/>
  <c r="F78" i="31"/>
  <c r="F81" i="31" s="1"/>
  <c r="F107" i="31"/>
  <c r="F80" i="31"/>
  <c r="C41" i="31"/>
  <c r="C356" i="31"/>
  <c r="C70" i="31"/>
  <c r="E357" i="31"/>
  <c r="E40" i="31"/>
  <c r="E356" i="31" s="1"/>
  <c r="E121" i="32"/>
  <c r="B100" i="32"/>
  <c r="B118" i="32"/>
  <c r="E183" i="33"/>
  <c r="E186" i="33" s="1"/>
  <c r="E278" i="33"/>
  <c r="E311" i="33" s="1"/>
  <c r="E185" i="33"/>
  <c r="D278" i="33"/>
  <c r="D311" i="33" s="1"/>
  <c r="D144" i="33"/>
  <c r="C105" i="33"/>
  <c r="C134" i="33"/>
  <c r="G132" i="34"/>
  <c r="G152" i="34" s="1"/>
  <c r="F83" i="34"/>
  <c r="F86" i="34" s="1"/>
  <c r="F85" i="34"/>
  <c r="E61" i="34"/>
  <c r="E31" i="34"/>
  <c r="D46" i="34"/>
  <c r="D29" i="34"/>
  <c r="E67" i="35"/>
  <c r="E94" i="35"/>
  <c r="E343" i="35"/>
  <c r="E65" i="35"/>
  <c r="E68" i="35" s="1"/>
  <c r="F144" i="31"/>
  <c r="E120" i="32"/>
  <c r="B32" i="32"/>
  <c r="B33" i="32" s="1"/>
  <c r="C278" i="33"/>
  <c r="D171" i="33"/>
  <c r="E134" i="33"/>
  <c r="F97" i="33"/>
  <c r="G131" i="34"/>
  <c r="F60" i="34"/>
  <c r="G31" i="34"/>
  <c r="D327" i="35"/>
  <c r="E301" i="35"/>
  <c r="D300" i="35"/>
  <c r="D221" i="35"/>
  <c r="D343" i="35"/>
  <c r="D344" i="35"/>
  <c r="F195" i="35"/>
  <c r="D27" i="35"/>
  <c r="D57" i="35"/>
  <c r="F167" i="36"/>
  <c r="E70" i="36"/>
  <c r="E73" i="36" s="1"/>
  <c r="E72" i="36"/>
  <c r="E28" i="36"/>
  <c r="E58" i="36"/>
  <c r="E140" i="36"/>
  <c r="E196" i="37"/>
  <c r="E198" i="37"/>
  <c r="F198" i="37"/>
  <c r="D174" i="37"/>
  <c r="E174" i="37"/>
  <c r="E70" i="37"/>
  <c r="E335" i="37"/>
  <c r="E368" i="37" s="1"/>
  <c r="E97" i="37"/>
  <c r="E68" i="37"/>
  <c r="E71" i="37" s="1"/>
  <c r="C345" i="38"/>
  <c r="D197" i="38"/>
  <c r="C195" i="38"/>
  <c r="C96" i="38"/>
  <c r="C67" i="38"/>
  <c r="D222" i="35"/>
  <c r="D195" i="35"/>
  <c r="D146" i="35"/>
  <c r="F144" i="36"/>
  <c r="D28" i="36"/>
  <c r="D58" i="36" s="1"/>
  <c r="D196" i="37"/>
  <c r="D199" i="37" s="1"/>
  <c r="D198" i="37"/>
  <c r="E31" i="37"/>
  <c r="E345" i="38"/>
  <c r="D106" i="38"/>
  <c r="C133" i="38"/>
  <c r="C104" i="38"/>
  <c r="C59" i="38"/>
  <c r="C346" i="38"/>
  <c r="D80" i="31"/>
  <c r="E235" i="33"/>
  <c r="E144" i="33"/>
  <c r="F107" i="33"/>
  <c r="E60" i="33"/>
  <c r="E376" i="35"/>
  <c r="F248" i="35"/>
  <c r="F251" i="35" s="1"/>
  <c r="C192" i="35"/>
  <c r="C193" i="35" s="1"/>
  <c r="D196" i="35" s="1"/>
  <c r="F102" i="35"/>
  <c r="E104" i="35"/>
  <c r="D94" i="35"/>
  <c r="F67" i="35"/>
  <c r="D120" i="36"/>
  <c r="D123" i="36" s="1"/>
  <c r="D122" i="36"/>
  <c r="E122" i="36"/>
  <c r="F303" i="37"/>
  <c r="F305" i="37"/>
  <c r="B122" i="32"/>
  <c r="B121" i="32" s="1"/>
  <c r="E29" i="34"/>
  <c r="E32" i="34" s="1"/>
  <c r="F300" i="35"/>
  <c r="E221" i="35"/>
  <c r="E102" i="35"/>
  <c r="E105" i="35" s="1"/>
  <c r="D67" i="35"/>
  <c r="F65" i="35"/>
  <c r="F68" i="35" s="1"/>
  <c r="C57" i="35"/>
  <c r="F53" i="35"/>
  <c r="F70" i="36"/>
  <c r="F73" i="36" s="1"/>
  <c r="F72" i="36"/>
  <c r="C139" i="36"/>
  <c r="C172" i="36" s="1"/>
  <c r="C29" i="36"/>
  <c r="C58" i="36"/>
  <c r="E303" i="37"/>
  <c r="E306" i="37" s="1"/>
  <c r="E305" i="37"/>
  <c r="C222" i="37"/>
  <c r="C335" i="37"/>
  <c r="C368" i="37" s="1"/>
  <c r="D107" i="37"/>
  <c r="D134" i="37"/>
  <c r="D105" i="37"/>
  <c r="D108" i="37" s="1"/>
  <c r="F355" i="37"/>
  <c r="F59" i="37"/>
  <c r="E149" i="37"/>
  <c r="D30" i="37"/>
  <c r="D60" i="37"/>
  <c r="F220" i="38"/>
  <c r="F345" i="38" s="1"/>
  <c r="F378" i="38" s="1"/>
  <c r="D198" i="38"/>
  <c r="F106" i="38"/>
  <c r="E500" i="39"/>
  <c r="B485" i="39"/>
  <c r="E471" i="39"/>
  <c r="D472" i="39"/>
  <c r="C333" i="39"/>
  <c r="C336" i="39" s="1"/>
  <c r="C362" i="39"/>
  <c r="C335" i="39"/>
  <c r="B296" i="39"/>
  <c r="C299" i="39" s="1"/>
  <c r="B325" i="39"/>
  <c r="B222" i="39"/>
  <c r="C224" i="39"/>
  <c r="E187" i="39"/>
  <c r="E185" i="39"/>
  <c r="E214" i="39"/>
  <c r="C103" i="39"/>
  <c r="C76" i="39"/>
  <c r="G251" i="40"/>
  <c r="G254" i="40" s="1"/>
  <c r="G253" i="40"/>
  <c r="F224" i="40"/>
  <c r="G224" i="40"/>
  <c r="F222" i="40"/>
  <c r="F225" i="40" s="1"/>
  <c r="F346" i="40"/>
  <c r="E146" i="40"/>
  <c r="E149" i="40" s="1"/>
  <c r="E148" i="40"/>
  <c r="F28" i="36"/>
  <c r="E454" i="39"/>
  <c r="E452" i="39"/>
  <c r="E455" i="39" s="1"/>
  <c r="B472" i="39"/>
  <c r="B505" i="39" s="1"/>
  <c r="D402" i="39"/>
  <c r="D405" i="39" s="1"/>
  <c r="D404" i="39"/>
  <c r="E404" i="39"/>
  <c r="C225" i="39"/>
  <c r="D185" i="39"/>
  <c r="D188" i="39" s="1"/>
  <c r="D214" i="39"/>
  <c r="D187" i="39"/>
  <c r="C150" i="39"/>
  <c r="C148" i="39"/>
  <c r="C151" i="39" s="1"/>
  <c r="C177" i="39"/>
  <c r="C110" i="39"/>
  <c r="C140" i="39"/>
  <c r="B74" i="39"/>
  <c r="C77" i="39" s="1"/>
  <c r="B103" i="39"/>
  <c r="E66" i="39"/>
  <c r="E39" i="39"/>
  <c r="E37" i="39"/>
  <c r="F329" i="40"/>
  <c r="F327" i="40"/>
  <c r="F330" i="40" s="1"/>
  <c r="G329" i="40"/>
  <c r="E301" i="40"/>
  <c r="E304" i="40" s="1"/>
  <c r="E303" i="40"/>
  <c r="F303" i="40"/>
  <c r="E253" i="40"/>
  <c r="E251" i="40"/>
  <c r="E254" i="40" s="1"/>
  <c r="F253" i="40"/>
  <c r="E222" i="40"/>
  <c r="E346" i="40"/>
  <c r="E379" i="40" s="1"/>
  <c r="E224" i="40"/>
  <c r="F122" i="36"/>
  <c r="F224" i="37"/>
  <c r="D221" i="37"/>
  <c r="E224" i="37" s="1"/>
  <c r="F105" i="37"/>
  <c r="E107" i="37"/>
  <c r="D97" i="37"/>
  <c r="F70" i="37"/>
  <c r="E60" i="37"/>
  <c r="D345" i="38"/>
  <c r="D378" i="38" s="1"/>
  <c r="D66" i="38"/>
  <c r="C500" i="39"/>
  <c r="E429" i="39"/>
  <c r="D296" i="39"/>
  <c r="D299" i="39" s="1"/>
  <c r="D325" i="39"/>
  <c r="D298" i="39"/>
  <c r="E298" i="39"/>
  <c r="C261" i="39"/>
  <c r="D261" i="39"/>
  <c r="C259" i="39"/>
  <c r="C262" i="39" s="1"/>
  <c r="C288" i="39"/>
  <c r="D224" i="39"/>
  <c r="D222" i="39"/>
  <c r="D225" i="39" s="1"/>
  <c r="E224" i="39"/>
  <c r="D151" i="39"/>
  <c r="D113" i="39"/>
  <c r="D111" i="39"/>
  <c r="D140" i="39"/>
  <c r="E103" i="39"/>
  <c r="E76" i="39"/>
  <c r="E74" i="39"/>
  <c r="D39" i="39"/>
  <c r="D37" i="39"/>
  <c r="D66" i="39"/>
  <c r="D222" i="40"/>
  <c r="G225" i="40"/>
  <c r="G346" i="40"/>
  <c r="G146" i="40"/>
  <c r="G148" i="40"/>
  <c r="E105" i="37"/>
  <c r="E108" i="37" s="1"/>
  <c r="D70" i="37"/>
  <c r="F68" i="37"/>
  <c r="F71" i="37" s="1"/>
  <c r="C60" i="37"/>
  <c r="D104" i="38"/>
  <c r="D107" i="38" s="1"/>
  <c r="E58" i="38"/>
  <c r="E59" i="38" s="1"/>
  <c r="E33" i="38"/>
  <c r="E472" i="39"/>
  <c r="E505" i="39" s="1"/>
  <c r="C452" i="39"/>
  <c r="C455" i="39" s="1"/>
  <c r="C454" i="39"/>
  <c r="D427" i="39"/>
  <c r="D430" i="39" s="1"/>
  <c r="D429" i="39"/>
  <c r="B426" i="39"/>
  <c r="C429" i="39" s="1"/>
  <c r="E405" i="39"/>
  <c r="E374" i="39"/>
  <c r="E377" i="39" s="1"/>
  <c r="E376" i="39"/>
  <c r="D335" i="39"/>
  <c r="E335" i="39"/>
  <c r="D333" i="39"/>
  <c r="D336" i="39" s="1"/>
  <c r="D362" i="39"/>
  <c r="B259" i="39"/>
  <c r="B288" i="39"/>
  <c r="D262" i="39"/>
  <c r="E148" i="39"/>
  <c r="E151" i="39" s="1"/>
  <c r="E177" i="39"/>
  <c r="E150" i="39"/>
  <c r="B111" i="39"/>
  <c r="B140" i="39"/>
  <c r="E110" i="39"/>
  <c r="E140" i="39"/>
  <c r="D76" i="39"/>
  <c r="D74" i="39"/>
  <c r="D77" i="39" s="1"/>
  <c r="D103" i="39"/>
  <c r="C37" i="39"/>
  <c r="C40" i="39" s="1"/>
  <c r="C66" i="39"/>
  <c r="C39" i="39"/>
  <c r="D327" i="40"/>
  <c r="E330" i="40" s="1"/>
  <c r="E329" i="40"/>
  <c r="G330" i="40"/>
  <c r="G303" i="40"/>
  <c r="G301" i="40"/>
  <c r="G304" i="40" s="1"/>
  <c r="F254" i="40"/>
  <c r="D195" i="40"/>
  <c r="D347" i="40"/>
  <c r="F146" i="40"/>
  <c r="F149" i="40" s="1"/>
  <c r="F148" i="40"/>
  <c r="F174" i="42"/>
  <c r="F177" i="42" s="1"/>
  <c r="F176" i="42"/>
  <c r="E177" i="42"/>
  <c r="E150" i="42"/>
  <c r="C98" i="42"/>
  <c r="C68" i="42"/>
  <c r="C351" i="43"/>
  <c r="E303" i="43"/>
  <c r="E301" i="43"/>
  <c r="E304" i="43" s="1"/>
  <c r="D224" i="43"/>
  <c r="D222" i="43"/>
  <c r="D225" i="43" s="1"/>
  <c r="E148" i="43"/>
  <c r="E146" i="43"/>
  <c r="C30" i="43"/>
  <c r="C347" i="43"/>
  <c r="E76" i="44"/>
  <c r="E77" i="44"/>
  <c r="E109" i="44" s="1"/>
  <c r="E104" i="44"/>
  <c r="E105" i="44"/>
  <c r="D93" i="45"/>
  <c r="D75" i="45"/>
  <c r="D73" i="45"/>
  <c r="D76" i="45" s="1"/>
  <c r="D92" i="45"/>
  <c r="F32" i="45"/>
  <c r="F61" i="45"/>
  <c r="C31" i="45"/>
  <c r="C61" i="45" s="1"/>
  <c r="E170" i="46"/>
  <c r="E149" i="46"/>
  <c r="E167" i="46"/>
  <c r="E32" i="46"/>
  <c r="E61" i="46"/>
  <c r="D471" i="39"/>
  <c r="C373" i="39"/>
  <c r="E261" i="39"/>
  <c r="D251" i="39"/>
  <c r="C187" i="39"/>
  <c r="G196" i="40"/>
  <c r="G199" i="40" s="1"/>
  <c r="G198" i="40"/>
  <c r="D226" i="42"/>
  <c r="D229" i="42" s="1"/>
  <c r="D228" i="42"/>
  <c r="E200" i="42"/>
  <c r="E203" i="42" s="1"/>
  <c r="E202" i="42"/>
  <c r="D147" i="42"/>
  <c r="D271" i="42"/>
  <c r="F69" i="42"/>
  <c r="F72" i="42" s="1"/>
  <c r="F71" i="42"/>
  <c r="E34" i="42"/>
  <c r="E32" i="42"/>
  <c r="E35" i="42" s="1"/>
  <c r="F35" i="42"/>
  <c r="E329" i="43"/>
  <c r="E327" i="43"/>
  <c r="F329" i="43"/>
  <c r="F251" i="43"/>
  <c r="F346" i="43"/>
  <c r="F379" i="43" s="1"/>
  <c r="F253" i="43"/>
  <c r="D251" i="43"/>
  <c r="D254" i="43" s="1"/>
  <c r="B362" i="39"/>
  <c r="C298" i="39"/>
  <c r="E288" i="39"/>
  <c r="C214" i="39"/>
  <c r="D150" i="39"/>
  <c r="F279" i="40"/>
  <c r="E171" i="40"/>
  <c r="E174" i="40" s="1"/>
  <c r="E173" i="40"/>
  <c r="F70" i="40"/>
  <c r="F68" i="40"/>
  <c r="F71" i="40" s="1"/>
  <c r="G70" i="40"/>
  <c r="C272" i="42"/>
  <c r="D176" i="42"/>
  <c r="D174" i="42"/>
  <c r="D177" i="42" s="1"/>
  <c r="E176" i="42"/>
  <c r="E105" i="42"/>
  <c r="E98" i="42"/>
  <c r="D354" i="43"/>
  <c r="D148" i="43"/>
  <c r="D146" i="43"/>
  <c r="D149" i="43" s="1"/>
  <c r="C68" i="43"/>
  <c r="C97" i="43"/>
  <c r="D70" i="43"/>
  <c r="G347" i="40"/>
  <c r="G379" i="40" s="1"/>
  <c r="F173" i="40"/>
  <c r="F97" i="40"/>
  <c r="G68" i="40"/>
  <c r="G71" i="40" s="1"/>
  <c r="F59" i="40"/>
  <c r="E254" i="42"/>
  <c r="E252" i="42"/>
  <c r="E255" i="42" s="1"/>
  <c r="D254" i="42"/>
  <c r="F252" i="42"/>
  <c r="F255" i="42" s="1"/>
  <c r="F228" i="42"/>
  <c r="F226" i="42"/>
  <c r="F229" i="42" s="1"/>
  <c r="C271" i="42"/>
  <c r="C199" i="42"/>
  <c r="C200" i="42" s="1"/>
  <c r="D203" i="42" s="1"/>
  <c r="F165" i="42"/>
  <c r="D105" i="42"/>
  <c r="F105" i="42"/>
  <c r="D98" i="42"/>
  <c r="D68" i="42"/>
  <c r="E61" i="42"/>
  <c r="C32" i="42"/>
  <c r="D35" i="42" s="1"/>
  <c r="C61" i="42"/>
  <c r="F61" i="42"/>
  <c r="F34" i="42"/>
  <c r="D303" i="43"/>
  <c r="F304" i="43"/>
  <c r="D104" i="43"/>
  <c r="D134" i="43"/>
  <c r="E360" i="43"/>
  <c r="F330" i="43"/>
  <c r="D329" i="43"/>
  <c r="E347" i="43"/>
  <c r="E195" i="43"/>
  <c r="D198" i="43"/>
  <c r="E173" i="43"/>
  <c r="E171" i="43"/>
  <c r="E174" i="43" s="1"/>
  <c r="F173" i="43"/>
  <c r="C105" i="43"/>
  <c r="C134" i="43"/>
  <c r="F31" i="43"/>
  <c r="F34" i="43" s="1"/>
  <c r="F33" i="43"/>
  <c r="E76" i="45"/>
  <c r="D34" i="45"/>
  <c r="D32" i="45"/>
  <c r="D61" i="45"/>
  <c r="D170" i="46"/>
  <c r="D149" i="46"/>
  <c r="D167" i="46"/>
  <c r="D32" i="46"/>
  <c r="D61" i="46"/>
  <c r="F303" i="43"/>
  <c r="F222" i="43"/>
  <c r="F225" i="43" s="1"/>
  <c r="F224" i="43"/>
  <c r="E225" i="43"/>
  <c r="F174" i="43"/>
  <c r="F146" i="43"/>
  <c r="F149" i="43" s="1"/>
  <c r="F148" i="43"/>
  <c r="F105" i="43"/>
  <c r="F108" i="43" s="1"/>
  <c r="F134" i="43"/>
  <c r="F107" i="43"/>
  <c r="E70" i="43"/>
  <c r="E68" i="43"/>
  <c r="F71" i="43"/>
  <c r="E60" i="43"/>
  <c r="F93" i="45"/>
  <c r="F125" i="45" s="1"/>
  <c r="F73" i="45"/>
  <c r="F76" i="45" s="1"/>
  <c r="F92" i="45"/>
  <c r="F75" i="45"/>
  <c r="E31" i="45"/>
  <c r="E61" i="45"/>
  <c r="C170" i="46"/>
  <c r="C149" i="46"/>
  <c r="C167" i="46"/>
  <c r="C32" i="46"/>
  <c r="C61" i="46"/>
  <c r="D327" i="43"/>
  <c r="D330" i="43" s="1"/>
  <c r="E251" i="43"/>
  <c r="E254" i="43" s="1"/>
  <c r="E253" i="43"/>
  <c r="E224" i="43"/>
  <c r="F198" i="43"/>
  <c r="E134" i="43"/>
  <c r="E107" i="43"/>
  <c r="D68" i="43"/>
  <c r="D71" i="43" s="1"/>
  <c r="D97" i="43"/>
  <c r="F97" i="43"/>
  <c r="F70" i="43"/>
  <c r="D60" i="43"/>
  <c r="D30" i="43"/>
  <c r="D346" i="43" s="1"/>
  <c r="D379" i="43" s="1"/>
  <c r="E93" i="45"/>
  <c r="B170" i="46"/>
  <c r="B149" i="46"/>
  <c r="B167" i="46"/>
  <c r="B32" i="46"/>
  <c r="B61" i="46"/>
  <c r="C112" i="45"/>
  <c r="C93" i="45" s="1"/>
  <c r="E75" i="45"/>
  <c r="G378" i="30"/>
  <c r="F378" i="30"/>
  <c r="E378" i="30"/>
  <c r="D378" i="30"/>
  <c r="G377" i="30"/>
  <c r="F377" i="30"/>
  <c r="E377" i="30"/>
  <c r="D377" i="30"/>
  <c r="G376" i="30"/>
  <c r="F376" i="30"/>
  <c r="E376" i="30"/>
  <c r="D376" i="30"/>
  <c r="G375" i="30"/>
  <c r="F375" i="30"/>
  <c r="E375" i="30"/>
  <c r="D375" i="30"/>
  <c r="G374" i="30"/>
  <c r="F374" i="30"/>
  <c r="E374" i="30"/>
  <c r="D374" i="30"/>
  <c r="G373" i="30"/>
  <c r="F373" i="30"/>
  <c r="E373" i="30"/>
  <c r="D373" i="30"/>
  <c r="G372" i="30"/>
  <c r="F372" i="30"/>
  <c r="E372" i="30"/>
  <c r="D372" i="30"/>
  <c r="G371" i="30"/>
  <c r="F371" i="30"/>
  <c r="E371" i="30"/>
  <c r="D371" i="30"/>
  <c r="G370" i="30"/>
  <c r="F370" i="30"/>
  <c r="E370" i="30"/>
  <c r="D370" i="30"/>
  <c r="G369" i="30"/>
  <c r="F369" i="30"/>
  <c r="E369" i="30"/>
  <c r="D369" i="30"/>
  <c r="G368" i="30"/>
  <c r="F368" i="30"/>
  <c r="E368" i="30"/>
  <c r="D368" i="30"/>
  <c r="G367" i="30"/>
  <c r="F367" i="30"/>
  <c r="E367" i="30"/>
  <c r="D367" i="30"/>
  <c r="G365" i="30"/>
  <c r="F365" i="30"/>
  <c r="E365" i="30"/>
  <c r="D365" i="30"/>
  <c r="G364" i="30"/>
  <c r="F364" i="30"/>
  <c r="E364" i="30"/>
  <c r="D364" i="30"/>
  <c r="G363" i="30"/>
  <c r="F363" i="30"/>
  <c r="E363" i="30"/>
  <c r="D363" i="30"/>
  <c r="G362" i="30"/>
  <c r="F362" i="30"/>
  <c r="E362" i="30"/>
  <c r="D362" i="30"/>
  <c r="G361" i="30"/>
  <c r="F361" i="30"/>
  <c r="E361" i="30"/>
  <c r="D361" i="30"/>
  <c r="G360" i="30"/>
  <c r="F360" i="30"/>
  <c r="E360" i="30"/>
  <c r="D360" i="30"/>
  <c r="G359" i="30"/>
  <c r="F359" i="30"/>
  <c r="E359" i="30"/>
  <c r="D359" i="30"/>
  <c r="G358" i="30"/>
  <c r="F358" i="30"/>
  <c r="E358" i="30"/>
  <c r="D358" i="30"/>
  <c r="G357" i="30"/>
  <c r="F357" i="30"/>
  <c r="E357" i="30"/>
  <c r="D357" i="30"/>
  <c r="G356" i="30"/>
  <c r="F356" i="30"/>
  <c r="E356" i="30"/>
  <c r="D356" i="30"/>
  <c r="G355" i="30"/>
  <c r="F355" i="30"/>
  <c r="E355" i="30"/>
  <c r="G354" i="30"/>
  <c r="F354" i="30"/>
  <c r="E354" i="30"/>
  <c r="G353" i="30"/>
  <c r="F353" i="30"/>
  <c r="E353" i="30"/>
  <c r="E351" i="30" s="1"/>
  <c r="D353" i="30"/>
  <c r="G352" i="30"/>
  <c r="F352" i="30"/>
  <c r="E352" i="30"/>
  <c r="G351" i="30"/>
  <c r="F351" i="30"/>
  <c r="G350" i="30"/>
  <c r="F350" i="30"/>
  <c r="E350" i="30"/>
  <c r="D350" i="30"/>
  <c r="G339" i="30"/>
  <c r="F339" i="30"/>
  <c r="E339" i="30"/>
  <c r="D339" i="30"/>
  <c r="G334" i="30"/>
  <c r="G344" i="30" s="1"/>
  <c r="G326" i="30" s="1"/>
  <c r="F334" i="30"/>
  <c r="F344" i="30" s="1"/>
  <c r="F326" i="30" s="1"/>
  <c r="E334" i="30"/>
  <c r="E344" i="30" s="1"/>
  <c r="E326" i="30" s="1"/>
  <c r="D334" i="30"/>
  <c r="D344" i="30" s="1"/>
  <c r="D326" i="30" s="1"/>
  <c r="D327" i="30" s="1"/>
  <c r="G328" i="30"/>
  <c r="F328" i="30"/>
  <c r="E328" i="30"/>
  <c r="F318" i="30"/>
  <c r="F300" i="30" s="1"/>
  <c r="G313" i="30"/>
  <c r="F313" i="30"/>
  <c r="F250" i="30" s="1"/>
  <c r="E313" i="30"/>
  <c r="D313" i="30"/>
  <c r="D250" i="30" s="1"/>
  <c r="D251" i="30" s="1"/>
  <c r="G308" i="30"/>
  <c r="G318" i="30" s="1"/>
  <c r="G300" i="30" s="1"/>
  <c r="F308" i="30"/>
  <c r="E308" i="30"/>
  <c r="E318" i="30" s="1"/>
  <c r="E300" i="30" s="1"/>
  <c r="D308" i="30"/>
  <c r="D318" i="30" s="1"/>
  <c r="D300" i="30" s="1"/>
  <c r="D301" i="30" s="1"/>
  <c r="G302" i="30"/>
  <c r="F302" i="30"/>
  <c r="E302" i="30"/>
  <c r="G288" i="30"/>
  <c r="F288" i="30"/>
  <c r="E288" i="30"/>
  <c r="D288" i="30"/>
  <c r="G283" i="30"/>
  <c r="G293" i="30" s="1"/>
  <c r="F283" i="30"/>
  <c r="F293" i="30" s="1"/>
  <c r="E283" i="30"/>
  <c r="E293" i="30" s="1"/>
  <c r="D283" i="30"/>
  <c r="D293" i="30" s="1"/>
  <c r="G278" i="30"/>
  <c r="F278" i="30"/>
  <c r="E278" i="30"/>
  <c r="G277" i="30"/>
  <c r="F277" i="30"/>
  <c r="E277" i="30"/>
  <c r="G276" i="30"/>
  <c r="F276" i="30"/>
  <c r="G279" i="30" s="1"/>
  <c r="E276" i="30"/>
  <c r="D276" i="30"/>
  <c r="E279" i="30" s="1"/>
  <c r="G263" i="30"/>
  <c r="F263" i="30"/>
  <c r="E263" i="30"/>
  <c r="D263" i="30"/>
  <c r="G258" i="30"/>
  <c r="G268" i="30" s="1"/>
  <c r="G250" i="30" s="1"/>
  <c r="F258" i="30"/>
  <c r="F268" i="30" s="1"/>
  <c r="E258" i="30"/>
  <c r="E268" i="30" s="1"/>
  <c r="D258" i="30"/>
  <c r="D268" i="30" s="1"/>
  <c r="G252" i="30"/>
  <c r="F252" i="30"/>
  <c r="E252" i="30"/>
  <c r="E250" i="30"/>
  <c r="E251" i="30" s="1"/>
  <c r="E254" i="30" s="1"/>
  <c r="G234" i="30"/>
  <c r="F234" i="30"/>
  <c r="E234" i="30"/>
  <c r="D234" i="30"/>
  <c r="G229" i="30"/>
  <c r="G239" i="30" s="1"/>
  <c r="F229" i="30"/>
  <c r="F239" i="30" s="1"/>
  <c r="E229" i="30"/>
  <c r="E239" i="30" s="1"/>
  <c r="D229" i="30"/>
  <c r="D239" i="30" s="1"/>
  <c r="G223" i="30"/>
  <c r="F223" i="30"/>
  <c r="E223" i="30"/>
  <c r="G208" i="30"/>
  <c r="F208" i="30"/>
  <c r="E208" i="30"/>
  <c r="D208" i="30"/>
  <c r="G203" i="30"/>
  <c r="G213" i="30" s="1"/>
  <c r="G195" i="30" s="1"/>
  <c r="F203" i="30"/>
  <c r="F213" i="30" s="1"/>
  <c r="F195" i="30" s="1"/>
  <c r="E203" i="30"/>
  <c r="E213" i="30" s="1"/>
  <c r="E195" i="30" s="1"/>
  <c r="D203" i="30"/>
  <c r="D213" i="30" s="1"/>
  <c r="D195" i="30" s="1"/>
  <c r="D196" i="30" s="1"/>
  <c r="G197" i="30"/>
  <c r="F197" i="30"/>
  <c r="E197" i="30"/>
  <c r="G183" i="30"/>
  <c r="F183" i="30"/>
  <c r="E183" i="30"/>
  <c r="D183" i="30"/>
  <c r="G178" i="30"/>
  <c r="G188" i="30" s="1"/>
  <c r="F178" i="30"/>
  <c r="F188" i="30" s="1"/>
  <c r="E178" i="30"/>
  <c r="E188" i="30" s="1"/>
  <c r="E170" i="30" s="1"/>
  <c r="D178" i="30"/>
  <c r="D188" i="30" s="1"/>
  <c r="G173" i="30"/>
  <c r="G172" i="30"/>
  <c r="F172" i="30"/>
  <c r="E172" i="30"/>
  <c r="G171" i="30"/>
  <c r="F171" i="30"/>
  <c r="G174" i="30" s="1"/>
  <c r="D171" i="30"/>
  <c r="G158" i="30"/>
  <c r="F158" i="30"/>
  <c r="E158" i="30"/>
  <c r="D158" i="30"/>
  <c r="G153" i="30"/>
  <c r="G163" i="30" s="1"/>
  <c r="G145" i="30" s="1"/>
  <c r="F153" i="30"/>
  <c r="F163" i="30" s="1"/>
  <c r="F145" i="30" s="1"/>
  <c r="F146" i="30" s="1"/>
  <c r="E153" i="30"/>
  <c r="E163" i="30" s="1"/>
  <c r="E145" i="30" s="1"/>
  <c r="D153" i="30"/>
  <c r="D163" i="30" s="1"/>
  <c r="F148" i="30"/>
  <c r="G147" i="30"/>
  <c r="F147" i="30"/>
  <c r="E147" i="30"/>
  <c r="D146" i="30"/>
  <c r="G133" i="30"/>
  <c r="G104" i="30" s="1"/>
  <c r="F133" i="30"/>
  <c r="F134" i="30" s="1"/>
  <c r="E133" i="30"/>
  <c r="E104" i="30" s="1"/>
  <c r="D133" i="30"/>
  <c r="F107" i="30"/>
  <c r="G106" i="30"/>
  <c r="F106" i="30"/>
  <c r="E106" i="30"/>
  <c r="F105" i="30"/>
  <c r="F104" i="30"/>
  <c r="D104" i="30"/>
  <c r="D105" i="30" s="1"/>
  <c r="G96" i="30"/>
  <c r="F96" i="30"/>
  <c r="F67" i="30" s="1"/>
  <c r="E96" i="30"/>
  <c r="D96" i="30"/>
  <c r="D67" i="30" s="1"/>
  <c r="D68" i="30" s="1"/>
  <c r="G70" i="30"/>
  <c r="G69" i="30"/>
  <c r="F69" i="30"/>
  <c r="E69" i="30"/>
  <c r="G68" i="30"/>
  <c r="G67" i="30"/>
  <c r="E67" i="30"/>
  <c r="E68" i="30" s="1"/>
  <c r="E71" i="30" s="1"/>
  <c r="E59" i="30"/>
  <c r="E30" i="30" s="1"/>
  <c r="G56" i="30"/>
  <c r="G366" i="30" s="1"/>
  <c r="F56" i="30"/>
  <c r="F366" i="30" s="1"/>
  <c r="E56" i="30"/>
  <c r="E366" i="30" s="1"/>
  <c r="D56" i="30"/>
  <c r="D59" i="30" s="1"/>
  <c r="G53" i="30"/>
  <c r="F53" i="30"/>
  <c r="E53" i="30"/>
  <c r="D53" i="30"/>
  <c r="G50" i="30"/>
  <c r="F50" i="30"/>
  <c r="E50" i="30"/>
  <c r="D50" i="30"/>
  <c r="D45" i="30"/>
  <c r="D355" i="30" s="1"/>
  <c r="D354" i="30" s="1"/>
  <c r="G44" i="30"/>
  <c r="F44" i="30"/>
  <c r="E44" i="30"/>
  <c r="D44" i="30"/>
  <c r="D42" i="30"/>
  <c r="D352" i="30" s="1"/>
  <c r="D351" i="30" s="1"/>
  <c r="G41" i="30"/>
  <c r="F41" i="30"/>
  <c r="E41" i="30"/>
  <c r="D41" i="30"/>
  <c r="G39" i="30"/>
  <c r="G349" i="30" s="1"/>
  <c r="G348" i="30" s="1"/>
  <c r="F39" i="30"/>
  <c r="F349" i="30" s="1"/>
  <c r="F348" i="30" s="1"/>
  <c r="E39" i="30"/>
  <c r="E349" i="30" s="1"/>
  <c r="E348" i="30" s="1"/>
  <c r="D39" i="30"/>
  <c r="D349" i="30" s="1"/>
  <c r="D348" i="30" s="1"/>
  <c r="G38" i="30"/>
  <c r="F38" i="30"/>
  <c r="E38" i="30"/>
  <c r="D38" i="30"/>
  <c r="G32" i="30"/>
  <c r="F29" i="30"/>
  <c r="F32" i="30" s="1"/>
  <c r="E29" i="30"/>
  <c r="E32" i="30" s="1"/>
  <c r="F152" i="29"/>
  <c r="E152" i="29"/>
  <c r="D152" i="29"/>
  <c r="C152" i="29"/>
  <c r="F127" i="29"/>
  <c r="F128" i="29" s="1"/>
  <c r="E127" i="29"/>
  <c r="E128" i="29" s="1"/>
  <c r="D127" i="29"/>
  <c r="D128" i="29" s="1"/>
  <c r="C127" i="29"/>
  <c r="C128" i="29" s="1"/>
  <c r="F124" i="29"/>
  <c r="F125" i="29" s="1"/>
  <c r="E124" i="29"/>
  <c r="E125" i="29" s="1"/>
  <c r="D124" i="29"/>
  <c r="D125" i="29" s="1"/>
  <c r="C124" i="29"/>
  <c r="C125" i="29" s="1"/>
  <c r="D122" i="29"/>
  <c r="F121" i="29"/>
  <c r="F122" i="29" s="1"/>
  <c r="E121" i="29"/>
  <c r="E122" i="29" s="1"/>
  <c r="D121" i="29"/>
  <c r="C121" i="29"/>
  <c r="F111" i="29"/>
  <c r="F120" i="29" s="1"/>
  <c r="E111" i="29"/>
  <c r="D111" i="29"/>
  <c r="C111" i="29"/>
  <c r="F106" i="29"/>
  <c r="F142" i="29" s="1"/>
  <c r="E106" i="29"/>
  <c r="E116" i="29" s="1"/>
  <c r="D106" i="29"/>
  <c r="D116" i="29" s="1"/>
  <c r="C106" i="29"/>
  <c r="C116" i="29" s="1"/>
  <c r="F102" i="29"/>
  <c r="F101" i="29"/>
  <c r="E101" i="29"/>
  <c r="D101" i="29"/>
  <c r="F100" i="29"/>
  <c r="E100" i="29"/>
  <c r="D100" i="29"/>
  <c r="F99" i="29"/>
  <c r="E99" i="29"/>
  <c r="E102" i="29" s="1"/>
  <c r="D99" i="29"/>
  <c r="D102" i="29" s="1"/>
  <c r="C99" i="29"/>
  <c r="F83" i="29"/>
  <c r="F84" i="29" s="1"/>
  <c r="F148" i="29" s="1"/>
  <c r="F147" i="29" s="1"/>
  <c r="E83" i="29"/>
  <c r="E120" i="29" s="1"/>
  <c r="D83" i="29"/>
  <c r="D84" i="29" s="1"/>
  <c r="D148" i="29" s="1"/>
  <c r="D147" i="29" s="1"/>
  <c r="C83" i="29"/>
  <c r="C120" i="29" s="1"/>
  <c r="F78" i="29"/>
  <c r="F88" i="29" s="1"/>
  <c r="E78" i="29"/>
  <c r="E88" i="29" s="1"/>
  <c r="D78" i="29"/>
  <c r="D142" i="29" s="1"/>
  <c r="C78" i="29"/>
  <c r="C88" i="29" s="1"/>
  <c r="F73" i="29"/>
  <c r="E73" i="29"/>
  <c r="D73" i="29"/>
  <c r="F72" i="29"/>
  <c r="E72" i="29"/>
  <c r="D72" i="29"/>
  <c r="F71" i="29"/>
  <c r="F74" i="29" s="1"/>
  <c r="E71" i="29"/>
  <c r="E74" i="29" s="1"/>
  <c r="D71" i="29"/>
  <c r="D74" i="29" s="1"/>
  <c r="C71" i="29"/>
  <c r="F58" i="29"/>
  <c r="E58" i="29"/>
  <c r="E29" i="29" s="1"/>
  <c r="D58" i="29"/>
  <c r="C58" i="29"/>
  <c r="C59" i="29" s="1"/>
  <c r="F44" i="29"/>
  <c r="E44" i="29"/>
  <c r="D44" i="29"/>
  <c r="C44" i="29"/>
  <c r="F41" i="29"/>
  <c r="E41" i="29"/>
  <c r="D41" i="29"/>
  <c r="C41" i="29"/>
  <c r="F38" i="29"/>
  <c r="E38" i="29"/>
  <c r="D38" i="29"/>
  <c r="C38" i="29"/>
  <c r="D32" i="29"/>
  <c r="F31" i="29"/>
  <c r="E31" i="29"/>
  <c r="D31" i="29"/>
  <c r="F29" i="29"/>
  <c r="F119" i="29" s="1"/>
  <c r="D29" i="29"/>
  <c r="D119" i="29" s="1"/>
  <c r="C29" i="29"/>
  <c r="C30" i="29" s="1"/>
  <c r="F176" i="28"/>
  <c r="E176" i="28"/>
  <c r="D176" i="28"/>
  <c r="C176" i="28"/>
  <c r="F175" i="28"/>
  <c r="E175" i="28"/>
  <c r="D175" i="28"/>
  <c r="C175" i="28"/>
  <c r="F174" i="28"/>
  <c r="E174" i="28"/>
  <c r="D174" i="28"/>
  <c r="C174" i="28"/>
  <c r="F173" i="28"/>
  <c r="E173" i="28"/>
  <c r="D173" i="28"/>
  <c r="C173" i="28"/>
  <c r="F172" i="28"/>
  <c r="E172" i="28"/>
  <c r="D172" i="28"/>
  <c r="C172" i="28"/>
  <c r="F171" i="28"/>
  <c r="E171" i="28"/>
  <c r="D171" i="28"/>
  <c r="C171" i="28"/>
  <c r="F170" i="28"/>
  <c r="E170" i="28"/>
  <c r="D170" i="28"/>
  <c r="C170" i="28"/>
  <c r="F169" i="28"/>
  <c r="E169" i="28"/>
  <c r="D169" i="28"/>
  <c r="C169" i="28"/>
  <c r="F168" i="28"/>
  <c r="E168" i="28"/>
  <c r="D168" i="28"/>
  <c r="C168" i="28"/>
  <c r="F167" i="28"/>
  <c r="E167" i="28"/>
  <c r="D167" i="28"/>
  <c r="C167" i="28"/>
  <c r="F166" i="28"/>
  <c r="E166" i="28"/>
  <c r="D166" i="28"/>
  <c r="C166" i="28"/>
  <c r="F165" i="28"/>
  <c r="E165" i="28"/>
  <c r="D165" i="28"/>
  <c r="C165" i="28"/>
  <c r="F164" i="28"/>
  <c r="E164" i="28"/>
  <c r="D164" i="28"/>
  <c r="C164" i="28"/>
  <c r="F163" i="28"/>
  <c r="E163" i="28"/>
  <c r="D163" i="28"/>
  <c r="C163" i="28"/>
  <c r="F162" i="28"/>
  <c r="E162" i="28"/>
  <c r="D162" i="28"/>
  <c r="C162" i="28"/>
  <c r="F161" i="28"/>
  <c r="E161" i="28"/>
  <c r="D161" i="28"/>
  <c r="C161" i="28"/>
  <c r="F160" i="28"/>
  <c r="E160" i="28"/>
  <c r="D160" i="28"/>
  <c r="C160" i="28"/>
  <c r="F159" i="28"/>
  <c r="E159" i="28"/>
  <c r="D159" i="28"/>
  <c r="C159" i="28"/>
  <c r="F158" i="28"/>
  <c r="E158" i="28"/>
  <c r="D158" i="28"/>
  <c r="C158" i="28"/>
  <c r="F157" i="28"/>
  <c r="E157" i="28"/>
  <c r="D157" i="28"/>
  <c r="C157" i="28"/>
  <c r="F156" i="28"/>
  <c r="E156" i="28"/>
  <c r="D156" i="28"/>
  <c r="C156" i="28"/>
  <c r="F155" i="28"/>
  <c r="E155" i="28"/>
  <c r="D155" i="28"/>
  <c r="C155" i="28"/>
  <c r="F154" i="28"/>
  <c r="E154" i="28"/>
  <c r="D154" i="28"/>
  <c r="C154" i="28"/>
  <c r="F153" i="28"/>
  <c r="E153" i="28"/>
  <c r="D153" i="28"/>
  <c r="C153" i="28"/>
  <c r="F152" i="28"/>
  <c r="E152" i="28"/>
  <c r="D152" i="28"/>
  <c r="C152" i="28"/>
  <c r="F151" i="28"/>
  <c r="E151" i="28"/>
  <c r="D151" i="28"/>
  <c r="C151" i="28"/>
  <c r="F150" i="28"/>
  <c r="E150" i="28"/>
  <c r="D150" i="28"/>
  <c r="C150" i="28"/>
  <c r="F149" i="28"/>
  <c r="E149" i="28"/>
  <c r="D149" i="28"/>
  <c r="C149" i="28"/>
  <c r="F148" i="28"/>
  <c r="E148" i="28"/>
  <c r="D148" i="28"/>
  <c r="C148" i="28"/>
  <c r="F147" i="28"/>
  <c r="E147" i="28"/>
  <c r="D147" i="28"/>
  <c r="C147" i="28"/>
  <c r="F146" i="28"/>
  <c r="E146" i="28"/>
  <c r="D146" i="28"/>
  <c r="C146" i="28"/>
  <c r="F136" i="28"/>
  <c r="E136" i="28"/>
  <c r="D136" i="28"/>
  <c r="C136" i="28"/>
  <c r="F131" i="28"/>
  <c r="F141" i="28" s="1"/>
  <c r="E131" i="28"/>
  <c r="E141" i="28" s="1"/>
  <c r="D131" i="28"/>
  <c r="D141" i="28" s="1"/>
  <c r="C131" i="28"/>
  <c r="C141" i="28" s="1"/>
  <c r="F108" i="28"/>
  <c r="E108" i="28"/>
  <c r="D108" i="28"/>
  <c r="C108" i="28"/>
  <c r="F103" i="28"/>
  <c r="F113" i="28" s="1"/>
  <c r="F114" i="28" s="1"/>
  <c r="E103" i="28"/>
  <c r="E113" i="28" s="1"/>
  <c r="E114" i="28" s="1"/>
  <c r="D103" i="28"/>
  <c r="D113" i="28" s="1"/>
  <c r="D114" i="28" s="1"/>
  <c r="C103" i="28"/>
  <c r="C113" i="28" s="1"/>
  <c r="C114" i="28" s="1"/>
  <c r="F96" i="28"/>
  <c r="E96" i="28"/>
  <c r="C96" i="28"/>
  <c r="F82" i="28"/>
  <c r="E82" i="28"/>
  <c r="D82" i="28"/>
  <c r="C82" i="28"/>
  <c r="F77" i="28"/>
  <c r="F87" i="28" s="1"/>
  <c r="F88" i="28" s="1"/>
  <c r="E77" i="28"/>
  <c r="E87" i="28" s="1"/>
  <c r="E88" i="28" s="1"/>
  <c r="D77" i="28"/>
  <c r="D87" i="28" s="1"/>
  <c r="D88" i="28" s="1"/>
  <c r="C77" i="28"/>
  <c r="C87" i="28" s="1"/>
  <c r="C88" i="28" s="1"/>
  <c r="F72" i="28"/>
  <c r="E72" i="28"/>
  <c r="D72" i="28"/>
  <c r="F71" i="28"/>
  <c r="E71" i="28"/>
  <c r="D71" i="28"/>
  <c r="F70" i="28"/>
  <c r="E70" i="28"/>
  <c r="F73" i="28" s="1"/>
  <c r="D70" i="28"/>
  <c r="C70" i="28"/>
  <c r="D73" i="28" s="1"/>
  <c r="F56" i="28"/>
  <c r="F59" i="28" s="1"/>
  <c r="E56" i="28"/>
  <c r="E59" i="28" s="1"/>
  <c r="D56" i="28"/>
  <c r="D59" i="28" s="1"/>
  <c r="C56" i="28"/>
  <c r="C59" i="28" s="1"/>
  <c r="F53" i="28"/>
  <c r="E53" i="28"/>
  <c r="D53" i="28"/>
  <c r="C53" i="28"/>
  <c r="F44" i="28"/>
  <c r="E44" i="28"/>
  <c r="D44" i="28"/>
  <c r="C44" i="28"/>
  <c r="F41" i="28"/>
  <c r="E41" i="28"/>
  <c r="D41" i="28"/>
  <c r="C41" i="28"/>
  <c r="F38" i="28"/>
  <c r="E38" i="28"/>
  <c r="D38" i="28"/>
  <c r="C38" i="28"/>
  <c r="F33" i="28"/>
  <c r="E33" i="28"/>
  <c r="D33" i="28"/>
  <c r="F32" i="28"/>
  <c r="E32" i="28"/>
  <c r="D32" i="28"/>
  <c r="F31" i="28"/>
  <c r="F34" i="28" s="1"/>
  <c r="E31" i="28"/>
  <c r="D31" i="28"/>
  <c r="D34" i="28" s="1"/>
  <c r="C31" i="28"/>
  <c r="F60" i="47" l="1"/>
  <c r="F674" i="47"/>
  <c r="F706" i="47" s="1"/>
  <c r="F271" i="42"/>
  <c r="F147" i="42"/>
  <c r="E108" i="42"/>
  <c r="E106" i="42"/>
  <c r="E270" i="42"/>
  <c r="E303" i="42" s="1"/>
  <c r="F254" i="43"/>
  <c r="C31" i="43"/>
  <c r="C346" i="43"/>
  <c r="E229" i="42"/>
  <c r="D455" i="39"/>
  <c r="E336" i="39"/>
  <c r="F31" i="36"/>
  <c r="F139" i="36"/>
  <c r="F172" i="36" s="1"/>
  <c r="F29" i="36"/>
  <c r="F58" i="36"/>
  <c r="E299" i="39"/>
  <c r="D505" i="39"/>
  <c r="F30" i="37"/>
  <c r="F60" i="37"/>
  <c r="F336" i="37"/>
  <c r="E70" i="31"/>
  <c r="C343" i="35"/>
  <c r="C376" i="35" s="1"/>
  <c r="F115" i="34"/>
  <c r="E108" i="33"/>
  <c r="C389" i="31"/>
  <c r="D33" i="43"/>
  <c r="D31" i="43"/>
  <c r="E32" i="45"/>
  <c r="E35" i="45" s="1"/>
  <c r="E34" i="45"/>
  <c r="E71" i="43"/>
  <c r="E198" i="43"/>
  <c r="E196" i="43"/>
  <c r="F108" i="42"/>
  <c r="F106" i="42"/>
  <c r="F109" i="42" s="1"/>
  <c r="D202" i="42"/>
  <c r="E135" i="42"/>
  <c r="F35" i="45"/>
  <c r="D125" i="45"/>
  <c r="C60" i="43"/>
  <c r="F135" i="42"/>
  <c r="E198" i="40"/>
  <c r="D196" i="40"/>
  <c r="E199" i="40" s="1"/>
  <c r="D346" i="40"/>
  <c r="D379" i="40" s="1"/>
  <c r="D40" i="39"/>
  <c r="F108" i="37"/>
  <c r="E40" i="39"/>
  <c r="E225" i="39"/>
  <c r="D31" i="37"/>
  <c r="D34" i="37" s="1"/>
  <c r="D33" i="37"/>
  <c r="E33" i="37"/>
  <c r="D28" i="35"/>
  <c r="D31" i="35" s="1"/>
  <c r="D30" i="35"/>
  <c r="B153" i="32"/>
  <c r="F264" i="31"/>
  <c r="G86" i="34"/>
  <c r="F32" i="34"/>
  <c r="C311" i="33"/>
  <c r="F43" i="31"/>
  <c r="F41" i="31"/>
  <c r="D106" i="42"/>
  <c r="D109" i="42" s="1"/>
  <c r="D108" i="42"/>
  <c r="F60" i="40"/>
  <c r="F347" i="40"/>
  <c r="F379" i="40" s="1"/>
  <c r="E330" i="43"/>
  <c r="C376" i="39"/>
  <c r="C374" i="39"/>
  <c r="C32" i="45"/>
  <c r="D35" i="45" s="1"/>
  <c r="C92" i="45"/>
  <c r="C125" i="45" s="1"/>
  <c r="E149" i="43"/>
  <c r="G149" i="40"/>
  <c r="D69" i="38"/>
  <c r="D67" i="38"/>
  <c r="E69" i="38"/>
  <c r="D96" i="38"/>
  <c r="D335" i="37"/>
  <c r="D368" i="37" s="1"/>
  <c r="D222" i="37"/>
  <c r="D224" i="37"/>
  <c r="D376" i="39"/>
  <c r="F363" i="35"/>
  <c r="F56" i="35"/>
  <c r="F105" i="35"/>
  <c r="E34" i="37"/>
  <c r="D29" i="36"/>
  <c r="D32" i="36" s="1"/>
  <c r="D31" i="36"/>
  <c r="D139" i="36"/>
  <c r="D172" i="36" s="1"/>
  <c r="E199" i="37"/>
  <c r="E123" i="36"/>
  <c r="E43" i="31"/>
  <c r="E41" i="31"/>
  <c r="E44" i="31" s="1"/>
  <c r="F159" i="31"/>
  <c r="E31" i="35"/>
  <c r="D31" i="33"/>
  <c r="D33" i="33"/>
  <c r="F389" i="31"/>
  <c r="E379" i="43"/>
  <c r="E92" i="45"/>
  <c r="E125" i="45" s="1"/>
  <c r="E346" i="43"/>
  <c r="E33" i="43"/>
  <c r="D107" i="43"/>
  <c r="D105" i="43"/>
  <c r="D71" i="42"/>
  <c r="D69" i="42"/>
  <c r="D270" i="42"/>
  <c r="D303" i="42" s="1"/>
  <c r="D135" i="42"/>
  <c r="C303" i="42"/>
  <c r="E71" i="42"/>
  <c r="D148" i="42"/>
  <c r="D150" i="42"/>
  <c r="F34" i="45"/>
  <c r="C379" i="43"/>
  <c r="C69" i="42"/>
  <c r="C270" i="42"/>
  <c r="F203" i="42"/>
  <c r="F174" i="40"/>
  <c r="E111" i="39"/>
  <c r="E114" i="39" s="1"/>
  <c r="E113" i="39"/>
  <c r="C472" i="39"/>
  <c r="C505" i="39" s="1"/>
  <c r="F304" i="40"/>
  <c r="E77" i="39"/>
  <c r="E430" i="39"/>
  <c r="E225" i="40"/>
  <c r="C113" i="39"/>
  <c r="C111" i="39"/>
  <c r="C114" i="39" s="1"/>
  <c r="E188" i="39"/>
  <c r="E346" i="38"/>
  <c r="E378" i="38" s="1"/>
  <c r="E107" i="38"/>
  <c r="F199" i="37"/>
  <c r="F306" i="37"/>
  <c r="C378" i="38"/>
  <c r="E29" i="36"/>
  <c r="E32" i="36" s="1"/>
  <c r="E31" i="36"/>
  <c r="E139" i="36"/>
  <c r="E172" i="36" s="1"/>
  <c r="D376" i="35"/>
  <c r="E389" i="31"/>
  <c r="F118" i="31"/>
  <c r="D44" i="31"/>
  <c r="F186" i="33"/>
  <c r="E171" i="35"/>
  <c r="D171" i="35"/>
  <c r="E152" i="34"/>
  <c r="F262" i="33"/>
  <c r="E30" i="35"/>
  <c r="D60" i="33"/>
  <c r="E71" i="33"/>
  <c r="E211" i="33"/>
  <c r="E340" i="31"/>
  <c r="D339" i="31"/>
  <c r="F70" i="31"/>
  <c r="F314" i="31"/>
  <c r="E70" i="30"/>
  <c r="E97" i="30"/>
  <c r="F97" i="30"/>
  <c r="E107" i="30"/>
  <c r="E105" i="30"/>
  <c r="E108" i="30" s="1"/>
  <c r="G134" i="30"/>
  <c r="E148" i="30"/>
  <c r="E146" i="30"/>
  <c r="E149" i="30" s="1"/>
  <c r="G198" i="30"/>
  <c r="G196" i="30"/>
  <c r="D221" i="30"/>
  <c r="D347" i="30"/>
  <c r="G301" i="30"/>
  <c r="G303" i="30"/>
  <c r="G327" i="30"/>
  <c r="G329" i="30"/>
  <c r="E33" i="30"/>
  <c r="E31" i="30"/>
  <c r="E34" i="30" s="1"/>
  <c r="F70" i="30"/>
  <c r="F68" i="30"/>
  <c r="F71" i="30" s="1"/>
  <c r="F149" i="30"/>
  <c r="E347" i="30"/>
  <c r="E221" i="30"/>
  <c r="F303" i="30"/>
  <c r="F301" i="30"/>
  <c r="D60" i="30"/>
  <c r="D30" i="30"/>
  <c r="D31" i="30" s="1"/>
  <c r="G59" i="30"/>
  <c r="G97" i="30"/>
  <c r="G105" i="30"/>
  <c r="G108" i="30" s="1"/>
  <c r="G107" i="30"/>
  <c r="G146" i="30"/>
  <c r="G149" i="30" s="1"/>
  <c r="G148" i="30"/>
  <c r="E196" i="30"/>
  <c r="E199" i="30" s="1"/>
  <c r="E198" i="30"/>
  <c r="F221" i="30"/>
  <c r="E301" i="30"/>
  <c r="E304" i="30" s="1"/>
  <c r="E303" i="30"/>
  <c r="E329" i="30"/>
  <c r="E327" i="30"/>
  <c r="E330" i="30" s="1"/>
  <c r="E60" i="30"/>
  <c r="D97" i="30"/>
  <c r="D134" i="30"/>
  <c r="E134" i="30"/>
  <c r="E171" i="30"/>
  <c r="E174" i="30" s="1"/>
  <c r="F173" i="30"/>
  <c r="E173" i="30"/>
  <c r="F198" i="30"/>
  <c r="F196" i="30"/>
  <c r="F199" i="30" s="1"/>
  <c r="G221" i="30"/>
  <c r="G347" i="30"/>
  <c r="G253" i="30"/>
  <c r="G251" i="30"/>
  <c r="G254" i="30" s="1"/>
  <c r="F251" i="30"/>
  <c r="F254" i="30" s="1"/>
  <c r="F253" i="30"/>
  <c r="F327" i="30"/>
  <c r="F330" i="30" s="1"/>
  <c r="F329" i="30"/>
  <c r="E253" i="30"/>
  <c r="F59" i="30"/>
  <c r="F174" i="30"/>
  <c r="F279" i="30"/>
  <c r="D366" i="30"/>
  <c r="E119" i="29"/>
  <c r="E30" i="29"/>
  <c r="E32" i="29"/>
  <c r="C142" i="29"/>
  <c r="C119" i="29"/>
  <c r="D30" i="29"/>
  <c r="D33" i="29" s="1"/>
  <c r="F32" i="29"/>
  <c r="E84" i="29"/>
  <c r="E148" i="29" s="1"/>
  <c r="E147" i="29" s="1"/>
  <c r="D120" i="29"/>
  <c r="E142" i="29"/>
  <c r="F30" i="29"/>
  <c r="F33" i="29" s="1"/>
  <c r="C84" i="29"/>
  <c r="C148" i="29" s="1"/>
  <c r="C147" i="29" s="1"/>
  <c r="F116" i="29"/>
  <c r="D88" i="29"/>
  <c r="C60" i="28"/>
  <c r="C145" i="28"/>
  <c r="D60" i="28"/>
  <c r="D145" i="28"/>
  <c r="C123" i="28"/>
  <c r="C142" i="28" s="1"/>
  <c r="D123" i="28"/>
  <c r="D142" i="28" s="1"/>
  <c r="E145" i="28"/>
  <c r="E60" i="28"/>
  <c r="F60" i="28"/>
  <c r="F145" i="28"/>
  <c r="E142" i="28"/>
  <c r="E123" i="28"/>
  <c r="F123" i="28"/>
  <c r="F144" i="28" s="1"/>
  <c r="E34" i="28"/>
  <c r="E73" i="28"/>
  <c r="D34" i="43" l="1"/>
  <c r="E34" i="43"/>
  <c r="E109" i="42"/>
  <c r="D114" i="39"/>
  <c r="D108" i="43"/>
  <c r="E108" i="43"/>
  <c r="D34" i="33"/>
  <c r="E34" i="33"/>
  <c r="F27" i="35"/>
  <c r="F57" i="35" s="1"/>
  <c r="F344" i="35"/>
  <c r="D225" i="37"/>
  <c r="E225" i="37"/>
  <c r="D70" i="38"/>
  <c r="E70" i="38"/>
  <c r="F33" i="37"/>
  <c r="F31" i="37"/>
  <c r="F34" i="37" s="1"/>
  <c r="F335" i="37"/>
  <c r="F32" i="36"/>
  <c r="D151" i="42"/>
  <c r="E151" i="42"/>
  <c r="F150" i="42"/>
  <c r="F148" i="42"/>
  <c r="F151" i="42" s="1"/>
  <c r="F270" i="42"/>
  <c r="D72" i="42"/>
  <c r="E72" i="42"/>
  <c r="C377" i="39"/>
  <c r="D377" i="39"/>
  <c r="F44" i="31"/>
  <c r="E199" i="43"/>
  <c r="F199" i="43"/>
  <c r="F368" i="37"/>
  <c r="F303" i="42"/>
  <c r="G199" i="30"/>
  <c r="F346" i="30"/>
  <c r="F222" i="30"/>
  <c r="F224" i="30"/>
  <c r="F304" i="30"/>
  <c r="G304" i="30"/>
  <c r="F60" i="30"/>
  <c r="F30" i="30"/>
  <c r="F347" i="30"/>
  <c r="F379" i="30" s="1"/>
  <c r="G30" i="30"/>
  <c r="G346" i="30"/>
  <c r="G379" i="30" s="1"/>
  <c r="G222" i="30"/>
  <c r="G225" i="30" s="1"/>
  <c r="G224" i="30"/>
  <c r="E224" i="30"/>
  <c r="E346" i="30"/>
  <c r="E379" i="30" s="1"/>
  <c r="E222" i="30"/>
  <c r="E225" i="30" s="1"/>
  <c r="G330" i="30"/>
  <c r="D222" i="30"/>
  <c r="D346" i="30"/>
  <c r="D379" i="30" s="1"/>
  <c r="F108" i="30"/>
  <c r="G71" i="30"/>
  <c r="E33" i="29"/>
  <c r="F142" i="28"/>
  <c r="F177" i="28"/>
  <c r="D177" i="28"/>
  <c r="D124" i="28"/>
  <c r="D144" i="28"/>
  <c r="E144" i="28"/>
  <c r="E177" i="28" s="1"/>
  <c r="E124" i="28"/>
  <c r="C124" i="28"/>
  <c r="C144" i="28"/>
  <c r="C177" i="28" s="1"/>
  <c r="F30" i="35" l="1"/>
  <c r="F28" i="35"/>
  <c r="F31" i="35" s="1"/>
  <c r="F343" i="35"/>
  <c r="F376" i="35" s="1"/>
  <c r="G31" i="30"/>
  <c r="G33" i="30"/>
  <c r="F225" i="30"/>
  <c r="G60" i="30"/>
  <c r="F31" i="30"/>
  <c r="F34" i="30" s="1"/>
  <c r="F33" i="30"/>
  <c r="G34" i="30" l="1"/>
  <c r="J387" i="7" l="1"/>
  <c r="F382" i="7"/>
  <c r="E382" i="7"/>
  <c r="D382" i="7"/>
  <c r="C382" i="7"/>
  <c r="F381" i="7"/>
  <c r="E381" i="7"/>
  <c r="D381" i="7"/>
  <c r="C381" i="7"/>
  <c r="F380" i="7"/>
  <c r="E380" i="7"/>
  <c r="D380" i="7"/>
  <c r="C380" i="7"/>
  <c r="F379" i="7"/>
  <c r="F378" i="7" s="1"/>
  <c r="E379" i="7"/>
  <c r="D379" i="7"/>
  <c r="C379" i="7"/>
  <c r="E378" i="7"/>
  <c r="D378" i="7"/>
  <c r="C378" i="7"/>
  <c r="F377" i="7"/>
  <c r="E377" i="7"/>
  <c r="D377" i="7"/>
  <c r="C377" i="7"/>
  <c r="F376" i="7"/>
  <c r="E376" i="7"/>
  <c r="D376" i="7"/>
  <c r="C376" i="7"/>
  <c r="F375" i="7"/>
  <c r="E375" i="7"/>
  <c r="D375" i="7"/>
  <c r="C375" i="7"/>
  <c r="F374" i="7"/>
  <c r="F373" i="7" s="1"/>
  <c r="E374" i="7"/>
  <c r="D374" i="7"/>
  <c r="C374" i="7"/>
  <c r="E373" i="7"/>
  <c r="D373" i="7"/>
  <c r="C373" i="7"/>
  <c r="F372" i="7"/>
  <c r="E372" i="7"/>
  <c r="D372" i="7"/>
  <c r="C372" i="7"/>
  <c r="F371" i="7"/>
  <c r="E371" i="7"/>
  <c r="D371" i="7"/>
  <c r="C371" i="7"/>
  <c r="F370" i="7"/>
  <c r="F369" i="7"/>
  <c r="E369" i="7"/>
  <c r="D369" i="7"/>
  <c r="C369" i="7"/>
  <c r="F368" i="7"/>
  <c r="F367" i="7" s="1"/>
  <c r="E368" i="7"/>
  <c r="D368" i="7"/>
  <c r="C368" i="7"/>
  <c r="E367" i="7"/>
  <c r="D367" i="7"/>
  <c r="C367" i="7"/>
  <c r="F366" i="7"/>
  <c r="E366" i="7"/>
  <c r="D366" i="7"/>
  <c r="C366" i="7"/>
  <c r="F365" i="7"/>
  <c r="F364" i="7" s="1"/>
  <c r="E365" i="7"/>
  <c r="D365" i="7"/>
  <c r="C365" i="7"/>
  <c r="E364" i="7"/>
  <c r="D364" i="7"/>
  <c r="C364" i="7"/>
  <c r="F363" i="7"/>
  <c r="E363" i="7"/>
  <c r="D363" i="7"/>
  <c r="C363" i="7"/>
  <c r="F362" i="7"/>
  <c r="E362" i="7"/>
  <c r="D362" i="7"/>
  <c r="C362" i="7"/>
  <c r="F361" i="7"/>
  <c r="E361" i="7"/>
  <c r="D361" i="7"/>
  <c r="C361" i="7"/>
  <c r="F360" i="7"/>
  <c r="E360" i="7"/>
  <c r="D360" i="7"/>
  <c r="C360" i="7"/>
  <c r="F359" i="7"/>
  <c r="E359" i="7"/>
  <c r="D359" i="7"/>
  <c r="F358" i="7"/>
  <c r="E358" i="7"/>
  <c r="D358" i="7"/>
  <c r="F357" i="7"/>
  <c r="E357" i="7"/>
  <c r="D357" i="7"/>
  <c r="C357" i="7"/>
  <c r="F356" i="7"/>
  <c r="E356" i="7"/>
  <c r="D356" i="7"/>
  <c r="F355" i="7"/>
  <c r="E355" i="7"/>
  <c r="D355" i="7"/>
  <c r="F354" i="7"/>
  <c r="E354" i="7"/>
  <c r="D354" i="7"/>
  <c r="C354" i="7"/>
  <c r="F353" i="7"/>
  <c r="F352" i="7" s="1"/>
  <c r="E353" i="7"/>
  <c r="D353" i="7"/>
  <c r="E352" i="7"/>
  <c r="D352" i="7"/>
  <c r="F343" i="7"/>
  <c r="E343" i="7"/>
  <c r="D343" i="7"/>
  <c r="C343" i="7"/>
  <c r="F338" i="7"/>
  <c r="F348" i="7" s="1"/>
  <c r="F330" i="7" s="1"/>
  <c r="E338" i="7"/>
  <c r="E348" i="7" s="1"/>
  <c r="E330" i="7" s="1"/>
  <c r="D338" i="7"/>
  <c r="D348" i="7" s="1"/>
  <c r="D330" i="7" s="1"/>
  <c r="C338" i="7"/>
  <c r="C348" i="7" s="1"/>
  <c r="C330" i="7" s="1"/>
  <c r="C331" i="7" s="1"/>
  <c r="F332" i="7"/>
  <c r="E332" i="7"/>
  <c r="D332" i="7"/>
  <c r="F317" i="7"/>
  <c r="E317" i="7"/>
  <c r="D317" i="7"/>
  <c r="C317" i="7"/>
  <c r="C254" i="7" s="1"/>
  <c r="F312" i="7"/>
  <c r="F322" i="7" s="1"/>
  <c r="F304" i="7" s="1"/>
  <c r="E312" i="7"/>
  <c r="E322" i="7" s="1"/>
  <c r="E304" i="7" s="1"/>
  <c r="D312" i="7"/>
  <c r="D322" i="7" s="1"/>
  <c r="D304" i="7" s="1"/>
  <c r="C312" i="7"/>
  <c r="C322" i="7" s="1"/>
  <c r="C304" i="7" s="1"/>
  <c r="C305" i="7" s="1"/>
  <c r="F306" i="7"/>
  <c r="E306" i="7"/>
  <c r="D306" i="7"/>
  <c r="F292" i="7"/>
  <c r="E292" i="7"/>
  <c r="D292" i="7"/>
  <c r="C292" i="7"/>
  <c r="F287" i="7"/>
  <c r="F297" i="7" s="1"/>
  <c r="E287" i="7"/>
  <c r="E297" i="7" s="1"/>
  <c r="D287" i="7"/>
  <c r="D297" i="7" s="1"/>
  <c r="C287" i="7"/>
  <c r="C297" i="7" s="1"/>
  <c r="D283" i="7"/>
  <c r="F282" i="7"/>
  <c r="E282" i="7"/>
  <c r="D282" i="7"/>
  <c r="F281" i="7"/>
  <c r="E281" i="7"/>
  <c r="D281" i="7"/>
  <c r="F280" i="7"/>
  <c r="F283" i="7" s="1"/>
  <c r="E280" i="7"/>
  <c r="E283" i="7" s="1"/>
  <c r="D280" i="7"/>
  <c r="C280" i="7"/>
  <c r="F267" i="7"/>
  <c r="E267" i="7"/>
  <c r="D267" i="7"/>
  <c r="C267" i="7"/>
  <c r="F262" i="7"/>
  <c r="F272" i="7" s="1"/>
  <c r="F254" i="7" s="1"/>
  <c r="E262" i="7"/>
  <c r="E272" i="7" s="1"/>
  <c r="D262" i="7"/>
  <c r="D272" i="7" s="1"/>
  <c r="C262" i="7"/>
  <c r="C272" i="7" s="1"/>
  <c r="F256" i="7"/>
  <c r="E256" i="7"/>
  <c r="D256" i="7"/>
  <c r="E254" i="7"/>
  <c r="E255" i="7" s="1"/>
  <c r="E258" i="7" s="1"/>
  <c r="D254" i="7"/>
  <c r="D255" i="7" s="1"/>
  <c r="F238" i="7"/>
  <c r="E238" i="7"/>
  <c r="D238" i="7"/>
  <c r="C238" i="7"/>
  <c r="F233" i="7"/>
  <c r="F243" i="7" s="1"/>
  <c r="E233" i="7"/>
  <c r="E243" i="7" s="1"/>
  <c r="D233" i="7"/>
  <c r="D243" i="7" s="1"/>
  <c r="C233" i="7"/>
  <c r="C243" i="7" s="1"/>
  <c r="F227" i="7"/>
  <c r="E227" i="7"/>
  <c r="D227" i="7"/>
  <c r="F212" i="7"/>
  <c r="E212" i="7"/>
  <c r="D212" i="7"/>
  <c r="C212" i="7"/>
  <c r="F207" i="7"/>
  <c r="F217" i="7" s="1"/>
  <c r="F199" i="7" s="1"/>
  <c r="E207" i="7"/>
  <c r="E217" i="7" s="1"/>
  <c r="E199" i="7" s="1"/>
  <c r="D207" i="7"/>
  <c r="D217" i="7" s="1"/>
  <c r="D199" i="7" s="1"/>
  <c r="C207" i="7"/>
  <c r="C217" i="7" s="1"/>
  <c r="C199" i="7" s="1"/>
  <c r="C200" i="7" s="1"/>
  <c r="F201" i="7"/>
  <c r="E201" i="7"/>
  <c r="D201" i="7"/>
  <c r="F187" i="7"/>
  <c r="E187" i="7"/>
  <c r="D187" i="7"/>
  <c r="C187" i="7"/>
  <c r="F182" i="7"/>
  <c r="F192" i="7" s="1"/>
  <c r="F174" i="7" s="1"/>
  <c r="E182" i="7"/>
  <c r="E192" i="7" s="1"/>
  <c r="E174" i="7" s="1"/>
  <c r="D182" i="7"/>
  <c r="D192" i="7" s="1"/>
  <c r="D174" i="7" s="1"/>
  <c r="C182" i="7"/>
  <c r="C192" i="7" s="1"/>
  <c r="C174" i="7" s="1"/>
  <c r="C175" i="7" s="1"/>
  <c r="F176" i="7"/>
  <c r="E176" i="7"/>
  <c r="D176" i="7"/>
  <c r="F162" i="7"/>
  <c r="E162" i="7"/>
  <c r="D162" i="7"/>
  <c r="C162" i="7"/>
  <c r="F157" i="7"/>
  <c r="F167" i="7" s="1"/>
  <c r="F149" i="7" s="1"/>
  <c r="E157" i="7"/>
  <c r="E167" i="7" s="1"/>
  <c r="E149" i="7" s="1"/>
  <c r="D157" i="7"/>
  <c r="D167" i="7" s="1"/>
  <c r="D149" i="7" s="1"/>
  <c r="C157" i="7"/>
  <c r="C167" i="7" s="1"/>
  <c r="C149" i="7" s="1"/>
  <c r="C150" i="7" s="1"/>
  <c r="F151" i="7"/>
  <c r="E151" i="7"/>
  <c r="D151" i="7"/>
  <c r="F137" i="7"/>
  <c r="F108" i="7" s="1"/>
  <c r="D137" i="7"/>
  <c r="D138" i="7" s="1"/>
  <c r="C123" i="7"/>
  <c r="C359" i="7" s="1"/>
  <c r="C358" i="7" s="1"/>
  <c r="F122" i="7"/>
  <c r="E122" i="7"/>
  <c r="E137" i="7" s="1"/>
  <c r="D122" i="7"/>
  <c r="F110" i="7"/>
  <c r="E110" i="7"/>
  <c r="D110" i="7"/>
  <c r="D108" i="7"/>
  <c r="F100" i="7"/>
  <c r="E100" i="7"/>
  <c r="E101" i="7" s="1"/>
  <c r="D100" i="7"/>
  <c r="D71" i="7" s="1"/>
  <c r="C100" i="7"/>
  <c r="C101" i="7" s="1"/>
  <c r="F73" i="7"/>
  <c r="E73" i="7"/>
  <c r="D73" i="7"/>
  <c r="E71" i="7"/>
  <c r="C71" i="7"/>
  <c r="C72" i="7" s="1"/>
  <c r="F60" i="7"/>
  <c r="F63" i="7" s="1"/>
  <c r="E60" i="7"/>
  <c r="E370" i="7" s="1"/>
  <c r="D60" i="7"/>
  <c r="D63" i="7" s="1"/>
  <c r="C60" i="7"/>
  <c r="C63" i="7" s="1"/>
  <c r="F57" i="7"/>
  <c r="E57" i="7"/>
  <c r="D57" i="7"/>
  <c r="C57" i="7"/>
  <c r="F48" i="7"/>
  <c r="E48" i="7"/>
  <c r="D48" i="7"/>
  <c r="C48" i="7"/>
  <c r="C46" i="7"/>
  <c r="C356" i="7" s="1"/>
  <c r="C355" i="7" s="1"/>
  <c r="F45" i="7"/>
  <c r="E45" i="7"/>
  <c r="D45" i="7"/>
  <c r="C45" i="7"/>
  <c r="C43" i="7"/>
  <c r="C353" i="7" s="1"/>
  <c r="C352" i="7" s="1"/>
  <c r="F42" i="7"/>
  <c r="E42" i="7"/>
  <c r="D42" i="7"/>
  <c r="C42" i="7"/>
  <c r="F36" i="7"/>
  <c r="E36" i="7"/>
  <c r="D36" i="7"/>
  <c r="C34" i="7" l="1"/>
  <c r="C35" i="7" s="1"/>
  <c r="C64" i="7"/>
  <c r="D351" i="7"/>
  <c r="D225" i="7"/>
  <c r="E307" i="7"/>
  <c r="E305" i="7"/>
  <c r="F331" i="7"/>
  <c r="F334" i="7" s="1"/>
  <c r="F333" i="7"/>
  <c r="D64" i="7"/>
  <c r="D34" i="7"/>
  <c r="E74" i="7"/>
  <c r="F150" i="7"/>
  <c r="F152" i="7"/>
  <c r="D202" i="7"/>
  <c r="D200" i="7"/>
  <c r="D203" i="7" s="1"/>
  <c r="E225" i="7"/>
  <c r="F305" i="7"/>
  <c r="F308" i="7" s="1"/>
  <c r="F307" i="7"/>
  <c r="F177" i="7"/>
  <c r="F175" i="7"/>
  <c r="D72" i="7"/>
  <c r="D75" i="7" s="1"/>
  <c r="D74" i="7"/>
  <c r="E138" i="7"/>
  <c r="E108" i="7"/>
  <c r="F109" i="7"/>
  <c r="F111" i="7"/>
  <c r="D175" i="7"/>
  <c r="D178" i="7" s="1"/>
  <c r="D177" i="7"/>
  <c r="E202" i="7"/>
  <c r="E200" i="7"/>
  <c r="E203" i="7" s="1"/>
  <c r="F225" i="7"/>
  <c r="F351" i="7"/>
  <c r="D257" i="7"/>
  <c r="C255" i="7"/>
  <c r="D333" i="7"/>
  <c r="D331" i="7"/>
  <c r="D334" i="7" s="1"/>
  <c r="E150" i="7"/>
  <c r="E152" i="7"/>
  <c r="F34" i="7"/>
  <c r="F64" i="7" s="1"/>
  <c r="D150" i="7"/>
  <c r="D153" i="7" s="1"/>
  <c r="D152" i="7"/>
  <c r="E177" i="7"/>
  <c r="E175" i="7"/>
  <c r="F202" i="7"/>
  <c r="F200" i="7"/>
  <c r="F203" i="7" s="1"/>
  <c r="C225" i="7"/>
  <c r="D258" i="7"/>
  <c r="F257" i="7"/>
  <c r="F255" i="7"/>
  <c r="F258" i="7" s="1"/>
  <c r="D305" i="7"/>
  <c r="D308" i="7" s="1"/>
  <c r="D307" i="7"/>
  <c r="E331" i="7"/>
  <c r="E334" i="7" s="1"/>
  <c r="E333" i="7"/>
  <c r="E72" i="7"/>
  <c r="D101" i="7"/>
  <c r="D109" i="7"/>
  <c r="C122" i="7"/>
  <c r="C137" i="7" s="1"/>
  <c r="F138" i="7"/>
  <c r="F71" i="7"/>
  <c r="F101" i="7" s="1"/>
  <c r="E257" i="7"/>
  <c r="C370" i="7"/>
  <c r="E63" i="7"/>
  <c r="D370" i="7"/>
  <c r="F387" i="7"/>
  <c r="F196" i="6"/>
  <c r="E196" i="6"/>
  <c r="D196" i="6"/>
  <c r="C196" i="6"/>
  <c r="F195" i="6"/>
  <c r="E195" i="6"/>
  <c r="D195" i="6"/>
  <c r="C195" i="6"/>
  <c r="F194" i="6"/>
  <c r="E194" i="6"/>
  <c r="D194" i="6"/>
  <c r="C194" i="6"/>
  <c r="F193" i="6"/>
  <c r="E193" i="6"/>
  <c r="D193" i="6"/>
  <c r="C193" i="6"/>
  <c r="C192" i="6"/>
  <c r="F191" i="6"/>
  <c r="E191" i="6"/>
  <c r="D191" i="6"/>
  <c r="C191" i="6"/>
  <c r="F190" i="6"/>
  <c r="E190" i="6"/>
  <c r="D190" i="6"/>
  <c r="C190" i="6"/>
  <c r="F189" i="6"/>
  <c r="E189" i="6"/>
  <c r="D189" i="6"/>
  <c r="C189" i="6"/>
  <c r="F188" i="6"/>
  <c r="E188" i="6"/>
  <c r="D188" i="6"/>
  <c r="C188" i="6"/>
  <c r="C187" i="6"/>
  <c r="F186" i="6"/>
  <c r="E186" i="6"/>
  <c r="D186" i="6"/>
  <c r="C186" i="6"/>
  <c r="F185" i="6"/>
  <c r="E185" i="6"/>
  <c r="D185" i="6"/>
  <c r="C185" i="6"/>
  <c r="F184" i="6"/>
  <c r="E184" i="6"/>
  <c r="F183" i="6"/>
  <c r="E183" i="6"/>
  <c r="D183" i="6"/>
  <c r="C183" i="6"/>
  <c r="F182" i="6"/>
  <c r="E182" i="6"/>
  <c r="E181" i="6" s="1"/>
  <c r="D182" i="6"/>
  <c r="C182" i="6"/>
  <c r="F181" i="6"/>
  <c r="D181" i="6"/>
  <c r="C181" i="6"/>
  <c r="F180" i="6"/>
  <c r="E180" i="6"/>
  <c r="D180" i="6"/>
  <c r="C180" i="6"/>
  <c r="F179" i="6"/>
  <c r="E179" i="6"/>
  <c r="D179" i="6"/>
  <c r="C179" i="6"/>
  <c r="F178" i="6"/>
  <c r="E178" i="6"/>
  <c r="D178" i="6"/>
  <c r="C178" i="6"/>
  <c r="F177" i="6"/>
  <c r="E177" i="6"/>
  <c r="D177" i="6"/>
  <c r="C177" i="6"/>
  <c r="F176" i="6"/>
  <c r="E176" i="6"/>
  <c r="E175" i="6" s="1"/>
  <c r="D176" i="6"/>
  <c r="D175" i="6" s="1"/>
  <c r="C176" i="6"/>
  <c r="F175" i="6"/>
  <c r="C175" i="6"/>
  <c r="F174" i="6"/>
  <c r="E174" i="6"/>
  <c r="D174" i="6"/>
  <c r="C174" i="6"/>
  <c r="F173" i="6"/>
  <c r="F172" i="6" s="1"/>
  <c r="E173" i="6"/>
  <c r="E172" i="6" s="1"/>
  <c r="D173" i="6"/>
  <c r="D172" i="6" s="1"/>
  <c r="F171" i="6"/>
  <c r="E171" i="6"/>
  <c r="D171" i="6"/>
  <c r="C171" i="6"/>
  <c r="F170" i="6"/>
  <c r="F169" i="6" s="1"/>
  <c r="E170" i="6"/>
  <c r="D170" i="6"/>
  <c r="C170" i="6"/>
  <c r="E169" i="6"/>
  <c r="D169" i="6"/>
  <c r="C169" i="6"/>
  <c r="F168" i="6"/>
  <c r="E168" i="6"/>
  <c r="D168" i="6"/>
  <c r="C168" i="6"/>
  <c r="F167" i="6"/>
  <c r="E167" i="6"/>
  <c r="D167" i="6"/>
  <c r="C167" i="6"/>
  <c r="C166" i="6" s="1"/>
  <c r="F166" i="6"/>
  <c r="F164" i="6"/>
  <c r="E164" i="6"/>
  <c r="D164" i="6"/>
  <c r="C164" i="6"/>
  <c r="F157" i="6"/>
  <c r="F192" i="6" s="1"/>
  <c r="E157" i="6"/>
  <c r="E192" i="6" s="1"/>
  <c r="D157" i="6"/>
  <c r="D192" i="6" s="1"/>
  <c r="C157" i="6"/>
  <c r="F152" i="6"/>
  <c r="F162" i="6" s="1"/>
  <c r="E152" i="6"/>
  <c r="E162" i="6" s="1"/>
  <c r="D152" i="6"/>
  <c r="D162" i="6" s="1"/>
  <c r="C152" i="6"/>
  <c r="C162" i="6" s="1"/>
  <c r="D148" i="6"/>
  <c r="F147" i="6"/>
  <c r="E147" i="6"/>
  <c r="D147" i="6"/>
  <c r="F146" i="6"/>
  <c r="E146" i="6"/>
  <c r="D146" i="6"/>
  <c r="F145" i="6"/>
  <c r="F148" i="6" s="1"/>
  <c r="E145" i="6"/>
  <c r="E148" i="6" s="1"/>
  <c r="D145" i="6"/>
  <c r="C145" i="6"/>
  <c r="F132" i="6"/>
  <c r="F133" i="6" s="1"/>
  <c r="E132" i="6"/>
  <c r="E103" i="6" s="1"/>
  <c r="D132" i="6"/>
  <c r="D133" i="6" s="1"/>
  <c r="C132" i="6"/>
  <c r="C133" i="6" s="1"/>
  <c r="D106" i="6"/>
  <c r="F105" i="6"/>
  <c r="E105" i="6"/>
  <c r="D105" i="6"/>
  <c r="F103" i="6"/>
  <c r="D103" i="6"/>
  <c r="D104" i="6" s="1"/>
  <c r="C103" i="6"/>
  <c r="C104" i="6" s="1"/>
  <c r="F95" i="6"/>
  <c r="F66" i="6" s="1"/>
  <c r="E95" i="6"/>
  <c r="E96" i="6" s="1"/>
  <c r="D95" i="6"/>
  <c r="D96" i="6" s="1"/>
  <c r="C95" i="6"/>
  <c r="C96" i="6" s="1"/>
  <c r="E69" i="6"/>
  <c r="F68" i="6"/>
  <c r="E68" i="6"/>
  <c r="D68" i="6"/>
  <c r="E66" i="6"/>
  <c r="E67" i="6" s="1"/>
  <c r="D66" i="6"/>
  <c r="D69" i="6" s="1"/>
  <c r="C66" i="6"/>
  <c r="C67" i="6" s="1"/>
  <c r="F55" i="6"/>
  <c r="F58" i="6" s="1"/>
  <c r="E55" i="6"/>
  <c r="E58" i="6" s="1"/>
  <c r="D55" i="6"/>
  <c r="D58" i="6" s="1"/>
  <c r="C55" i="6"/>
  <c r="C184" i="6" s="1"/>
  <c r="F52" i="6"/>
  <c r="E52" i="6"/>
  <c r="D52" i="6"/>
  <c r="C52" i="6"/>
  <c r="F40" i="6"/>
  <c r="E40" i="6"/>
  <c r="E33" i="6"/>
  <c r="F32" i="6"/>
  <c r="E32" i="6"/>
  <c r="D32" i="6"/>
  <c r="F31" i="6"/>
  <c r="E31" i="6"/>
  <c r="D31" i="6"/>
  <c r="F30" i="6"/>
  <c r="F33" i="6" s="1"/>
  <c r="E30" i="6"/>
  <c r="D30" i="6"/>
  <c r="D33" i="6" s="1"/>
  <c r="C30" i="6"/>
  <c r="E34" i="7" l="1"/>
  <c r="E75" i="7"/>
  <c r="C226" i="7"/>
  <c r="E178" i="7"/>
  <c r="E111" i="7"/>
  <c r="E109" i="7"/>
  <c r="E112" i="7" s="1"/>
  <c r="F178" i="7"/>
  <c r="E228" i="7"/>
  <c r="E226" i="7"/>
  <c r="D37" i="7"/>
  <c r="D35" i="7"/>
  <c r="D38" i="7" s="1"/>
  <c r="E308" i="7"/>
  <c r="C108" i="7"/>
  <c r="C138" i="7"/>
  <c r="C351" i="7"/>
  <c r="F35" i="7"/>
  <c r="F226" i="7"/>
  <c r="F229" i="7" s="1"/>
  <c r="F350" i="7"/>
  <c r="F383" i="7" s="1"/>
  <c r="F228" i="7"/>
  <c r="E351" i="7"/>
  <c r="F153" i="7"/>
  <c r="F74" i="7"/>
  <c r="F72" i="7"/>
  <c r="F75" i="7" s="1"/>
  <c r="E153" i="7"/>
  <c r="D228" i="7"/>
  <c r="D350" i="7"/>
  <c r="D383" i="7" s="1"/>
  <c r="D226" i="7"/>
  <c r="D229" i="7" s="1"/>
  <c r="F59" i="6"/>
  <c r="F165" i="6"/>
  <c r="F197" i="6" s="1"/>
  <c r="D107" i="6"/>
  <c r="E104" i="6"/>
  <c r="E107" i="6" s="1"/>
  <c r="E106" i="6"/>
  <c r="D59" i="6"/>
  <c r="D165" i="6"/>
  <c r="D197" i="6" s="1"/>
  <c r="F106" i="6"/>
  <c r="E59" i="6"/>
  <c r="E165" i="6"/>
  <c r="E197" i="6" s="1"/>
  <c r="F67" i="6"/>
  <c r="F70" i="6" s="1"/>
  <c r="F69" i="6"/>
  <c r="F104" i="6"/>
  <c r="F107" i="6" s="1"/>
  <c r="D184" i="6"/>
  <c r="C58" i="6"/>
  <c r="F96" i="6"/>
  <c r="E133" i="6"/>
  <c r="D67" i="6"/>
  <c r="D70" i="6" s="1"/>
  <c r="E37" i="7" l="1"/>
  <c r="E35" i="7"/>
  <c r="E38" i="7" s="1"/>
  <c r="F37" i="7"/>
  <c r="C109" i="7"/>
  <c r="D112" i="7" s="1"/>
  <c r="D111" i="7"/>
  <c r="E229" i="7"/>
  <c r="C350" i="7"/>
  <c r="C383" i="7" s="1"/>
  <c r="E64" i="7"/>
  <c r="F38" i="7"/>
  <c r="E350" i="7"/>
  <c r="E383" i="7" s="1"/>
  <c r="F112" i="7"/>
  <c r="C165" i="6"/>
  <c r="C197" i="6" s="1"/>
  <c r="C59" i="6"/>
  <c r="E70" i="6"/>
</calcChain>
</file>

<file path=xl/comments1.xml><?xml version="1.0" encoding="utf-8"?>
<comments xmlns="http://schemas.openxmlformats.org/spreadsheetml/2006/main">
  <authors>
    <author>Author</author>
  </authors>
  <commentList>
    <comment ref="G15" authorId="0">
      <text>
        <r>
          <rPr>
            <b/>
            <sz val="9"/>
            <color indexed="81"/>
            <rFont val="Tahoma"/>
            <family val="2"/>
            <charset val="238"/>
          </rPr>
          <t>Author:</t>
        </r>
        <r>
          <rPr>
            <sz val="9"/>
            <color indexed="81"/>
            <rFont val="Tahoma"/>
            <family val="2"/>
            <charset val="238"/>
          </rPr>
          <t xml:space="preserve">
eshte e pamundur te vendosim nje tregues ne nivel impakti, per shkak se sistemi I drejtesise eshte shume I gjere dhe matja e perceptueshmerise se ketij sistemi eshte e veshtire dhe do te realizohet ne vijim</t>
        </r>
      </text>
    </comment>
    <comment ref="D29" authorId="0">
      <text>
        <r>
          <rPr>
            <b/>
            <sz val="9"/>
            <color indexed="81"/>
            <rFont val="Tahoma"/>
            <charset val="1"/>
          </rPr>
          <t>Author:</t>
        </r>
        <r>
          <rPr>
            <sz val="9"/>
            <color indexed="81"/>
            <rFont val="Tahoma"/>
            <charset val="1"/>
          </rPr>
          <t xml:space="preserve">
te gjitha dosjet e mbetura , pra 317, jane ne proces shqyrtimi</t>
        </r>
      </text>
    </comment>
    <comment ref="E29" authorId="0">
      <text>
        <r>
          <rPr>
            <b/>
            <sz val="9"/>
            <color indexed="81"/>
            <rFont val="Tahoma"/>
            <charset val="1"/>
          </rPr>
          <t>Author:</t>
        </r>
        <r>
          <rPr>
            <sz val="9"/>
            <color indexed="81"/>
            <rFont val="Tahoma"/>
            <charset val="1"/>
          </rPr>
          <t xml:space="preserve">
kjo eshte diferenca midis dosjeve ne proces shqyrtimi dhe dosjeve te parashikuara qe mund te perfundojne te me vendim ne vitin parardhes</t>
        </r>
      </text>
    </comment>
    <comment ref="F29" authorId="0">
      <text>
        <r>
          <rPr>
            <b/>
            <sz val="9"/>
            <color indexed="81"/>
            <rFont val="Tahoma"/>
            <charset val="1"/>
          </rPr>
          <t>Author:</t>
        </r>
        <r>
          <rPr>
            <sz val="9"/>
            <color indexed="81"/>
            <rFont val="Tahoma"/>
            <charset val="1"/>
          </rPr>
          <t xml:space="preserve">
kjo eshte diferenca midis dosjeve ne proces shqyrtimi dhe dosjeve te parashikuara qe mund te perfundojne te me vendim ne vitin parardhes</t>
        </r>
      </text>
    </comment>
  </commentList>
</comments>
</file>

<file path=xl/comments2.xml><?xml version="1.0" encoding="utf-8"?>
<comments xmlns="http://schemas.openxmlformats.org/spreadsheetml/2006/main">
  <authors>
    <author>Author</author>
  </authors>
  <commentList>
    <comment ref="E16" authorId="0">
      <text>
        <r>
          <rPr>
            <b/>
            <sz val="9"/>
            <color indexed="81"/>
            <rFont val="Tahoma"/>
            <family val="2"/>
            <charset val="238"/>
          </rPr>
          <t>Author:</t>
        </r>
        <r>
          <rPr>
            <sz val="9"/>
            <color indexed="81"/>
            <rFont val="Tahoma"/>
            <family val="2"/>
            <charset val="238"/>
          </rPr>
          <t xml:space="preserve">
IPA kombetare, cross border, WBIF, Horizon, Creative Europe, Erasmus, dypaleshe (10)</t>
        </r>
      </text>
    </comment>
  </commentList>
</comments>
</file>

<file path=xl/comments3.xml><?xml version="1.0" encoding="utf-8"?>
<comments xmlns="http://schemas.openxmlformats.org/spreadsheetml/2006/main">
  <authors>
    <author>Author</author>
  </authors>
  <commentList>
    <comment ref="G27" authorId="0">
      <text>
        <r>
          <rPr>
            <b/>
            <sz val="9"/>
            <color indexed="81"/>
            <rFont val="Tahoma"/>
            <family val="2"/>
            <charset val="238"/>
          </rPr>
          <t>Author:</t>
        </r>
        <r>
          <rPr>
            <sz val="9"/>
            <color indexed="81"/>
            <rFont val="Tahoma"/>
            <family val="2"/>
            <charset val="238"/>
          </rPr>
          <t xml:space="preserve">
mos harro sasine</t>
        </r>
      </text>
    </comment>
  </commentList>
</comments>
</file>

<file path=xl/sharedStrings.xml><?xml version="1.0" encoding="utf-8"?>
<sst xmlns="http://schemas.openxmlformats.org/spreadsheetml/2006/main" count="23418" uniqueCount="2556">
  <si>
    <t>FORMAT 2: FORMATI STANDARD I PËRGATITJES SË KËRKESAVE BUXHETOREPBA 2023-2025</t>
  </si>
  <si>
    <t>Politikat Ekzistuese</t>
  </si>
  <si>
    <t>Emërtimi i Grupit</t>
  </si>
  <si>
    <t>Presidenca</t>
  </si>
  <si>
    <t>Kodi i Grupit</t>
  </si>
  <si>
    <t>01</t>
  </si>
  <si>
    <t>Emërtimi i Programit Buxhetor</t>
  </si>
  <si>
    <t>Veprimtaria e Presidentit</t>
  </si>
  <si>
    <t>Kodi i Programit</t>
  </si>
  <si>
    <t>01120</t>
  </si>
  <si>
    <t>Programi Buxhetor Afatmesëm</t>
  </si>
  <si>
    <t>PBA 2023-2025</t>
  </si>
  <si>
    <t>Përshkrimi i Programit</t>
  </si>
  <si>
    <t>Veprimtaria e Presidentit
Sigurimi i ekuilibrit midis organeve kushtetuese, që kryejnë drejtimin politik në vend, nëpërmjet ushtrimit të kompetencave të Presidentit të Republikës, të dhëna nga Kushteuta.</t>
  </si>
  <si>
    <t>Qëllimet e Politikës së Programit</t>
  </si>
  <si>
    <t>Sigurimi i ekuilibrit midis organeve kushtetuese, që kryejnë drejtimin politik në vend, si edhe zbatimi dhe respektimi nga të gjitha palet i Kushtetutës së Shqiperisë.</t>
  </si>
  <si>
    <t>Treguesit e Performancës në nivel Qëllimi</t>
  </si>
  <si>
    <t>Buxheti</t>
  </si>
  <si>
    <t>Parashikimi</t>
  </si>
  <si>
    <t>Garantimi i zbatimit të Kushtetutës së Shqiperisë</t>
  </si>
  <si>
    <t>200</t>
  </si>
  <si>
    <t>Objektivi i Politikës së Programit</t>
  </si>
  <si>
    <t>Ushtrimi i funksioneve kushtetuese të Presidentit nëpërmjet dekretimeve të ndryshme për shpallje ligjesh, shtetësinë shqiptare dhe për dekorata e tituj nderi</t>
  </si>
  <si>
    <t>Treguesit e Performancës për Objektivin</t>
  </si>
  <si>
    <t>Dekrete për ligje e shtetësi, ndaj totalit propozuar</t>
  </si>
  <si>
    <t>66</t>
  </si>
  <si>
    <t>100</t>
  </si>
  <si>
    <t>Dekorata e tituj nderi të akorduara, ndaj totalit te propozuar</t>
  </si>
  <si>
    <t>400</t>
  </si>
  <si>
    <t>300</t>
  </si>
  <si>
    <t>Shpenzimet Korrente</t>
  </si>
  <si>
    <t>90101</t>
  </si>
  <si>
    <t>Jo-projekte (001-01-01120)</t>
  </si>
  <si>
    <t>Produkti</t>
  </si>
  <si>
    <t>90101AA - Dekrete për shpallje ligjesh, për shtetësinë shqiptare dhe dekorata e tituj nderi</t>
  </si>
  <si>
    <t>Përshkrimi i Produktit</t>
  </si>
  <si>
    <t>Studimi i dosjeve per shpallje te ligjeve, studim dhe perpunim praktikash per dhenie e lenie te nenshtetesise, si edhe per dhenie te dekoratave e titujve te nderit.</t>
  </si>
  <si>
    <t>Njësia Matëse</t>
  </si>
  <si>
    <t>nr dekretesh/ligjesh</t>
  </si>
  <si>
    <t>Sasia</t>
  </si>
  <si>
    <t>Kosto totale (në lekë)</t>
  </si>
  <si>
    <t>158750000</t>
  </si>
  <si>
    <t>168000000</t>
  </si>
  <si>
    <t>Kosto për njësi (në lekë)</t>
  </si>
  <si>
    <t>529166.67</t>
  </si>
  <si>
    <t>560000</t>
  </si>
  <si>
    <t>Ndryshimi në % i Sasisë</t>
  </si>
  <si>
    <t/>
  </si>
  <si>
    <t>0</t>
  </si>
  <si>
    <t>Ndryshimi në % i kostos totale</t>
  </si>
  <si>
    <t>0.0583</t>
  </si>
  <si>
    <t>Ndryshimi në % i kostos për njësi</t>
  </si>
  <si>
    <t>Detajimi i Kostos Totale të Produktit  sipas Artikujve Ekonomikë</t>
  </si>
  <si>
    <t>600 - Paga</t>
  </si>
  <si>
    <t xml:space="preserve">  01 - Nga Buxheti</t>
  </si>
  <si>
    <t xml:space="preserve">  05 - Nga të ardhurat e veta</t>
  </si>
  <si>
    <t>601 - Sigurime Shoqërore</t>
  </si>
  <si>
    <t>602 - Mallra dhe Shërbime të Tjera</t>
  </si>
  <si>
    <t>603 - Subvencione</t>
  </si>
  <si>
    <t xml:space="preserve">604 - Transferta Korente të </t>
  </si>
  <si>
    <t>605 - Transferta Korente të Huaja</t>
  </si>
  <si>
    <t>606 - Trans per Buxh. Fam. &amp; Individ</t>
  </si>
  <si>
    <t>230 - Kapitale të Patrupëzuara</t>
  </si>
  <si>
    <t xml:space="preserve">  02 - Financim i huaj - Grant</t>
  </si>
  <si>
    <t xml:space="preserve">  22 - Financim i huaj - Kredi</t>
  </si>
  <si>
    <t xml:space="preserve">  03 - Kosto lokale</t>
  </si>
  <si>
    <t xml:space="preserve">  04 - TVSH, Detyrim Doganor</t>
  </si>
  <si>
    <t>231 - Kapitale të Trupëzuara</t>
  </si>
  <si>
    <t>232 - Transferta Kapitale</t>
  </si>
  <si>
    <t>999 - Jashtë-Buxhetore</t>
  </si>
  <si>
    <t xml:space="preserve">  06 - Nga të ardhurat jashtë limitit</t>
  </si>
  <si>
    <t xml:space="preserve">Kosto totale e produktit </t>
  </si>
  <si>
    <t>Shpenzimet Kapitale</t>
  </si>
  <si>
    <t>18AA1</t>
  </si>
  <si>
    <t>Blerje pajisje, sisteme, makineri të ndryshme</t>
  </si>
  <si>
    <t>M010003 - Orendi dhe pajisje zyre</t>
  </si>
  <si>
    <t>Blerje e orendive dhe pajisjeve per zyra</t>
  </si>
  <si>
    <t>numer pajisjesh</t>
  </si>
  <si>
    <t>60</t>
  </si>
  <si>
    <t>30</t>
  </si>
  <si>
    <t>3000000</t>
  </si>
  <si>
    <t>50000</t>
  </si>
  <si>
    <t>100000</t>
  </si>
  <si>
    <t>-0.5</t>
  </si>
  <si>
    <t>1</t>
  </si>
  <si>
    <t>M010020 - Pajisje kompjuterike dhe elektronike te blera</t>
  </si>
  <si>
    <t>Blerja e pajisjeve kompjuterike dhe elektronike</t>
  </si>
  <si>
    <t>13000000</t>
  </si>
  <si>
    <t>433333.33</t>
  </si>
  <si>
    <t>-0.7692</t>
  </si>
  <si>
    <t>Synimet e politikës së jashtme të vendit, promovimi i Shqipërisë në arenën ndërkombëtare, si edhe njohja, nxitja dhe mbështetja e vlerave kombëtare në vend.</t>
  </si>
  <si>
    <t>Partnerë ndërkombetarë të takuar</t>
  </si>
  <si>
    <t>20</t>
  </si>
  <si>
    <t>Partnere biznesi, organizata  dhe individë te takuar</t>
  </si>
  <si>
    <t>250</t>
  </si>
  <si>
    <t>220</t>
  </si>
  <si>
    <t>90101AB - Aktivitete nderkombetare per promovimin e vendit</t>
  </si>
  <si>
    <t>Organizimi i pritjeve, percjelljeve dhe trajtim te personaliteteve te ftuar nga Presidenti i Republikes, si edhe organizimi i vizitave te Presidentit te Republikes jashte vendit.</t>
  </si>
  <si>
    <t>numer aktivitetesh</t>
  </si>
  <si>
    <t>31920000</t>
  </si>
  <si>
    <t>33000000</t>
  </si>
  <si>
    <t>1596000</t>
  </si>
  <si>
    <t>1650000</t>
  </si>
  <si>
    <t>0.0338</t>
  </si>
  <si>
    <t>90101AC - Veprimtari protokollare brenda vendit</t>
  </si>
  <si>
    <t>Organizimi i veprimtarive ne Institucion, si  edhe organizimi i aktiviteteve brenda vendit.</t>
  </si>
  <si>
    <t>37408000</t>
  </si>
  <si>
    <t>47000000</t>
  </si>
  <si>
    <t>47500000</t>
  </si>
  <si>
    <t>149632</t>
  </si>
  <si>
    <t>213636.36</t>
  </si>
  <si>
    <t>190000</t>
  </si>
  <si>
    <t>-0.12</t>
  </si>
  <si>
    <t>0.1364</t>
  </si>
  <si>
    <t>0.2564</t>
  </si>
  <si>
    <t>0.0106</t>
  </si>
  <si>
    <t>0.4277</t>
  </si>
  <si>
    <t>-0.1106</t>
  </si>
  <si>
    <t xml:space="preserve">Totali shpenzimeve të Programit </t>
  </si>
  <si>
    <t>604 - Transferta Korente të Brendshme</t>
  </si>
  <si>
    <t xml:space="preserve">Drejtuesi i ekipit </t>
  </si>
  <si>
    <t>Emri</t>
  </si>
  <si>
    <t>të menaxhimit të programit</t>
  </si>
  <si>
    <t>Nënshkrimi</t>
  </si>
  <si>
    <t xml:space="preserve">Koordinatori i GMS/ Nëpunësi </t>
  </si>
  <si>
    <t>Titullari i institucionit / Ministri</t>
  </si>
  <si>
    <t>Data</t>
  </si>
  <si>
    <t>Kuvendi</t>
  </si>
  <si>
    <t>02</t>
  </si>
  <si>
    <t>Planifikimi, Menaxhimi dhe Administrim</t>
  </si>
  <si>
    <t>01110</t>
  </si>
  <si>
    <t xml:space="preserve">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autonominë financiare dhe administrative të Kuvendit, rritje të kapaciteteve të administratës në përputhje me sfidat dhe kërkesat e reja, përmirësim të menaxhimit dhe komunikimit të brendshëm organizativ të administratës, transparencë dhe komunikim me qytetarët, bashkëpunim me shoqërinë civile, përmirësim të marrdhënieve me median për pasqyrim real të veprimtarisë së Kuvendit, paanshmëri në ofrimin e shërbimeve kërkimore dhe edukuese, si edhe përmirësim të mjediseve, pajisjeve dhe kushteve të punës.
</t>
  </si>
  <si>
    <t>Politika e programit synon përmirësim të vazhdueshëm të punës për ndërgjegjësimin dhe angazhimin e qytetarëve në veprimtarinë e Kuvendit, rritje të efektivitetit dhe paanshmërisë në ofrimin e shërbimeve kërkimore, rritje të nivelit të tekonologjisë së informacionit duke përfshirë dhe sigurimin e punës në distancë, përmirësim i kuadrit rregullator, rritje e kapaciteteve njerëzore, si edhe përmirësim i komunikimit të brendshëm dhe infrastrukturës e kushteve të punës.</t>
  </si>
  <si>
    <t>Rritja në % e numrit të trajnimit të punonjësve.</t>
  </si>
  <si>
    <t>2</t>
  </si>
  <si>
    <t>3</t>
  </si>
  <si>
    <t>Rritja në % e analizave dhe punës kërkimore për çështjet parlamentare.</t>
  </si>
  <si>
    <t>4</t>
  </si>
  <si>
    <t>Informim publik në kohë reale (rritje në %).</t>
  </si>
  <si>
    <t>Rritja në % e raportit meshkuj femra për programin.</t>
  </si>
  <si>
    <t>Të rritet niveli i transparencës, objektivitetit të informimit dhe aksesi i publikut në çështjet parlamentare duke punuar me kapacitete njerëzore profesionale gjithnjë në rritje.</t>
  </si>
  <si>
    <t>Rritja në % e kapaciteteve të larta profesionale të punonjësve nëpërmjet trajnimeve dhe rekrutimeve.</t>
  </si>
  <si>
    <t>Intensifikimi i punës për informim publik dhe transparencë maksimale (%).</t>
  </si>
  <si>
    <t>5</t>
  </si>
  <si>
    <t>Rritja në % e mbështetjes së anëtarëve të parlamentit nëpërmjet analizave dhe punës kërkimore.</t>
  </si>
  <si>
    <t>Rritja në % e nxënësve dhe studentëve të cilët vizitojnë Kuvendin dhe informohen mbi veprimtarinë e tij</t>
  </si>
  <si>
    <t>90201</t>
  </si>
  <si>
    <t>Jo-projekte (001-02-01110)</t>
  </si>
  <si>
    <t>90201AA - Burime njerëzore të mirëmenaxhuara në përputhje me sfidat e kërkesat e kohës.</t>
  </si>
  <si>
    <t>Rritja e kapaciteteve njerëzore për të suportuar ligjvënësit në mënyrë sa më profesionale me punë kërkimore, ekspertizë profesionale dhe të paanshme.</t>
  </si>
  <si>
    <t>Numri i nëpunësve që trajnohen dhe rekrutohen</t>
  </si>
  <si>
    <t>32</t>
  </si>
  <si>
    <t>39</t>
  </si>
  <si>
    <t>38</t>
  </si>
  <si>
    <t>287287000</t>
  </si>
  <si>
    <t>297380000</t>
  </si>
  <si>
    <t>291380000</t>
  </si>
  <si>
    <t>8977718.75</t>
  </si>
  <si>
    <t>7625128.21</t>
  </si>
  <si>
    <t>7667894.74</t>
  </si>
  <si>
    <t>0.2188</t>
  </si>
  <si>
    <t>-0.0256</t>
  </si>
  <si>
    <t>0.0351</t>
  </si>
  <si>
    <t>-0.0202</t>
  </si>
  <si>
    <t>-0.1507</t>
  </si>
  <si>
    <t>0.0056</t>
  </si>
  <si>
    <t>90201AB - Informim publik, edukim qytetar dhe transparencë maksimale e bashkëpunim me median për pasqyrimin real të veprimtarisë së Kuvendit.</t>
  </si>
  <si>
    <t>Kuvendi zhvillon aktivitete në rritjen e nivelit të transparencës dhe edukimit qytetar. Gjithashtu Kuvendi harton strategji me politika për përmirësimin e marrdhënieve të tij me median, lehtësimin e përdorimit të faqes zyrtare të internetit, dhënien e informacionit në mënyrën dhe kohën e duhur për publikun e gjerë me qëllim arritjen e një parlamenti dixhital dhe të hapur. Kuvendi zhvillon edhe aktivitete mbi edukimin qytetar dhe krijon lehtësinë e nevojshme për të pasqyruar kontributin e shoqërisë civile dhe grupeve të interesit që dëshirojnë të jenë pjesëmarrës aktivë në vendimmarrje.</t>
  </si>
  <si>
    <t>Numër shërbimesh</t>
  </si>
  <si>
    <t>25</t>
  </si>
  <si>
    <t>7790000</t>
  </si>
  <si>
    <t>389500</t>
  </si>
  <si>
    <t>311600</t>
  </si>
  <si>
    <t>0.25</t>
  </si>
  <si>
    <t>-0.2</t>
  </si>
  <si>
    <t>18AA2</t>
  </si>
  <si>
    <t>Blerje pajisje zyre dhe makina e makineri te ndryshme</t>
  </si>
  <si>
    <t>M020029 - Libra te blere</t>
  </si>
  <si>
    <t>SHTIMI I FONDIT TE LIBRIT NE BIBLIOTEKEN E KUVENDIT</t>
  </si>
  <si>
    <t>numër libra</t>
  </si>
  <si>
    <t>43</t>
  </si>
  <si>
    <t>500000</t>
  </si>
  <si>
    <t>800000</t>
  </si>
  <si>
    <t>20000</t>
  </si>
  <si>
    <t>18604.65</t>
  </si>
  <si>
    <t>0.72</t>
  </si>
  <si>
    <t>0.6</t>
  </si>
  <si>
    <t>-0.0698</t>
  </si>
  <si>
    <t>Të sigurohet arkitekturë optimale dhe bashkëkohore e teknologjisë së informacionit si dhe infrastrukturë dhe kushte pune me standarte për veprimtarinë parlamentare, në përgjigje të sfidave të reja.</t>
  </si>
  <si>
    <t>Rritja në % e përdoruesëve të sistemeve të tekonologjisë së informacionit, për të marrë informacion mbi veprimtarinë e Kuvendit në kohë reale.</t>
  </si>
  <si>
    <t>Rritja e efiçencës në teknologjinë e informacionit për përmirësimin e punës në distancë.</t>
  </si>
  <si>
    <t>Përmirësimi i kushteve të punës dhe standarteve të pritje-përcjelljes së delegacioneve.</t>
  </si>
  <si>
    <t>90201AC - Ndërtesa, zyra, sisteme dhe makineri e pajisje të mirëmbajtura.</t>
  </si>
  <si>
    <t>Mirëmbajtja e planifikuar e ndërtesave, zyrave, pajisjeve, sistemeve, autoveturave etj.</t>
  </si>
  <si>
    <t>Numër njësish që do të mirëmbahen</t>
  </si>
  <si>
    <t>55</t>
  </si>
  <si>
    <t>61</t>
  </si>
  <si>
    <t>65</t>
  </si>
  <si>
    <t>99684000</t>
  </si>
  <si>
    <t>127470000</t>
  </si>
  <si>
    <t>133470000</t>
  </si>
  <si>
    <t>1812436.36</t>
  </si>
  <si>
    <t>2089672.13</t>
  </si>
  <si>
    <t>2053384.62</t>
  </si>
  <si>
    <t>0.1091</t>
  </si>
  <si>
    <t>0.0656</t>
  </si>
  <si>
    <t>0.2787</t>
  </si>
  <si>
    <t>0.0471</t>
  </si>
  <si>
    <t>0.153</t>
  </si>
  <si>
    <t>-0.0174</t>
  </si>
  <si>
    <t>M020002 - Pajisje zyre te blera</t>
  </si>
  <si>
    <t>blerja e lap top per deputetet dhe stafin politik, FV chiller ne arkivin e Kuvendit, sistem portabel perkthimi dhe pajisje pune</t>
  </si>
  <si>
    <t>numër pajisje</t>
  </si>
  <si>
    <t>11</t>
  </si>
  <si>
    <t>45</t>
  </si>
  <si>
    <t>19593000</t>
  </si>
  <si>
    <t>12104800</t>
  </si>
  <si>
    <t>4518000</t>
  </si>
  <si>
    <t>41200000</t>
  </si>
  <si>
    <t>979650</t>
  </si>
  <si>
    <t>484192</t>
  </si>
  <si>
    <t>410727.27</t>
  </si>
  <si>
    <t>915555.56</t>
  </si>
  <si>
    <t>-0.56</t>
  </si>
  <si>
    <t>3.0909</t>
  </si>
  <si>
    <t>-0.3822</t>
  </si>
  <si>
    <t>-0.6268</t>
  </si>
  <si>
    <t>8.1191</t>
  </si>
  <si>
    <t>-0.5058</t>
  </si>
  <si>
    <t>-0.1517</t>
  </si>
  <si>
    <t>1.2291</t>
  </si>
  <si>
    <t>18AA3</t>
  </si>
  <si>
    <t>Blerje automjeti</t>
  </si>
  <si>
    <t>M020004 - Autovetura të blera</t>
  </si>
  <si>
    <t>Ky produkt rrjedh nga strategjia e rinovimit te flotes se autoveturave qe i perkasin viteve para 2005.</t>
  </si>
  <si>
    <t>numer autovetura</t>
  </si>
  <si>
    <t>16000000</t>
  </si>
  <si>
    <t>8000000</t>
  </si>
  <si>
    <t>-1</t>
  </si>
  <si>
    <t>18AA4</t>
  </si>
  <si>
    <t>SISTEME ELEKTRONIKE</t>
  </si>
  <si>
    <t>Bashkëfinancim me donatorin për editorin XML në kuadër të e-legislation</t>
  </si>
  <si>
    <t>numër sisteme</t>
  </si>
  <si>
    <t>2000000</t>
  </si>
  <si>
    <t>Bashkëfinancim me donatorin për search engine dhe API në kuadër të e-legislation</t>
  </si>
  <si>
    <t>4000000</t>
  </si>
  <si>
    <t>Upgrade i sistemit aktual Audio Video</t>
  </si>
  <si>
    <t>9600000</t>
  </si>
  <si>
    <t>18AA5</t>
  </si>
  <si>
    <t>Rikonstruksion i ambienteve</t>
  </si>
  <si>
    <t>18AA503 - Ambjente të rikonstruktuara të parkut të autoveturave.</t>
  </si>
  <si>
    <t>Rikonstruksionin e parkut të automjeteve të Kuvendit</t>
  </si>
  <si>
    <t>m2</t>
  </si>
  <si>
    <t>1200</t>
  </si>
  <si>
    <t>48000</t>
  </si>
  <si>
    <t>8278800</t>
  </si>
  <si>
    <t>40</t>
  </si>
  <si>
    <t>6899</t>
  </si>
  <si>
    <t>18AA505 - Rivleresimi dhe riaftesimi i dy godinave te Kuvendit</t>
  </si>
  <si>
    <t>Rikonstruksion i rrjetit elektrik te amortizuar ne vite dhe te pershtatur me nevojat e sistemeve elektrike dhe elektronike bashkekohore te instaluara ne Kuvend</t>
  </si>
  <si>
    <t>nr projekti</t>
  </si>
  <si>
    <t>13548000</t>
  </si>
  <si>
    <t>6774000</t>
  </si>
  <si>
    <t>M020009 - Rikonstruksion i salles se Seancave Plenare</t>
  </si>
  <si>
    <t>Rikonstruksion i Sallës së Seancave Plenare.</t>
  </si>
  <si>
    <t>1400</t>
  </si>
  <si>
    <t>4800000</t>
  </si>
  <si>
    <t>3428.57</t>
  </si>
  <si>
    <t>M020042 - Sistem i mbrojtjes kundra zjarrit ne Kryesi</t>
  </si>
  <si>
    <t>Ndërtim i sistemit të mbrojtjes së zjarrit dhe shpëtimit.</t>
  </si>
  <si>
    <t>1099200</t>
  </si>
  <si>
    <t>12403200</t>
  </si>
  <si>
    <t>10.2838</t>
  </si>
  <si>
    <t>Veprimtaria Ligjvënëse</t>
  </si>
  <si>
    <t xml:space="preserve">Në përmbushje të detyrimeve kushtetuese, Kuvendi i Shqipërisë ushtron funksionin ligjvënës të kontrollit mbi zbatueshmërinë e ligjeve, të zgjedhjes së qeverisë dhe miratimit të programit politik të saj, si dhe të emërimit ose dhënies së pëlqimit për anëtarët e organeve kushtetuese apo të krijuara me ligj, monitorimit dhe zbatimit të kuadrit ligjor dhe mbikqyrjen e zbatimit të pllitikave për çeshtjet e integrimit europian. Deputetët apo grupet parlamentare, të shumicës qeverisëse dhe të opozitës zhvillojnë debatin politik në Kuvend si përfaqësues të popullit. Përmes marrëdhënieve intensive ndërparlamentare bilaterale dhe multiraterale, Kuvendi zhvillon një diplomaci parlamentare me synimin e forcimit të marredhenieve  me vendet e BE, rajonit dhe të gjitha ato vende me interesa strategjike. Një rol thelbësor luan Kuvendi dhe  në procesin e integrimit europian të vendit, duke i garantuar procesit legjitimitetin e nevojshëm demokratik si dhe duke siguruar kontrollin ligjor dhe politik. Në ushtrim të funksionit përfaqësues dhe llogaridhënies, lidhja e deputetëve me zgjedhësit bëhet nëpërmjet zyrave të deputetëve në qarqe dhe përdorimit të mjeteve e mënyrave të tjera të komunikimit. </t>
  </si>
  <si>
    <t>Përmirësimi i punës në procesin e shqyrtimit dhe miratimit të projektakteve në komisionet parlamentare, seancë plenare, duke përfshirë aspektet gjinore dhe objektivat e zhvillimit të qëndrueshëm, përmirësimi i mekanizmave dhe praktikave të mbikëqyrjes parlamentare dhe i ndërveprimit deputet-qytetar në ushtrimin e funksionit përfaqësues dhe llogaridhënies ndaj zgjedhësve, zbatimi efektiv i mekanizmit ndër-institucional Kuvend-institucione të pavarura-ekzekutiv, përdorimi më efiçent i teknologjisë së informacionit në përmirësimin e funksioneve të Kuvendit dhe për punën në distancë.</t>
  </si>
  <si>
    <t>Rritja në % e numrit të seancave plenare, mbledhjeve të komisioneve parlamentare, takimeve me grupet e interesit etj.</t>
  </si>
  <si>
    <t>Rritja në % e opinioneve ligjore dhe relacioneve që shoqërojnë projektligjet që synojnë përafrimin e legjislacionit shqiptar me atë të BE-së.</t>
  </si>
  <si>
    <t>Rritja në % e raporteve monitoruese të instituconeve të pavarura</t>
  </si>
  <si>
    <t>Rritja në % e përfshirjes së grave në parlament dhe aktivitete të tjera të jetës politike.</t>
  </si>
  <si>
    <t>Të synohet rritja e cilësisë së projektligjeve të propozuara, shtimi i nismave nga deputetët dhe nga vetë zgjedhësit si dhe respektim i plotë i rregullave proceduriale në mbledhjet e komisioneve, takimet me grupet e interesit dhe shoqërinë civile, si edhe përgatitja e opinioneve ligjore me përafrim me acquis communautaire.</t>
  </si>
  <si>
    <t>Rritja në % e numrit të akteve që shqyrtohen dhe miratohen në Kuvend, përfshirë dhe aspektet gjinore (nëpërmjet punës në komisionet parlamentare dhe seancat plenare).</t>
  </si>
  <si>
    <t>Rritja në % e numrit të opinioneve ligjore që shoqërojnë projektligjet në kuadër të përafrimit me BE-në.</t>
  </si>
  <si>
    <t>Rritja në % dhe përmirësimi i mekanizmave dhe praktikave të kontrollit parlamentar.</t>
  </si>
  <si>
    <t>Rritja në % e botimeve analitike të cilët mundësojnë vendimarrjen bazuar në të dhëna, rritjen e transparencës dhe informimin e qytetarëve</t>
  </si>
  <si>
    <t>90202</t>
  </si>
  <si>
    <t>Jo-projekte (001-02-01120)</t>
  </si>
  <si>
    <t>90202AA - Akte të miratuara në Kuvend</t>
  </si>
  <si>
    <t>miratimi i akteve ligjore në Kuvend është një ëprmbledhje e punës së komisioneve parlamentare, diskutimeve, takimeve me grupet e interesit dhe shoqërinë civile,</t>
  </si>
  <si>
    <t>Numër aktesh</t>
  </si>
  <si>
    <t>261</t>
  </si>
  <si>
    <t>307</t>
  </si>
  <si>
    <t>588755440</t>
  </si>
  <si>
    <t>610926000</t>
  </si>
  <si>
    <t>2255767.97</t>
  </si>
  <si>
    <t>1989986.97</t>
  </si>
  <si>
    <t>0.1762</t>
  </si>
  <si>
    <t>0.0377</t>
  </si>
  <si>
    <t>-0.1178</t>
  </si>
  <si>
    <t>Botime parlamentare</t>
  </si>
  <si>
    <t>Botime</t>
  </si>
  <si>
    <t>tirazh</t>
  </si>
  <si>
    <t>45000</t>
  </si>
  <si>
    <t>10000000</t>
  </si>
  <si>
    <t>222.22</t>
  </si>
  <si>
    <t>Rritja e efektivitetit të diplomacisë parlamentare në funksion të Integrimit Europian dhe zgjerimi i marrdhënieve dypalëshe dhe shumëpalëshe me parlamentet e tjera dhe organizatat ndërkombëtare.</t>
  </si>
  <si>
    <t>Rritja në % e numrit të delegacioneve parlamentare brenda dhe jashtë vendit.</t>
  </si>
  <si>
    <t>Numri i organizatave ndërkombëtare ku Shqipëria aderon si vend anëtar me të drejta të plota.</t>
  </si>
  <si>
    <t>9</t>
  </si>
  <si>
    <t>90202AB - Marrëdhënie ndërkombëtare të intensifikuara</t>
  </si>
  <si>
    <t>pjesemarrje e delegacioneve parlamentare ne vizita zyrtare, konferenca, asamble parlamentare brenda dhe jashte vendit.</t>
  </si>
  <si>
    <t>Numër delegacionesh</t>
  </si>
  <si>
    <t>140</t>
  </si>
  <si>
    <t>73000000</t>
  </si>
  <si>
    <t>80000000</t>
  </si>
  <si>
    <t>521428.57</t>
  </si>
  <si>
    <t>571428.57</t>
  </si>
  <si>
    <t>0.0959</t>
  </si>
  <si>
    <t>90202AC - Partneritet dhe mbështetje nga organizatat ndërkombëtare</t>
  </si>
  <si>
    <t>Kuvendi i Shqipërisë ka detyrimin e pagesës së anëtarësimit në ato organizata ndërkombëtare ku ka të drejta të plota</t>
  </si>
  <si>
    <t>Numër organizata ndërkombëtare</t>
  </si>
  <si>
    <t>7</t>
  </si>
  <si>
    <t>15000000</t>
  </si>
  <si>
    <t>2142857.14</t>
  </si>
  <si>
    <t>1666666.67</t>
  </si>
  <si>
    <t>0.2857</t>
  </si>
  <si>
    <t>-0.2222</t>
  </si>
  <si>
    <t>34843.21</t>
  </si>
  <si>
    <t>50000000</t>
  </si>
  <si>
    <t>1435</t>
  </si>
  <si>
    <t>Meter katror</t>
  </si>
  <si>
    <t>Rikonstruksion godine</t>
  </si>
  <si>
    <t>M030029 - Godine e rikonstruktuar</t>
  </si>
  <si>
    <t>Blerje pajisje zyre dhe elektronike</t>
  </si>
  <si>
    <t>18AE8</t>
  </si>
  <si>
    <t>-0.1116</t>
  </si>
  <si>
    <t>0.2174</t>
  </si>
  <si>
    <t>0.3409</t>
  </si>
  <si>
    <t>0.4899</t>
  </si>
  <si>
    <t>0.1111</t>
  </si>
  <si>
    <t>39800</t>
  </si>
  <si>
    <t>44800</t>
  </si>
  <si>
    <t>36800</t>
  </si>
  <si>
    <t>27444.44</t>
  </si>
  <si>
    <t>79600000</t>
  </si>
  <si>
    <t>89600000</t>
  </si>
  <si>
    <t>73600000</t>
  </si>
  <si>
    <t>49400000</t>
  </si>
  <si>
    <t>2000</t>
  </si>
  <si>
    <t>1800</t>
  </si>
  <si>
    <t>Nr takimesh/eventesh</t>
  </si>
  <si>
    <t>Veprimtaria e Kryeministrit, takimeve dhe eventeve në të cilat merr pjesë Kryeministri për të arritur misionin e tij.</t>
  </si>
  <si>
    <t>90301AB - Takime /evente të KM</t>
  </si>
  <si>
    <t>0.0297</t>
  </si>
  <si>
    <t>0.0306</t>
  </si>
  <si>
    <t>-0.8034</t>
  </si>
  <si>
    <t>0.2287</t>
  </si>
  <si>
    <t>5.25</t>
  </si>
  <si>
    <t>46186.67</t>
  </si>
  <si>
    <t>44853.33</t>
  </si>
  <si>
    <t>43520</t>
  </si>
  <si>
    <t>221372.97</t>
  </si>
  <si>
    <t>346400000</t>
  </si>
  <si>
    <t>336400000</t>
  </si>
  <si>
    <t>326400000</t>
  </si>
  <si>
    <t>265647561</t>
  </si>
  <si>
    <t>7500</t>
  </si>
  <si>
    <t>nr aktesh ligjore/nenligjore</t>
  </si>
  <si>
    <t>Veprimtaria e aparatit të Kryeministrisë për hartimin, rregullimin dhe miratimin e të gjitha  akteve ligjore/nënligjore të Republikës se Shqipërise</t>
  </si>
  <si>
    <t>90301AA - Akte ligjore/nenligjore te hartuara dhe miratuara</t>
  </si>
  <si>
    <t>Jo-projekte (001-03-01110)</t>
  </si>
  <si>
    <t>90301</t>
  </si>
  <si>
    <t>e pa lidhur me politikën</t>
  </si>
  <si>
    <t>Fuqizimi i funksionit menaxhues, në funksion të implementimit të suksesshëm të programit konform kërkesave të kuadrit ligjor në fuqi.</t>
  </si>
  <si>
    <t>Ushtrimi i funksioneve të Kryeministrit në përputhje me përgjegjësitë që i jep Kushtetuta dhe drejtimet kryesore të politikës së përgjithshme shtetërore.</t>
  </si>
  <si>
    <t>Planifikim, Menaxhim dhe Administrim</t>
  </si>
  <si>
    <t>Planifikimi, Menaxhimi dhe Administrimi</t>
  </si>
  <si>
    <t>03</t>
  </si>
  <si>
    <t>Kryeministria</t>
  </si>
  <si>
    <t>-0.0172</t>
  </si>
  <si>
    <t>-0.0958</t>
  </si>
  <si>
    <t>1426372.88</t>
  </si>
  <si>
    <t>1451338.98</t>
  </si>
  <si>
    <t>1605131.36</t>
  </si>
  <si>
    <t>336624000</t>
  </si>
  <si>
    <t>342516000</t>
  </si>
  <si>
    <t>378811000</t>
  </si>
  <si>
    <t>236</t>
  </si>
  <si>
    <t>numer punonjesish</t>
  </si>
  <si>
    <t>Pjesemarrja e personelit në vrojtimet statistikore,në kurse te ndryshme , seminare, work shope  etj.</t>
  </si>
  <si>
    <t>95001AC - Personel i trajnuar</t>
  </si>
  <si>
    <t>Jo-projekte (001-50-01320)</t>
  </si>
  <si>
    <t>95001</t>
  </si>
  <si>
    <t>14</t>
  </si>
  <si>
    <t>10</t>
  </si>
  <si>
    <t>Rritja e numrit  te Grave në pozicione drejtuese</t>
  </si>
  <si>
    <t>Rritja e numrit te auditimeve</t>
  </si>
  <si>
    <t>42</t>
  </si>
  <si>
    <t>34</t>
  </si>
  <si>
    <t>% e punonjesve te trajnuar</t>
  </si>
  <si>
    <t>Rritja e perfomancës  së  institucionit duke aplikuar një menaxhim të lartë administrativ, financiar e  njerëzor dhe përmirësimit te infrastrukturës së prodhimit statistikor"</t>
  </si>
  <si>
    <t>-0.3133</t>
  </si>
  <si>
    <t>-0.3806</t>
  </si>
  <si>
    <t>5700000</t>
  </si>
  <si>
    <t>8300000</t>
  </si>
  <si>
    <t>13400000</t>
  </si>
  <si>
    <t>Numer/Cope</t>
  </si>
  <si>
    <t>TVSH</t>
  </si>
  <si>
    <t>M500005 - TVSH</t>
  </si>
  <si>
    <t>Statistika të Forta Vendore Shqiptare / SALSTAT</t>
  </si>
  <si>
    <t>18AA7</t>
  </si>
  <si>
    <t>-0.3649</t>
  </si>
  <si>
    <t>3.7982</t>
  </si>
  <si>
    <t>0.2967</t>
  </si>
  <si>
    <t>1.5405</t>
  </si>
  <si>
    <t>0.6314</t>
  </si>
  <si>
    <t>-0.992</t>
  </si>
  <si>
    <t>-0.66</t>
  </si>
  <si>
    <t>-0.9938</t>
  </si>
  <si>
    <t>138235.29</t>
  </si>
  <si>
    <t>217647.06</t>
  </si>
  <si>
    <t>45360</t>
  </si>
  <si>
    <t>34980.82</t>
  </si>
  <si>
    <t>9400000</t>
  </si>
  <si>
    <t>3700000</t>
  </si>
  <si>
    <t>2268000</t>
  </si>
  <si>
    <t>282750000</t>
  </si>
  <si>
    <t>68</t>
  </si>
  <si>
    <t>17</t>
  </si>
  <si>
    <t>50</t>
  </si>
  <si>
    <t>8083</t>
  </si>
  <si>
    <t>Numer</t>
  </si>
  <si>
    <t>Blerja paisjeve teknologjise se informacionit  për të pajisur punonjësit me bazën e nevojshme  per grumbullimin edhe perpunimin e te dhenave</t>
  </si>
  <si>
    <t>M500002 - Pajisje te teknologjise se informacionit te blera</t>
  </si>
  <si>
    <t>0.1148</t>
  </si>
  <si>
    <t>0.3758</t>
  </si>
  <si>
    <t>0.2321</t>
  </si>
  <si>
    <t>0.307</t>
  </si>
  <si>
    <t>0.1053</t>
  </si>
  <si>
    <t>-0.05</t>
  </si>
  <si>
    <t>295238.1</t>
  </si>
  <si>
    <t>264842.11</t>
  </si>
  <si>
    <t>192500</t>
  </si>
  <si>
    <t>6200000</t>
  </si>
  <si>
    <t>5032000</t>
  </si>
  <si>
    <t>3850000</t>
  </si>
  <si>
    <t>21</t>
  </si>
  <si>
    <t>19</t>
  </si>
  <si>
    <t>Blerja e licencave të software-ve për të përditësuar infrastrukturen e nevojshme për kryerjen e proceseve të përpunimit të të dhenave statistikore.</t>
  </si>
  <si>
    <t>M500011 - Infrastrukture e nevojshme software- te perditsuara</t>
  </si>
  <si>
    <t>Blerje pajisje, sisteme te ndryshme</t>
  </si>
  <si>
    <t>18AA6</t>
  </si>
  <si>
    <t>1.1905</t>
  </si>
  <si>
    <t>-0.5599</t>
  </si>
  <si>
    <t>-0.0468</t>
  </si>
  <si>
    <t>-0.0189</t>
  </si>
  <si>
    <t>-0.7332</t>
  </si>
  <si>
    <t>-0.5435</t>
  </si>
  <si>
    <t>1.2295</t>
  </si>
  <si>
    <t>-0.7201</t>
  </si>
  <si>
    <t>745.91</t>
  </si>
  <si>
    <t>340.52</t>
  </si>
  <si>
    <t>773.8</t>
  </si>
  <si>
    <t>811.82</t>
  </si>
  <si>
    <t>213376000</t>
  </si>
  <si>
    <t>217484000</t>
  </si>
  <si>
    <t>815279370</t>
  </si>
  <si>
    <t>286060</t>
  </si>
  <si>
    <t>626610</t>
  </si>
  <si>
    <t>281060</t>
  </si>
  <si>
    <t>1004264</t>
  </si>
  <si>
    <t>Anketimi i  njësive statistikore për marrjen e informacioneve ekonomiko- sociale, për të zgjeruar shkallën e përfaqësimit të popullatës.</t>
  </si>
  <si>
    <t>95001AA - Njësi statistikore të vrojtuara</t>
  </si>
  <si>
    <t>23</t>
  </si>
  <si>
    <t>Rritja e  numrit  të publikimeve me statistika gjinore</t>
  </si>
  <si>
    <t>16</t>
  </si>
  <si>
    <t>Rritja numrit të njësive statistikore të vrojtuara</t>
  </si>
  <si>
    <t>Përmirësimi i cilësisë së vrojtimeve statistikore, prodhimi dhe shpërndarja në kohë e me cilësi  të produkteve statistikore</t>
  </si>
  <si>
    <t>1%</t>
  </si>
  <si>
    <t>2%</t>
  </si>
  <si>
    <t>Rritja e numrit të publikime</t>
  </si>
  <si>
    <t>3%</t>
  </si>
  <si>
    <t>Rritja e numrit te raporteve te cilesise.</t>
  </si>
  <si>
    <t>50-01130 Rritja e cilësisë  së prodhimit statistikor dhe shtimi i burimeve primare të të dhënave nëpërmjet përforcimit të kapaciteteve profesionale të stafit të INSTAT dhe përmirësimit të infrastrukturës së prodhimit statistikor.</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</si>
  <si>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</si>
  <si>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01320</t>
  </si>
  <si>
    <t>Veprimtaria Statistikore</t>
  </si>
  <si>
    <t>Instituti Statistikës</t>
  </si>
  <si>
    <t>-0.6</t>
  </si>
  <si>
    <t>1.5</t>
  </si>
  <si>
    <t>250000</t>
  </si>
  <si>
    <t>200000</t>
  </si>
  <si>
    <t>1000000</t>
  </si>
  <si>
    <t>Numer pajisjesh elektronike per sistemin IT si dhe mobilie per Institucionin</t>
  </si>
  <si>
    <t>Pajisje/mobilje te blera per mirefunksionimin e Institucionit</t>
  </si>
  <si>
    <t>M880001 - Pajisje/mobilje te blera per mirefunksionimin e Institucionit</t>
  </si>
  <si>
    <t>Blerje pajisjesh te ndryshme</t>
  </si>
  <si>
    <t>18AC9</t>
  </si>
  <si>
    <t>-0.1111</t>
  </si>
  <si>
    <t>0.08</t>
  </si>
  <si>
    <t>-0.5455</t>
  </si>
  <si>
    <t>0.125</t>
  </si>
  <si>
    <t>30000</t>
  </si>
  <si>
    <t>33750</t>
  </si>
  <si>
    <t>31250</t>
  </si>
  <si>
    <t>68750</t>
  </si>
  <si>
    <t>2700000</t>
  </si>
  <si>
    <t>2500000</t>
  </si>
  <si>
    <t>5500000</t>
  </si>
  <si>
    <t>90</t>
  </si>
  <si>
    <t>80</t>
  </si>
  <si>
    <t>Numer monitorimesh/inpektimesh te kryera</t>
  </si>
  <si>
    <t>Projektet e financuara nga AMSHC- ja, ndiqen pergjate vitit dhe monitorohen si nga pikpamja e realizimit te aktiviteteve te pershkruara ne kontrate dhe ky monitorim realizohet  ne terren prane OJFve dhe aty ku realizohen aktivitetet,  ashtu edhe nga ana financiare persa I takon dokumentave justifikues te OJF-ve ne lidhje me perdorimin e fondit.</t>
  </si>
  <si>
    <t>98801AB - Monitorime/Inpektime ne terren te projekteve te financuara</t>
  </si>
  <si>
    <t>0.0192</t>
  </si>
  <si>
    <t>-0.1236</t>
  </si>
  <si>
    <t>0.031</t>
  </si>
  <si>
    <t>0.1765</t>
  </si>
  <si>
    <t>1218000</t>
  </si>
  <si>
    <t>1195000</t>
  </si>
  <si>
    <t>1363556.47</t>
  </si>
  <si>
    <t>121800000</t>
  </si>
  <si>
    <t>119500000</t>
  </si>
  <si>
    <t>115902300</t>
  </si>
  <si>
    <t>85</t>
  </si>
  <si>
    <t>Numri I projekteve te financuara</t>
  </si>
  <si>
    <t>Ky produkt nenkupton ndjekjen  me sukses te proçesit te shpalljes se Thirrjes per projektpropozime, vleresimeve te projekteve qe aplikojne prane AMSHC- se per financim bazuar ne Ligjin per Krijimin e AMSHC -se. Pas kesaj shpallen projektet qe do financohen gjithmone sipas programeve te interesit te cilat percaktohen nga Bordi Mbikqyres i AMSHC -se ne bazuar mbi programet strategjike te AMSHC- se si dhe bazuar ne gjetjet e takimeve konsultative te cilat organizohen nga AMSHC- ja para çdo shpallje te Thirrjeve.</t>
  </si>
  <si>
    <t>98801AA - Projekte te financuara nga AMSHC- ja</t>
  </si>
  <si>
    <t>Jo-projekte (001-88-01110)</t>
  </si>
  <si>
    <t>98801</t>
  </si>
  <si>
    <t>Numer projektesh te monitoruara ne terren nga AMSHC</t>
  </si>
  <si>
    <t>70</t>
  </si>
  <si>
    <t>35</t>
  </si>
  <si>
    <t>Numer takimesh trajnuese, informuese, workshops te realizuara</t>
  </si>
  <si>
    <t>Numer projektesh te financuara</t>
  </si>
  <si>
    <t>Mbeshtetje financiare dhe monitorim per me shume projekte te OJF ve sipas programeve te percaktuara nga Bordi Mbikqyres i AMSHC -se ne vit</t>
  </si>
  <si>
    <t>Rrirtja e kapacitetit te OJf ve dhe aftesise se tyre ne sigurimin e projekteve ne perputhshmeri me qellimin e programit te financuara nga buxheti i shtetit.</t>
  </si>
  <si>
    <t>Organizata te shoqerise Civile te perfshira ne monitorimin dhe zbatimin e politikave publike ne te mire dhe ne interes publik.</t>
  </si>
  <si>
    <t>Krijimi i kushteve per rritje te qendrueshme te shoqerise civile ne vend permes nje shoqerie civile me vibrante dhe pjesemarrese ne vendimarje dhe monitorim politikash publike</t>
  </si>
  <si>
    <t>Misioni i Agjencisë për Mbështetjen e Shoqërisë Civile është nxitja, nëpërmjet asistencës financiare, e zhvillimit të qëndrueshëm të shoqërisë civile dhe krijimi i kushteve të favorshme për nisma qytetare në të mirë dhe interes të publikut, dhe me përparësitë e strategjitë e programit qeveritar, sipas fushave përkatëse sic vendosur nga Bordi Mbikqyres i AMSHC -se ne linje me prioritetet  strategjike    te zhvillimit te qendrueshem te Qeverise Shqiptare</t>
  </si>
  <si>
    <t>88</t>
  </si>
  <si>
    <t>Mbështetje për Shoqërinë Civile</t>
  </si>
  <si>
    <t>FORMAT 2: FORMATI STANDARD I PËRGATITJES SË KËRKESAVE BUXHETORE PBA 2022-2024</t>
  </si>
  <si>
    <t>Buxheti 2022-2024</t>
  </si>
  <si>
    <t xml:space="preserve">Komisioneri per te Drejten e Informimit dhe Mbrojtjen e te Dhenave Personale </t>
  </si>
  <si>
    <t xml:space="preserve">10890001  </t>
  </si>
  <si>
    <t>2023-2025</t>
  </si>
  <si>
    <t>Qëllimi kryesor i këtij programi është  të nxisë përputhshmërinë e sektorit publik dhe privat me mbrojtjen e të dhënave personale dhe të drejtën e informimit, duke ofruar  ekspertizën për ligjbërësit kombëtarë me qëllim adoptimin e standardeve të mbrojtjes së të dhënave dhe privatësisë si dhe përshtatjen e tyre me zhvillimet e shpejta teknologjike, realizimi i  mbikqyrjeve/  inspektimeve për zbatimin e detyrimeve ligjore,  vendosjen e sanksioneve  administrative në rastet  flagrante të shkeljes së detyrimeve,  monitorimin e  procesit e funksionimit të Programeve të Transparencës së autoriteteve publike, në përputhje me dispozitat ligjore. Komisioneri shqyrton ankesat në lidhje me të drejtën për akses në informacionin publik apo cënimin e privatesisë,     në bazë të të cilave Komisioneri ushtron vendimarrjen e tij. Menaxhimi me efektivitet dhe korrektësi i fondeve buxhetore të KDIMDP--së.</t>
  </si>
  <si>
    <t xml:space="preserve">Fuqizimi i funksionit mbikqyrës/monitorues  në funksion të   zbatimit të kuadrit ligjor në fuqi, për garantimin  e mbrojtjes së të dhënave personale dhe ruajtjen e privatësisë, në balancë me të drejtën informimit, duke garantuar qasje në informacion, transparencë dhe llogaridhënie maksimale </t>
  </si>
  <si>
    <t>Perqindja/Numri i vendimeve të Komisionerit te lena ne fuqi nga gjykata;</t>
  </si>
  <si>
    <t>Objektivi 1 i Politikës së Programit</t>
  </si>
  <si>
    <t xml:space="preserve">Përpunimi i ligjshëm i të dhënave personale,  duke respektuar dhe garantuar të drejtat dhe liritë themelore të njeriut të drejtën e ruajtjes së jetës private si dhe  garantimi i aksesit në informacioni për publikun për ushtrimin e të drejtave  si dhe formimin e pikëpamjeve të publikut për gjendjen e shtetit dhe të shoqërisë. </t>
  </si>
  <si>
    <t>Treguesit e Performancës për Objektivin 1</t>
  </si>
  <si>
    <t>Rritja e nivelit të zbatimit të Akteve të Komisionerit (vendime, rekomandime, urdhra</t>
  </si>
  <si>
    <t xml:space="preserve">Rritja e përgjegjshmërisë së kontrolluesve publikë e privatë ( nr Konrtrollues të regjistruar në regjistrin Kombëtar) </t>
  </si>
  <si>
    <t xml:space="preserve">Rritja e nivelit të transparences nga AP (nr e AP me program/nr total);  </t>
  </si>
  <si>
    <t>Produktet për Objektivin 1</t>
  </si>
  <si>
    <t>Shpenzimet Korrente* 98901AA</t>
  </si>
  <si>
    <t>Produkti 1</t>
  </si>
  <si>
    <t xml:space="preserve"> Mbikëqyrje/ inspektime të kryera&amp;ankesa te trajtuara   </t>
  </si>
  <si>
    <t>Përshkrimi i Produktit:</t>
  </si>
  <si>
    <t xml:space="preserve">Mbikëqyrje të kryera sipas planit vjetor &amp; inspektime të realizuara sipas problematikave &amp;trajtim I ankesa te qytetareve </t>
  </si>
  <si>
    <t>Kosto totale (në mijë lekë)</t>
  </si>
  <si>
    <t>Kosto për njësi (në mijë lekë)</t>
  </si>
  <si>
    <t xml:space="preserve">Ndryshimi në % i Sasisë  </t>
  </si>
  <si>
    <t>…</t>
  </si>
  <si>
    <t xml:space="preserve">Ndryshimi në % i kostos totale  </t>
  </si>
  <si>
    <r>
      <t xml:space="preserve">Detajimi i Kostos Totale të </t>
    </r>
    <r>
      <rPr>
        <b/>
        <sz val="8"/>
        <color rgb="FFFF0000"/>
        <rFont val="Garamond"/>
        <family val="1"/>
      </rPr>
      <t>Produktit 1</t>
    </r>
    <r>
      <rPr>
        <b/>
        <sz val="8"/>
        <color theme="1"/>
        <rFont val="Garamond"/>
        <family val="1"/>
      </rPr>
      <t xml:space="preserve"> sipas Artikujve Ekonomikë</t>
    </r>
  </si>
  <si>
    <t xml:space="preserve">600. Pagat </t>
  </si>
  <si>
    <t>Kapitulli 01</t>
  </si>
  <si>
    <t>Kapitulli 05</t>
  </si>
  <si>
    <t>601. Sigurimet Shoqërore dhe Shendetësore</t>
  </si>
  <si>
    <t xml:space="preserve">602. Mallrat dhe shërbimet </t>
  </si>
  <si>
    <t xml:space="preserve">603. Subvencionet </t>
  </si>
  <si>
    <t>604. Transferta të brendshme</t>
  </si>
  <si>
    <t>605. Transferta të jashtme</t>
  </si>
  <si>
    <t xml:space="preserve">606. Transferta për familjet dhe individët </t>
  </si>
  <si>
    <t>Kosto totale e produktit 1</t>
  </si>
  <si>
    <t>Kontroll</t>
  </si>
  <si>
    <r>
      <rPr>
        <b/>
        <sz val="8"/>
        <color rgb="FFFF0000"/>
        <rFont val="Garamond"/>
        <family val="1"/>
      </rPr>
      <t>Produkti 2</t>
    </r>
    <r>
      <rPr>
        <sz val="8"/>
        <color theme="1"/>
        <rFont val="Garamond"/>
        <family val="1"/>
      </rPr>
      <t>(shto produkte sipas rastit)</t>
    </r>
  </si>
  <si>
    <r>
      <t>Detajimi i Kostos Totale të</t>
    </r>
    <r>
      <rPr>
        <b/>
        <sz val="8"/>
        <color rgb="FFFF0000"/>
        <rFont val="Garamond"/>
        <family val="1"/>
      </rPr>
      <t xml:space="preserve"> Produktit X </t>
    </r>
    <r>
      <rPr>
        <b/>
        <sz val="8"/>
        <color theme="1"/>
        <rFont val="Garamond"/>
        <family val="1"/>
      </rPr>
      <t>sipas Artikujve Ekonomikë</t>
    </r>
  </si>
  <si>
    <t>Kosto totale e produktit X</t>
  </si>
  <si>
    <r>
      <rPr>
        <b/>
        <sz val="8"/>
        <color rgb="FFFF0000"/>
        <rFont val="Garamond"/>
        <family val="1"/>
      </rPr>
      <t>Produkti 3</t>
    </r>
    <r>
      <rPr>
        <sz val="8"/>
        <color theme="1"/>
        <rFont val="Garamond"/>
        <family val="1"/>
      </rPr>
      <t>(shto produkte sipas rastit)</t>
    </r>
  </si>
  <si>
    <t>Kategoria 2: Shpenzimet për projekte investimesh</t>
  </si>
  <si>
    <t>Kodi i Projektit të Investimeve****</t>
  </si>
  <si>
    <t>Produkti 1 (shto produkte sipas rastit)</t>
  </si>
  <si>
    <t xml:space="preserve">Blerje pajisje zyre &amp;Kompjuterike/elektronike/vegla e instrumenta </t>
  </si>
  <si>
    <t>Kodi i Projektit sipas listes se investimeve</t>
  </si>
  <si>
    <t>18AD102</t>
  </si>
  <si>
    <r>
      <rPr>
        <b/>
        <sz val="10"/>
        <color rgb="FFFF0000"/>
        <rFont val="Times New Roman"/>
        <family val="1"/>
      </rPr>
      <t>Sqarim:</t>
    </r>
    <r>
      <rPr>
        <b/>
        <sz val="8"/>
        <color rgb="FFFF0000"/>
        <rFont val="Times New Roman"/>
        <family val="1"/>
      </rPr>
      <t xml:space="preserve"> Kodi i Projektit te listes se investime</t>
    </r>
    <r>
      <rPr>
        <sz val="8"/>
        <color theme="1"/>
        <rFont val="Times New Roman"/>
        <family val="1"/>
      </rPr>
      <t>, me metodologjine e re do te jete kodi i produktit per projektet e investimeve. 
* Ky kod duhet te plotesohet nga institucione per projektet ne vazhdim. 
* Te lihet bosh ne rast se kemi te bejme me projekt te ri investimi publik, te paspecifikuar ne listen e investimeve per buxhetin e vitit 2019.</t>
    </r>
  </si>
  <si>
    <t xml:space="preserve">Pajisje zyre/ kopjuterike/elektronike/vegla e pajisje te blera </t>
  </si>
  <si>
    <t>nr. Pajisje</t>
  </si>
  <si>
    <r>
      <t xml:space="preserve">Detajimi i Kostos Totale të </t>
    </r>
    <r>
      <rPr>
        <b/>
        <sz val="8"/>
        <color rgb="FFFF0000"/>
        <rFont val="Garamond"/>
        <family val="1"/>
      </rPr>
      <t xml:space="preserve">Produktit 1 </t>
    </r>
    <r>
      <rPr>
        <b/>
        <sz val="8"/>
        <color theme="1"/>
        <rFont val="Garamond"/>
        <family val="1"/>
      </rPr>
      <t>sipas Artikujve Ekonomikë</t>
    </r>
  </si>
  <si>
    <t xml:space="preserve">230. Aktive të patrupëzuara </t>
  </si>
  <si>
    <t>Kapitull 02</t>
  </si>
  <si>
    <t>Kapitulli 03</t>
  </si>
  <si>
    <t>Kapitulli 04</t>
  </si>
  <si>
    <t xml:space="preserve">231. Aktive të trupëzuara </t>
  </si>
  <si>
    <t>Totali i shpenzimeve të Programit sipas produkteve*****</t>
  </si>
  <si>
    <t>Totali i shpenzimeve të Programit sipas artikujve*****</t>
  </si>
  <si>
    <t>Kapitull 05</t>
  </si>
  <si>
    <t>230. Aktivet e patrupëzuara</t>
  </si>
  <si>
    <t>Kapitulli 02</t>
  </si>
  <si>
    <t>231. Aktivet e trupëzuara</t>
  </si>
  <si>
    <t>Lindita Morina</t>
  </si>
  <si>
    <t>Koordinatori i GMS/ Nepunesi Autorizues</t>
  </si>
  <si>
    <t>Besnik Dervishi</t>
  </si>
  <si>
    <t>Nenshkrimi</t>
  </si>
  <si>
    <t>29.04.2022</t>
  </si>
  <si>
    <t>Rrjeshti"Kontroll" shërben për të kontrolluar nëse është bërë ndonjë gabim llogjikë. Ai kontrollon që totati I kostos së produktit është I bararabartë me totalin e kostos së produktit sipas artikujve ekonomik. Në rast se ky total nuk është në rregull, formula gjeneron automatikisht mesazhin "Error", duke ju paralajmëruar që është bërë një gabim.</t>
  </si>
  <si>
    <t>FORMAT 2: FORMATI STANDARD I PËRGATITJES SË KËRKESAVE BUXHETORE PBA 2023-2025</t>
  </si>
  <si>
    <t>Buxheti 2023-2025</t>
  </si>
  <si>
    <t>"Planifikimi, Menaxhimi dhe Administrimi"</t>
  </si>
  <si>
    <t>1110</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</si>
  <si>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</si>
  <si>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</si>
  <si>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Treguesit e Performancës në nivel Qëllimi*</t>
  </si>
  <si>
    <t>Raste të suksesshme diskriminimi ndaj totalit të cështjeve të gjykuara (numri i vendimeve te konfirmuara nga gjykata me forme prere dhe vendime diskriminimi dhe demshperblim, ne raport me numrin total te çeshtjeve gjyqesore)</t>
  </si>
  <si>
    <t>Evidentimi në kohë dhe trajtimi me efektivitet i cështjeve të diskriminimit dhe rrjtja e ndërgjegjësimit të qytetarëve, institucioneve dhe organizatave me interesa legjitime, në Shqipëri, lidhur me mbrojtjen nga dsikriminimi dhe rolin e KMD-së dhe bashkëpunimit me aktorë të ndryshëm.</t>
  </si>
  <si>
    <t>Treguesit e Performancës për Objektivin 1**</t>
  </si>
  <si>
    <t>Cështje të iniciuara nga KMD</t>
  </si>
  <si>
    <t xml:space="preserve">Ankesa drejtuar KMD </t>
  </si>
  <si>
    <t>Ankesa ndaj sektorit privat</t>
  </si>
  <si>
    <t xml:space="preserve">Vendime diskriminimi të zbatuara nga subjektet të cilave u drejtohen </t>
  </si>
  <si>
    <t>Cështje të përfaqësuara me efektivitet në gjykatë (numri i vendimeve te konfirmuara nga gjykata me forme prere dhe vendime diskriminimi dhe demshperblim, ne raport me numrin total te çeshtjeve gjyqesore)</t>
  </si>
  <si>
    <t xml:space="preserve">Vendime mospranimi të ankesës </t>
  </si>
  <si>
    <t>Informacione të referuara nga organizata me interesa legjitime, institucione etj.</t>
  </si>
  <si>
    <t>Rritja e numrit të ankesave</t>
  </si>
  <si>
    <t xml:space="preserve">Shpenzimet Korrente* </t>
  </si>
  <si>
    <t xml:space="preserve">Pritje, inspektime, prapësime, shpjegime dhe mendime me shkrim përpara gjykatës dhe procedurat e ekzekutimit te vendimeve te KMD </t>
  </si>
  <si>
    <t>Procedurat administrative: hetime dhe inspektime, seanca dëgjimore, komunikime shkresore, vendimmarrje dhe përfaqësimi në procese gjyqësore, përfshirë hartimin e dokumentacionit, përcjelljen e akteve dhe ndjekjen e seancave, si dhe procedurat për ekzekutimin e titujve ekzekutiv, vendimeve te KMD.</t>
  </si>
  <si>
    <t xml:space="preserve"> numër</t>
  </si>
  <si>
    <r>
      <t xml:space="preserve">Detajimi i Kostos Totale të </t>
    </r>
    <r>
      <rPr>
        <b/>
        <sz val="8"/>
        <color indexed="10"/>
        <rFont val="Garamond"/>
        <family val="1"/>
      </rPr>
      <t>Produktit 1</t>
    </r>
    <r>
      <rPr>
        <b/>
        <sz val="8"/>
        <color indexed="8"/>
        <rFont val="Garamond"/>
        <family val="1"/>
      </rPr>
      <t xml:space="preserve"> sipas Artikujve Ekonomikë</t>
    </r>
  </si>
  <si>
    <r>
      <rPr>
        <b/>
        <sz val="8"/>
        <color indexed="10"/>
        <rFont val="Garamond"/>
        <family val="1"/>
      </rPr>
      <t>Produkti 2</t>
    </r>
    <r>
      <rPr>
        <sz val="8"/>
        <color indexed="8"/>
        <rFont val="Garamond"/>
        <family val="1"/>
      </rPr>
      <t>(shto produkte sipas rastit)</t>
    </r>
  </si>
  <si>
    <r>
      <t>Detajimi i Kostos Totale të</t>
    </r>
    <r>
      <rPr>
        <b/>
        <sz val="8"/>
        <color indexed="10"/>
        <rFont val="Garamond"/>
        <family val="1"/>
      </rPr>
      <t xml:space="preserve"> Produktit X </t>
    </r>
    <r>
      <rPr>
        <b/>
        <sz val="8"/>
        <color indexed="8"/>
        <rFont val="Garamond"/>
        <family val="1"/>
      </rPr>
      <t>sipas Artikujve Ekonomikë</t>
    </r>
  </si>
  <si>
    <t>Qytetarë të ndërgjegjësuar dhe punonjës të sektorit publik dhe privat, të trajnuar.</t>
  </si>
  <si>
    <t>Qytetar dhe punonjës, të sektorit publik dhe privat, të informuar dhe të trajnuar në lidhje me mbrojtjen nga diskriminimi, rolin e KMD-së dhe Barazinë Gjinore. Konferenca, trajnime, seminare dhe aktivitete kombetare dhe nderkombetare ne kuader te bashkepunimeve me zyrat homologe të KMD dhe institucionet e tjera per procesin e integrimit ne BE te vendit. Hartim dhe implementim Projektesh ne bashkepunim me organizata kombetare dhe nderkombetare ne fushen e te drjetave te njeriut dhe mbrojtjen nga diskriminimi.</t>
  </si>
  <si>
    <t>Numër</t>
  </si>
  <si>
    <r>
      <t>Detajimi i Kostos Totale të</t>
    </r>
    <r>
      <rPr>
        <b/>
        <sz val="8"/>
        <color indexed="10"/>
        <rFont val="Garamond"/>
        <family val="1"/>
      </rPr>
      <t xml:space="preserve"> Produktit 2 </t>
    </r>
    <r>
      <rPr>
        <b/>
        <sz val="8"/>
        <color indexed="8"/>
        <rFont val="Garamond"/>
        <family val="1"/>
      </rPr>
      <t>sipas Artikujve Ekonomikë</t>
    </r>
  </si>
  <si>
    <t>Shpenzimet Kapitale***</t>
  </si>
  <si>
    <t>Kategoria 1: Shpenzimet Administrative Kapitale</t>
  </si>
  <si>
    <t xml:space="preserve">Produkti 1 </t>
  </si>
  <si>
    <t>Blerje pajisje kompjuterike (informatike)</t>
  </si>
  <si>
    <t>M91004</t>
  </si>
  <si>
    <t>Blerje pajisje kompjuterike per mirefunksionimin e institiucionit</t>
  </si>
  <si>
    <t>nr kompjuterash</t>
  </si>
  <si>
    <r>
      <t xml:space="preserve">Detajimi i Kostos Totale të </t>
    </r>
    <r>
      <rPr>
        <b/>
        <sz val="8"/>
        <color indexed="10"/>
        <rFont val="Garamond"/>
        <family val="1"/>
      </rPr>
      <t xml:space="preserve">Produktit 1 </t>
    </r>
    <r>
      <rPr>
        <b/>
        <sz val="8"/>
        <color indexed="8"/>
        <rFont val="Garamond"/>
        <family val="1"/>
      </rPr>
      <t>sipas Artikujve Ekonomikë</t>
    </r>
  </si>
  <si>
    <t>Produkti 2</t>
  </si>
  <si>
    <t>Blerje pajisje zyrash</t>
  </si>
  <si>
    <t>M91003</t>
  </si>
  <si>
    <t xml:space="preserve">Pajisja e zyrave te KMD me qellim permbushjen e nevojave te stafit per mirefunksionimin </t>
  </si>
  <si>
    <t>nr pajisje zyre</t>
  </si>
  <si>
    <r>
      <t xml:space="preserve">Detajimi i Kostos Totale të </t>
    </r>
    <r>
      <rPr>
        <b/>
        <sz val="8"/>
        <color indexed="10"/>
        <rFont val="Garamond"/>
        <family val="1"/>
      </rPr>
      <t xml:space="preserve">Produktit 2 </t>
    </r>
    <r>
      <rPr>
        <b/>
        <sz val="8"/>
        <color indexed="8"/>
        <rFont val="Garamond"/>
        <family val="1"/>
      </rPr>
      <t>sipas Artikujve Ekonomikë</t>
    </r>
  </si>
  <si>
    <t>Kosto totale e produkti 2</t>
  </si>
  <si>
    <t>Produkti 3</t>
  </si>
  <si>
    <t>Blerje Automjeti</t>
  </si>
  <si>
    <t>M910011</t>
  </si>
  <si>
    <t>Paisje te pershtateshme per ushtrimin e funksionit dhe aksesimin e zyres se Komisionerit per Mbrojtjen nga Diskriminimi.</t>
  </si>
  <si>
    <t>nr pajisje</t>
  </si>
  <si>
    <r>
      <t xml:space="preserve">Detajimi i Kostos Totale të </t>
    </r>
    <r>
      <rPr>
        <b/>
        <sz val="8"/>
        <color indexed="10"/>
        <rFont val="Garamond"/>
        <family val="1"/>
      </rPr>
      <t xml:space="preserve">Produktit 3 </t>
    </r>
    <r>
      <rPr>
        <b/>
        <sz val="8"/>
        <color indexed="8"/>
        <rFont val="Garamond"/>
        <family val="1"/>
      </rPr>
      <t>sipas Artikujve Ekonomikë</t>
    </r>
  </si>
  <si>
    <t xml:space="preserve">Kosto totale e projektit </t>
  </si>
  <si>
    <t>Kodi i Projektit të Investimeve</t>
  </si>
  <si>
    <r>
      <t xml:space="preserve">Detajimi i Kostos Totale të </t>
    </r>
    <r>
      <rPr>
        <b/>
        <sz val="8"/>
        <color indexed="10"/>
        <rFont val="Garamond"/>
        <family val="1"/>
      </rPr>
      <t>Produktit X</t>
    </r>
    <r>
      <rPr>
        <b/>
        <sz val="8"/>
        <color indexed="8"/>
        <rFont val="Garamond"/>
        <family val="1"/>
      </rPr>
      <t xml:space="preserve"> sipas Artikujve Ekonomikë</t>
    </r>
  </si>
  <si>
    <r>
      <rPr>
        <b/>
        <sz val="10"/>
        <color indexed="10"/>
        <rFont val="Times New Roman"/>
        <family val="1"/>
      </rPr>
      <t>Sqarim:</t>
    </r>
    <r>
      <rPr>
        <b/>
        <sz val="8"/>
        <color indexed="10"/>
        <rFont val="Times New Roman"/>
        <family val="1"/>
      </rPr>
      <t xml:space="preserve"> Kodi i Projektit te listes se investime</t>
    </r>
    <r>
      <rPr>
        <sz val="8"/>
        <color indexed="8"/>
        <rFont val="Times New Roman"/>
        <family val="1"/>
      </rPr>
      <t>, me metodologjine e re do te jete kodi i produktit per projektet e investimeve. 
* Ky kod duhet te plotesohet nga institucione per projektet ne vazhdim. 
* Te lihet bosh ne rast se kemi te bejme me projekt te ri investimi publik, te paspecifikuar ne listen e investimeve per buxhetin e vitit 2019.</t>
    </r>
  </si>
  <si>
    <t>Produkti X (shto produkte sipas rastit)</t>
  </si>
  <si>
    <r>
      <t xml:space="preserve">Detajimi i Kostos Totale të </t>
    </r>
    <r>
      <rPr>
        <b/>
        <sz val="8"/>
        <color indexed="10"/>
        <rFont val="Garamond"/>
        <family val="1"/>
      </rPr>
      <t xml:space="preserve">Produktit X </t>
    </r>
    <r>
      <rPr>
        <b/>
        <sz val="8"/>
        <color indexed="8"/>
        <rFont val="Garamond"/>
        <family val="1"/>
      </rPr>
      <t>sipas Artikujve Ekonomikë</t>
    </r>
  </si>
  <si>
    <t>Ana MUÇA</t>
  </si>
  <si>
    <t>Robert GAJDA</t>
  </si>
  <si>
    <t>Titullari i Institucionit / Ministri</t>
  </si>
  <si>
    <t>7692.31</t>
  </si>
  <si>
    <t>13</t>
  </si>
  <si>
    <t>cope</t>
  </si>
  <si>
    <t>ISKK, ne funksion te rritjes se efikasitetit te punes se punonjesve merr persiper te bleje literature te huaj per periudhen komuniste. M920013</t>
  </si>
  <si>
    <t>Fond Biblioteke</t>
  </si>
  <si>
    <t>-0.1429</t>
  </si>
  <si>
    <t>-0.5714</t>
  </si>
  <si>
    <t>116666.67</t>
  </si>
  <si>
    <t>300000</t>
  </si>
  <si>
    <t>700000</t>
  </si>
  <si>
    <t>6</t>
  </si>
  <si>
    <t>Numer pajisjesh kompjuterike</t>
  </si>
  <si>
    <t>ISKK, ne funksion te rritjes se efikasitetit te punes se punonjesve merr persiper te bleje pajisje te reja kompjuterike sipas standarteve ne fuqi te AKSHI-it</t>
  </si>
  <si>
    <t>M920009 - Pajisje Kompjuterike te blera</t>
  </si>
  <si>
    <t>120000</t>
  </si>
  <si>
    <t>75000</t>
  </si>
  <si>
    <t>600000</t>
  </si>
  <si>
    <t>copë</t>
  </si>
  <si>
    <t>Zgjerimi i rafteve te bibliotekes per ekzpozimin e librave te botuar ne ambjente te tjera brenda ISKK</t>
  </si>
  <si>
    <t>M920008 - Pajisje Zyre te blera</t>
  </si>
  <si>
    <t>Blerje pajisje, sisteme, makineri</t>
  </si>
  <si>
    <t>18AD4</t>
  </si>
  <si>
    <t>292000</t>
  </si>
  <si>
    <t>1460000</t>
  </si>
  <si>
    <t>Numer konferencash, ekspozitash</t>
  </si>
  <si>
    <t>Organizimi i Konferencave dhe ekspozitave me karakter promovues, informues per periudhen komuniste dhe pergatitja e Video Dokumentareve, filmave  si pjese e ketyre konferencave etj</t>
  </si>
  <si>
    <t>99201AB - Konferenca dhe Ekspozita kombetare dhe nderkombetare per botimet dhe aktivitet e ISKK</t>
  </si>
  <si>
    <t>0.2616</t>
  </si>
  <si>
    <t>0.0934</t>
  </si>
  <si>
    <t>-0.1333</t>
  </si>
  <si>
    <t>5615.38</t>
  </si>
  <si>
    <t>4450.93</t>
  </si>
  <si>
    <t>36500000</t>
  </si>
  <si>
    <t>33382000</t>
  </si>
  <si>
    <t>6500</t>
  </si>
  <si>
    <t>Mbledhja,  perpunimi i dokumentave, intervistave per te pergatitur dhe botuar  "Fjalorin enciklopedik të viktimave të terrorit Komunist", Vëllimi VIII, germa SH-T dhe i i Kolanes se 10-13 librave qe jane deshmi, memuare, studime shkencore, albume etj, si pjese e kolanes se pervitshme te librave te botuar.</t>
  </si>
  <si>
    <t>99201AA - Libra për të botuar - Enciklopedia vëllimi i VIII dhe Kolana e pervitshme</t>
  </si>
  <si>
    <t>Jo-projekte (001-92-01110)</t>
  </si>
  <si>
    <t>99201</t>
  </si>
  <si>
    <t>6,500</t>
  </si>
  <si>
    <t>Nr i librave te botuar nga ISKK</t>
  </si>
  <si>
    <t>Pergatitja dhe botimi i "Fjalorit enciklopedik të viktimave të terrorit Komunist", Vëllimi  VIII,  germa SH -  dhe  Kolanes 16-20 librave qe jane deshmi, memuare, studime shkencore, albume  etj</t>
  </si>
  <si>
    <t>6700</t>
  </si>
  <si>
    <t>Numri dokumentave te marra nga arkivat e ndryshme, dhe numri i intervistave me ish te denuar te mbetur akoma gjalle, numri i dokumentareve e minidokumentareve te realizuar per  periudhen komuniste.</t>
  </si>
  <si>
    <t>Numri i librave dhe numri i vellimeve te "Fjalorit enciklopedik te viktimave te terrorit komunist" numri dokumentat e marra nga arkivat e ndryshme, dhe nr i intervistave me ish te denuar te mbetur akoma gjalle, dokumentar e minidokumentar per ate periudhe</t>
  </si>
  <si>
    <t>Ndergjegjesimi dhe njohja e opinionit publik, shkencor dhe akademik nepermjet botimit, publikimit, organizimit te konfererencave dhe ekspozitave kombetare e nderkombetare si dhe shpërndarjes të të gjitha materialeve të mbledhura dhe të analizuara të periudhës së regjimit komunist.</t>
  </si>
  <si>
    <t xml:space="preserve">Programi përfshin shpenzimet buxhetore që kryhen për studimin, grumbullimin, analizën, informimin dhe vlerësimin objektiv të dokumentacionit të periudhës së regjimit komunist. Aktivitetet  dhe objektivat e këtij programi rrisin performancën e ISKK për një përdorim sa më eficent dhe efektiv të burimeve njerëzore dhe financiare. </t>
  </si>
  <si>
    <t>92</t>
  </si>
  <si>
    <t>Instituti i Studimeve te Krimeve te Komunizmit</t>
  </si>
  <si>
    <t>6.5</t>
  </si>
  <si>
    <t>-0.8667</t>
  </si>
  <si>
    <t>400000</t>
  </si>
  <si>
    <t>33333.33</t>
  </si>
  <si>
    <t>numer</t>
  </si>
  <si>
    <t>Blerja e pajisjeve te zyres me qellim plotesimin e nevojave dhe kerkesave te punes</t>
  </si>
  <si>
    <t>Blerje mobilje zyrash</t>
  </si>
  <si>
    <t>-0.4</t>
  </si>
  <si>
    <t>0.2</t>
  </si>
  <si>
    <t>-0.6667</t>
  </si>
  <si>
    <t>66666.67</t>
  </si>
  <si>
    <t>1200000</t>
  </si>
  <si>
    <t>15</t>
  </si>
  <si>
    <t>Bleje pajisje te reja kompjuterike sipas standarteve ne fuqi te AKSHI-it</t>
  </si>
  <si>
    <t>18BV402 - Blerje pajisje kompjuterike</t>
  </si>
  <si>
    <t>Blerje pajisje, sisteme, makineri (95-01110)</t>
  </si>
  <si>
    <t>18BV4</t>
  </si>
  <si>
    <t>-0.0531</t>
  </si>
  <si>
    <t>0.0093</t>
  </si>
  <si>
    <t>-0.0005</t>
  </si>
  <si>
    <t>0.0687</t>
  </si>
  <si>
    <t>0.0526</t>
  </si>
  <si>
    <t>0.0556</t>
  </si>
  <si>
    <t>0.0588</t>
  </si>
  <si>
    <t>47800</t>
  </si>
  <si>
    <t>50315.79</t>
  </si>
  <si>
    <t>53139.44</t>
  </si>
  <si>
    <t>52650.59</t>
  </si>
  <si>
    <t>95600000</t>
  </si>
  <si>
    <t>95651000</t>
  </si>
  <si>
    <t>89506000</t>
  </si>
  <si>
    <t>1900</t>
  </si>
  <si>
    <t>1700</t>
  </si>
  <si>
    <t>Numër kërkesash</t>
  </si>
  <si>
    <t>Pranimi, identifikimi, deklasifikimi, përpunimi, dekodifikimi i kërkesës dhe përgjigja ndaj kërkuesve</t>
  </si>
  <si>
    <t>99501AA - Kërkesa të trajtuara</t>
  </si>
  <si>
    <t>Jo-projekte (001-95-01110)</t>
  </si>
  <si>
    <t>99501</t>
  </si>
  <si>
    <t>Numri i ulet i ankesave</t>
  </si>
  <si>
    <t>80000</t>
  </si>
  <si>
    <t>Numri i rritur i faqjeve te vena ne dispozicion</t>
  </si>
  <si>
    <t>Përmbushja në kohë dhe me cilesi e shërbimit ndaj kërkuesve( qytetar, institucione, media-studiues), nëpërmjet procedurave sa më fleksibël e në përputhje me ligjin nëpërmjet dixhitalizimit për të vënë në dispozicion të interesuarve informacione të ndryshme.</t>
  </si>
  <si>
    <t>Numri i aktiviteteve dhe botimeve nga AIDSSH</t>
  </si>
  <si>
    <t>970</t>
  </si>
  <si>
    <t>950</t>
  </si>
  <si>
    <t>Numri i rritur i kerkesave</t>
  </si>
  <si>
    <t>Të identifikojë, mbledhë dhe krijojë një arkiv të integruar të të gjitha dokumenteve të njohura të prodhuara nga/ose të lidhura me veprimtarinë e ish-Sigurimit;bëjë regjistrimet në dispozicion të publikut sipas dispozitave të parashikuara në ligj, duke përfshirë sigurimin e qasjes në informata në formë dixhitale;krijimi i Autoritetit si një burim arkivor qendror, për hulumtimin e aktiviteteve të ish-Sigurimit;të drejtojë informimin publik për të krijuar Autoritetin si një platformë, për angazhimin dhe kuptimin e së kaluarës komuniste në Shqipëri;mbështesë punën e dokumentimit të krimeve të komunizmit, duke përfshirë kontributin në bërjen e drejtësisë;mbështesë procesin e kërkimit, gjetjes, identifikimit dhe rimëkëmbjes së mbetjeve të atyre që u zhdukën ose u ekzekutuan gjatë komunizmit;mbështesë verifikimin e zyrtarëve që konkurrojnë për tu zgjedhur ose emëruar në administratën publike/shtetërore.</t>
  </si>
  <si>
    <t>Të identifikojë, mbledhë dhe krijojë një arkiv të integruar të të gjitha dokumenteve të njohura të prodhuara nga/ose të lidhura me veprimtarinë e ish-Sigurimit;bëjë regjistrimet në dispozicion të publikut sipas dispozitave të parashikuara në ligj.</t>
  </si>
  <si>
    <t>95</t>
  </si>
  <si>
    <t>Autoriteti per te Drejten e Informimit</t>
  </si>
  <si>
    <t>Shërbimi Informativ Kombëtar</t>
  </si>
  <si>
    <t>18</t>
  </si>
  <si>
    <t>Veprimtaria Informative Shtetërore</t>
  </si>
  <si>
    <t>03520</t>
  </si>
  <si>
    <t>Shpenzimet e këtij programi përfaqësojnë grupin e njësive organizativo-strukturore të institucionit, që kryejnë veprimtarinë kryesore të tij: Sigurimin e informacionit të domosdoshëm nga zbulimi dhe kundërzbulimi në funksion të sigurisë kombëtare, rajonale dhe globale, ne perputhje me Kushtetuten dhe Ligjet e Republikes se Shqiperise.</t>
  </si>
  <si>
    <t>Sigurimi i informacionit efektiv dhe cilesor ne kuader te ruajtes se sigurise kombetare dhe nderkombetare.</t>
  </si>
  <si>
    <t>Realizimi i produktit informativ, mbi zhvillime dhe veprimtari qe cenojne sigurine kombetare dhe nderkombetare.</t>
  </si>
  <si>
    <t>91801</t>
  </si>
  <si>
    <t>Jo-projekte (001-18-03520)</t>
  </si>
  <si>
    <t>91801AA - Informacione për veprimtari që cënojnë sigurinë kombëtare</t>
  </si>
  <si>
    <t>Informacione për zhvillime dhe veprimtari që cënojnë sigurinë kombëtare nga brenda dhe jashte vendit si terrorizmi, krimi i organizuar, përhapja e armëve të dëmtimit në masë, krimi kibernetik dhe atij ndaj mjedisit, për ruajtjen e integritetit, pavarësisë dhe rendit kushtetues.</t>
  </si>
  <si>
    <t>Numër Informacionesh</t>
  </si>
  <si>
    <t>1750455000</t>
  </si>
  <si>
    <t>1825000000</t>
  </si>
  <si>
    <t>1840000000</t>
  </si>
  <si>
    <t>0.0426</t>
  </si>
  <si>
    <t>0.0082</t>
  </si>
  <si>
    <t>18AG3</t>
  </si>
  <si>
    <t>Instalime teknike, pajisje, vegla pune</t>
  </si>
  <si>
    <t>M180043 - Pajisje te blera, kondicionere per kompletim dhe zevendesim.</t>
  </si>
  <si>
    <t>Blerje dhe instalim të kondicionereve per kompletim dhe zevendesim</t>
  </si>
  <si>
    <t>Numer kondicioresh</t>
  </si>
  <si>
    <t>24</t>
  </si>
  <si>
    <t>940000</t>
  </si>
  <si>
    <t>1186000</t>
  </si>
  <si>
    <t>49473.68</t>
  </si>
  <si>
    <t>49416.67</t>
  </si>
  <si>
    <t>0.2632</t>
  </si>
  <si>
    <t>0.2617</t>
  </si>
  <si>
    <t>-0.0012</t>
  </si>
  <si>
    <t>M180017 - Pajisje dhe orendi zyre të blera</t>
  </si>
  <si>
    <t>Shpenzime per blerje orendi zyre (karrige, rafte, kasaforta, dollape, etj), për komletim dhe zëvendësim.</t>
  </si>
  <si>
    <t>Numer pajisjesh dhe orendish</t>
  </si>
  <si>
    <t>512</t>
  </si>
  <si>
    <t>248</t>
  </si>
  <si>
    <t>222</t>
  </si>
  <si>
    <t>1770000</t>
  </si>
  <si>
    <t>1690000</t>
  </si>
  <si>
    <t>1197000</t>
  </si>
  <si>
    <t>3457.03</t>
  </si>
  <si>
    <t>6814.52</t>
  </si>
  <si>
    <t>5391.89</t>
  </si>
  <si>
    <t>-0.5156</t>
  </si>
  <si>
    <t>-0.1048</t>
  </si>
  <si>
    <t>-0.0452</t>
  </si>
  <si>
    <t>-0.2917</t>
  </si>
  <si>
    <t>0.9712</t>
  </si>
  <si>
    <t>-0.2088</t>
  </si>
  <si>
    <t>M180046 - Pajisje të teknologjise së informacionit të blera</t>
  </si>
  <si>
    <t>Blerje pajisje te teknologjise se informacionit, kompjutera, printera, ups, etj. për kompletim dhe zëvendësim</t>
  </si>
  <si>
    <t>Numer pajisjesh</t>
  </si>
  <si>
    <t>214</t>
  </si>
  <si>
    <t>11140000</t>
  </si>
  <si>
    <t>4905000</t>
  </si>
  <si>
    <t>52056.07</t>
  </si>
  <si>
    <t>49050</t>
  </si>
  <si>
    <t>-0.5327</t>
  </si>
  <si>
    <t>-0.5597</t>
  </si>
  <si>
    <t>-0.0577</t>
  </si>
  <si>
    <t>M180044 - Blerje mjete dhe pajisje te tjera teknike</t>
  </si>
  <si>
    <t>Blerje mjete dhe pajisje te tjera teknike (pompë uji, etj.) për sektorin mbeshtetes.</t>
  </si>
  <si>
    <t>460000</t>
  </si>
  <si>
    <t>262000</t>
  </si>
  <si>
    <t>905000</t>
  </si>
  <si>
    <t>148000</t>
  </si>
  <si>
    <t>46000</t>
  </si>
  <si>
    <t>52400</t>
  </si>
  <si>
    <t>39347.83</t>
  </si>
  <si>
    <t>3.6</t>
  </si>
  <si>
    <t>-0.8757</t>
  </si>
  <si>
    <t>-0.4304</t>
  </si>
  <si>
    <t>2.4542</t>
  </si>
  <si>
    <t>-0.6892</t>
  </si>
  <si>
    <t>0.1391</t>
  </si>
  <si>
    <t>-0.2491</t>
  </si>
  <si>
    <t>18AG308 - Blerje pajisje per implementimin e rrjetit te klasifikuar WAN</t>
  </si>
  <si>
    <t>Implementim i rrjetit per komunikim te sigurt, WAN.</t>
  </si>
  <si>
    <t>22500000</t>
  </si>
  <si>
    <t>8524000</t>
  </si>
  <si>
    <t>25572000</t>
  </si>
  <si>
    <t>29834000</t>
  </si>
  <si>
    <t>1500000</t>
  </si>
  <si>
    <t>4262000</t>
  </si>
  <si>
    <t>0.1667</t>
  </si>
  <si>
    <t>-0.6212</t>
  </si>
  <si>
    <t>1.8413</t>
  </si>
  <si>
    <t>18AG5</t>
  </si>
  <si>
    <t>Blerje Automjetesh</t>
  </si>
  <si>
    <t>M180037 - Automjete te blera per rinovimin e parkut te SHISH.</t>
  </si>
  <si>
    <t>Blerje automjete per rinovimin e parkut te SHISH-it per zevendesim dhe kompletim</t>
  </si>
  <si>
    <t>Numer automjetesh</t>
  </si>
  <si>
    <t>14400000</t>
  </si>
  <si>
    <t>13200000</t>
  </si>
  <si>
    <t>16878000</t>
  </si>
  <si>
    <t>2400000</t>
  </si>
  <si>
    <t>3300000</t>
  </si>
  <si>
    <t>2813000</t>
  </si>
  <si>
    <t>-0.3333</t>
  </si>
  <si>
    <t>0.5</t>
  </si>
  <si>
    <t>-0.0833</t>
  </si>
  <si>
    <t>0.2786</t>
  </si>
  <si>
    <t>0.375</t>
  </si>
  <si>
    <t>-0.1476</t>
  </si>
  <si>
    <t>Kontrolli Lartë i Shtetit</t>
  </si>
  <si>
    <t>Veprimtaria Audituese e KLSH</t>
  </si>
  <si>
    <t>Veprimtaria audituese e KLSH</t>
  </si>
  <si>
    <t>Ushtrimi i veprimtarisë audituese ne nje linje me standartet nderkombetare te auditimit mbi perdorimin me efektivitet eficence dhe ekonomicitet te fondeve publike ne funksion te rritjes se pergjegjshmerise se menaxhimit te financave e pasurise publike duke sjelle vlere te shtuar per shoqerine dhe ndryshim ne jeten e qytetareve</t>
  </si>
  <si>
    <t>Rritja e impaktit te veprimtarise audituese</t>
  </si>
  <si>
    <t>55%</t>
  </si>
  <si>
    <t>56%</t>
  </si>
  <si>
    <t>60%</t>
  </si>
  <si>
    <t>Mbulimi me auditime financiare perputhshmerie dhe performance i njesive te sektorit publik nepermjet konsolidimit te auditimeve te perputhshmerise, rritjes se auditimeve financiare dhe performances ne nje linje me Standardet Nderkombetare te Auditimit ISSAI</t>
  </si>
  <si>
    <t>Rritja e numrit të auditimeve te performances, auditimeve financiare dhe konsolidimi i auditimeve te perputhshmerise.</t>
  </si>
  <si>
    <t>4%</t>
  </si>
  <si>
    <t>92401</t>
  </si>
  <si>
    <t>Jo-projekte (001-24-01120)</t>
  </si>
  <si>
    <t>92401AA - Audtime te kryera</t>
  </si>
  <si>
    <t>Audtime te kryera</t>
  </si>
  <si>
    <t>Nr auditimesh</t>
  </si>
  <si>
    <t>123</t>
  </si>
  <si>
    <t>169</t>
  </si>
  <si>
    <t>173</t>
  </si>
  <si>
    <t>177</t>
  </si>
  <si>
    <t>447154000</t>
  </si>
  <si>
    <t>449000000</t>
  </si>
  <si>
    <t>469000000</t>
  </si>
  <si>
    <t>3635398.37</t>
  </si>
  <si>
    <t>2656804.73</t>
  </si>
  <si>
    <t>2710982.66</t>
  </si>
  <si>
    <t>2649717.51</t>
  </si>
  <si>
    <t>0.374</t>
  </si>
  <si>
    <t>0.0237</t>
  </si>
  <si>
    <t>0.0231</t>
  </si>
  <si>
    <t>0.0041</t>
  </si>
  <si>
    <t>0.0445</t>
  </si>
  <si>
    <t>-0.2692</t>
  </si>
  <si>
    <t>0.0204</t>
  </si>
  <si>
    <t>-0.0226</t>
  </si>
  <si>
    <t>18AA8</t>
  </si>
  <si>
    <t>Blerje pajisje kompjuterike dhe zyre</t>
  </si>
  <si>
    <t>M240009 - Pajisje komjuterike te blera</t>
  </si>
  <si>
    <t>Blerje pajisje kompjuterike</t>
  </si>
  <si>
    <t>Nr paisjesh</t>
  </si>
  <si>
    <t>75</t>
  </si>
  <si>
    <t>17280000</t>
  </si>
  <si>
    <t>14460000</t>
  </si>
  <si>
    <t>14580000</t>
  </si>
  <si>
    <t>45454.55</t>
  </si>
  <si>
    <t>230400</t>
  </si>
  <si>
    <t>336279.07</t>
  </si>
  <si>
    <t>428823.53</t>
  </si>
  <si>
    <t>-0.4267</t>
  </si>
  <si>
    <t>-0.2093</t>
  </si>
  <si>
    <t>4.76</t>
  </si>
  <si>
    <t>-0.1632</t>
  </si>
  <si>
    <t>0.0083</t>
  </si>
  <si>
    <t>4.0688</t>
  </si>
  <si>
    <t>0.4595</t>
  </si>
  <si>
    <t>0.2752</t>
  </si>
  <si>
    <t>M240010 - Pajise zyre te blera</t>
  </si>
  <si>
    <t>Blerje Paisje Zyre</t>
  </si>
  <si>
    <t>22</t>
  </si>
  <si>
    <t>720000</t>
  </si>
  <si>
    <t>540000</t>
  </si>
  <si>
    <t>420000</t>
  </si>
  <si>
    <t>35000</t>
  </si>
  <si>
    <t>24000</t>
  </si>
  <si>
    <t>23478.26</t>
  </si>
  <si>
    <t>19090.91</t>
  </si>
  <si>
    <t>-0.2333</t>
  </si>
  <si>
    <t>-0.0435</t>
  </si>
  <si>
    <t>0.0286</t>
  </si>
  <si>
    <t>-0.25</t>
  </si>
  <si>
    <t>-0.3143</t>
  </si>
  <si>
    <t>-0.0217</t>
  </si>
  <si>
    <t>-0.1869</t>
  </si>
  <si>
    <t>Agjensia Telegrafike Shqiptare</t>
  </si>
  <si>
    <t>31</t>
  </si>
  <si>
    <t>Veprimtaria Telegrafike e ATSH-se</t>
  </si>
  <si>
    <t>08320</t>
  </si>
  <si>
    <t xml:space="preserve">Veprimtaria telegrafike e Agjencise Telegrafike Shqiptare, konsiston ne mbledhjen, perpunimin, perkthimin e lajmeve te konfirmuara nga burimet autentike dhe zyrtare. </t>
  </si>
  <si>
    <t>Qellimi i ATSH, eshte pasqyrimi i lajmit me vertetesi, shpjetesi dhe paanshmeri si dhe shperndarjen e materialeve mediatike brenda dhe jashte vendit nepermjet internet.</t>
  </si>
  <si>
    <t>Vertetesia e lajmit</t>
  </si>
  <si>
    <t>Shpejtesia e publikimit te lajmit</t>
  </si>
  <si>
    <t>Prodhim i lajmit me mbulim 82% te territorit te Republikes se Shqiperise.</t>
  </si>
  <si>
    <t>Kryerja e veprimtarise operacionale ne transnmetimin e lajmit ne shqiperi dhe bote 24ore /dite</t>
  </si>
  <si>
    <t>Informimi objektiv I publikut ne mase te gjere me qellim per te shmangur fake news</t>
  </si>
  <si>
    <t>93101</t>
  </si>
  <si>
    <t>Jo-projekte (001-31-08320)</t>
  </si>
  <si>
    <t>93101AA - Lajme te realizuara</t>
  </si>
  <si>
    <t>Prodhim i informacionit te shpejte, perkthim informacioni ne menyre te sakte dhe transmetim i informacionit ne kohe reale.</t>
  </si>
  <si>
    <t>Nr i lajmeve te realizuara</t>
  </si>
  <si>
    <t>85700</t>
  </si>
  <si>
    <t>86000</t>
  </si>
  <si>
    <t>56154000</t>
  </si>
  <si>
    <t>58500000</t>
  </si>
  <si>
    <t>68500000</t>
  </si>
  <si>
    <t>655.24</t>
  </si>
  <si>
    <t>680.23</t>
  </si>
  <si>
    <t>796.51</t>
  </si>
  <si>
    <t>0.0035</t>
  </si>
  <si>
    <t>0.0418</t>
  </si>
  <si>
    <t>0.1709</t>
  </si>
  <si>
    <t>0.0381</t>
  </si>
  <si>
    <t>18AB0</t>
  </si>
  <si>
    <t>Dixhitalizimi i Arkives</t>
  </si>
  <si>
    <t>18AB001 - Dixhitalizimi i Arkives</t>
  </si>
  <si>
    <t>Nr. Dokumetave te dixhitalizuara</t>
  </si>
  <si>
    <t>Qendra Kombetare Kinematografike</t>
  </si>
  <si>
    <t>57</t>
  </si>
  <si>
    <t>Mbështetje financiare per veprimtarinë kinematografike</t>
  </si>
  <si>
    <t>08220</t>
  </si>
  <si>
    <t>Financim i pjesshem I projekteve kinematografike i cili synon nxitjen e producenteve per te siguruar fonde alternative ne europe e me gjere per te mundesuar produktin kinematografik,kjo mbeshtetje ekonomike  synon orjentimin e prodhimit kinematografik drejt integrimit ne tregun boteror.</t>
  </si>
  <si>
    <t>Organizimi dhe zhvillimi i kinematografisë shqiptare (si forma e të shprehurit artistik) dhe mbështetjen ekonomike nga shteti te projekteve kinematografike (produkt kinematografik), te cilat realizohen nga producentet shqiptare. Mbeshtetja financiare synon nxitjen e producenteve shqiptare per realizimin e produkteve kinematografike me mbeshtetje sa me te gjere bashkeprodhuese duke siguruar fonde alternative publike apo private ne rajon, Evrope dhe me gjere ne bote. Kjo mbeshtetje, si pjese e trashegimise kulturore, gjithashtu synon orientimin e prodhimit te ri kinematografik drejt integrimit dhe konkurimit te denje ne rrjetin dhe tregun europian dhe boteror te kinemase.</t>
  </si>
  <si>
    <t>Mbeshtejta e produkteve kinematografike cilesore me qellim perfaqesimin e kinematografise shqiptare me sa me shume filma ne konkurime nderkombetare rajonale, evropiane dhe boterore.</t>
  </si>
  <si>
    <t>45%</t>
  </si>
  <si>
    <t>50%</t>
  </si>
  <si>
    <t>Mbeshtejta e produkteve kinematografike cilesore me qellim rritjen e interesit te publikut vendas per filmat shqiptare, ne konkurim te pabarabarte me prodhimet kinematografike evropiane dhe atyre boterore.</t>
  </si>
  <si>
    <t>40%</t>
  </si>
  <si>
    <t>Dhenia e mbeshtetjes, asistences dhe lehtesimi i procedurave per ti krijuar mundesi producenteve per realizimin e produkteve kinematografike ne kohe dhe me cilesi</t>
  </si>
  <si>
    <t>47%</t>
  </si>
  <si>
    <t>52%</t>
  </si>
  <si>
    <t>57%</t>
  </si>
  <si>
    <t>Objektivi i kesaj politike eshte qe filmi shqiptar te behet sa me kompetitiv dhe I vleresuar ne festivale kombetare dhe nderkombetare .</t>
  </si>
  <si>
    <t>Prezenca me stenda te dedikuara filmit shqiptar ne markete dhe festivale te rendesishme evropiane dhe me gjere me qellim promovimin e produktit kinematografik shqiptar dhe bashkeprodhimet minore.</t>
  </si>
  <si>
    <t>Anetaresimi i Shqiperise ne forume te rendesishme evropiane dhe rajonale qe japin mbeshtetje per kinematografine sic jane Europian Film Promotion, EURIMAGES, Creative Europe, SEE Network, etj.</t>
  </si>
  <si>
    <t>65%</t>
  </si>
  <si>
    <t>Ne zbatim te Paktit me Studentet te Qeverise Shqiptare, QKK ka nenshkruar Marrëveshje Bashkëpunimi me Universitetin e Arteve per mbeshtetjen financiare te Filmave teme Diplome UA.</t>
  </si>
  <si>
    <t>Organizimi i Festivalit te 14 te Filmit Shqiptar ne kuader te 110-vjetorit t[ Pavaresise se shtetit shqiptar.</t>
  </si>
  <si>
    <t>Perballimi i kerkesave ne rritje per mbeshtetje financiare te projekteve te kategorise Minority Coproduction, qe i pergjigjet politikave te QKK (2022-2024) per integrimin e kinematografise shqiptare ne bote</t>
  </si>
  <si>
    <t>Projekte kinematografike me autore dhe producente femra te mbeshtetura financiarisht kundrejt totalit te projekteve</t>
  </si>
  <si>
    <t>35%</t>
  </si>
  <si>
    <t>95701</t>
  </si>
  <si>
    <t>Jo-projekte (001-57-08220)</t>
  </si>
  <si>
    <t>95701AA - Filma te financuara</t>
  </si>
  <si>
    <t>Financimet  filmike te te gjitha zhanreve  behen  nepermjet projektit I cili paraqitet per financim nga qkk, zakonisht ne kete zhanere  aplikojn regjizoret e karieres ,ato per veper te pare ,financimi per kete projekt eshte deri 51% te vleres totale ,keto  projekte jane  nje cooproduksion filmik montazhi financiar I te cileve  behet nga producenti duke aplikuar neper institucione te tjera te filmit neper europe dhe me gjere si dhe nga institucione te artit dhe kultures ne shqiperi.</t>
  </si>
  <si>
    <t>Numer Filmash</t>
  </si>
  <si>
    <t>47</t>
  </si>
  <si>
    <t>119530250</t>
  </si>
  <si>
    <t>119390000</t>
  </si>
  <si>
    <t>122300000</t>
  </si>
  <si>
    <t>2543196.81</t>
  </si>
  <si>
    <t>2540212.77</t>
  </si>
  <si>
    <t>2602127.66</t>
  </si>
  <si>
    <t>0.0244</t>
  </si>
  <si>
    <t>95701AB - Projekte Kinematografike</t>
  </si>
  <si>
    <t>Financimi i festivaleve  te filmit te cilat jane dhe markete te medha per tregun dhe bashkepunimin e kooproduksioneve boterore ,njeri eshte ai qe zhvillohet ne muajin shkurt ne Berlin,tjetri ne muajin Maj xhvillohet ne qytetin e Cannesne France  dhe nje ne Trieste ,gjate diteve ku marrin pjese kineaste te cilet kane fituar njjr pjese te financimit nga QKK shkojne per te bere biseda per basjkeprodhime te mundeshm,e per projektet e tyre kinematografike.mer pjese edhe nje pjese e stafit te qkk kukane ne kujdesje stenden e Shqiperise dhe ku zhvillohen takime te ndryshme me personalitete te kinematografise ,gjithashtu edhe festivalet nderkombetare dhe rajonal qe zhvillohen ne qytetet e Shqiperise ,Shkoder ,Gjirokaster,Sarande,Pogradec,Korce si dhe Tirane</t>
  </si>
  <si>
    <t>Numer Projekte Kinematografike</t>
  </si>
  <si>
    <t>12</t>
  </si>
  <si>
    <t>37475000</t>
  </si>
  <si>
    <t>37610000</t>
  </si>
  <si>
    <t>38700000</t>
  </si>
  <si>
    <t>3122916.67</t>
  </si>
  <si>
    <t>2507333.33</t>
  </si>
  <si>
    <t>2580000</t>
  </si>
  <si>
    <t>0.0036</t>
  </si>
  <si>
    <t>0.029</t>
  </si>
  <si>
    <t>-0.1971</t>
  </si>
  <si>
    <t>18AB1</t>
  </si>
  <si>
    <t>M570002 - Pajsje zyre te blera</t>
  </si>
  <si>
    <t>Blerje pajisje</t>
  </si>
  <si>
    <t>Nr pajisje</t>
  </si>
  <si>
    <t>333333.33</t>
  </si>
  <si>
    <t>0.6667</t>
  </si>
  <si>
    <t>Avokati i Popullit</t>
  </si>
  <si>
    <t>Shërbimi i Avokatisë</t>
  </si>
  <si>
    <t>03320</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</si>
  <si>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</si>
  <si>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Ambicia strategjike e Avokatit te Popullit eshte te behet aktori kryesor i te drejtave te njeriut te nje sistemi kombetar mire-funksionues per te drejtat e njeriut ne Shqiperi.</t>
  </si>
  <si>
    <t>Numri i ankesave te qytetareve ndaj sjelljes, vendimeve apo mosveprimeve te parregullta e te paligjshme te administrates publike</t>
  </si>
  <si>
    <t>5750</t>
  </si>
  <si>
    <t>5800</t>
  </si>
  <si>
    <t>Zgjidhja e ankesave apo kërkesave të qytetarëve ndaj sjelljes,vendimeve apo mosveprimeve të parregullta e të paligjshme të administratës publike, nepermjet sigurimit te zbatimit dhe perputhshmerise ligjore te administrates publike ne sherbim te popullates si dhe ndergjegjesimit mbi te drejtat e njeriut.</t>
  </si>
  <si>
    <t>Numri i rekomandimeve per adresimin e shkeljeve te te drejtave te grupeve vulnerabel ndaj totalit te rekomandimeve</t>
  </si>
  <si>
    <t>67</t>
  </si>
  <si>
    <t>69</t>
  </si>
  <si>
    <t>Numri i inspektimeve / monitorimeve te kryera</t>
  </si>
  <si>
    <t>1068</t>
  </si>
  <si>
    <t>1069</t>
  </si>
  <si>
    <t>1070</t>
  </si>
  <si>
    <t>Numri total i rekomandimeve te dhena nga AP</t>
  </si>
  <si>
    <t>268</t>
  </si>
  <si>
    <t>269</t>
  </si>
  <si>
    <t>270</t>
  </si>
  <si>
    <t>Numri i rekomandimeve per adresimin e shkeljeve me baze gjinore ndaj totalit te rekomandimeve te AP</t>
  </si>
  <si>
    <t>76</t>
  </si>
  <si>
    <t>77</t>
  </si>
  <si>
    <t>96601</t>
  </si>
  <si>
    <t>Jo-projekte (001-66-03320)</t>
  </si>
  <si>
    <t>96601AA - Kërkesa të trajtuara</t>
  </si>
  <si>
    <t>Zgjidhja e ankesave apo kërkesave të qytetarëve ndaj sjelljes,vendimeve apo mosveprimeve të parregullta e të paligjshme të administratës publike</t>
  </si>
  <si>
    <t>Nr kerkesash te trajtura</t>
  </si>
  <si>
    <t>5700</t>
  </si>
  <si>
    <t>5850</t>
  </si>
  <si>
    <t>5900</t>
  </si>
  <si>
    <t>6000</t>
  </si>
  <si>
    <t>121914516</t>
  </si>
  <si>
    <t>125500000</t>
  </si>
  <si>
    <t>21388.51</t>
  </si>
  <si>
    <t>21452.99</t>
  </si>
  <si>
    <t>21271.19</t>
  </si>
  <si>
    <t>20916.67</t>
  </si>
  <si>
    <t>0.0263</t>
  </si>
  <si>
    <t>0.0085</t>
  </si>
  <si>
    <t>0.0169</t>
  </si>
  <si>
    <t>0.0294</t>
  </si>
  <si>
    <t>0.003</t>
  </si>
  <si>
    <t>-0.0085</t>
  </si>
  <si>
    <t>-0.0167</t>
  </si>
  <si>
    <t>18AC1</t>
  </si>
  <si>
    <t>M660001 - Blerje pajisje dhe orendi zyre</t>
  </si>
  <si>
    <t>Blerje pajisje per permiresimin e kushteve  ne pune</t>
  </si>
  <si>
    <t>Komisioneri për  Mbikëqyrjen e Shërbimit Civil</t>
  </si>
  <si>
    <t>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"Për nëpunësin civil", i ndryshuar. Menaxhimi me efektivitet dhe korrektësi i fondeve buxhetore të KMSHC-së.</t>
  </si>
  <si>
    <t>Garantimi dhe respektimi i ligjit per sherbimin civil ne institucionet qendrore, te pavarura dhe ato vendore.</t>
  </si>
  <si>
    <t>Numri i shkeljeve te konstatuara te ligjit te nepunesit civil</t>
  </si>
  <si>
    <t>Rritja e nivelit te zbatimit te ligjit per sherbimin civil</t>
  </si>
  <si>
    <t>Niveli i zbatimit te vendimeve te Komisionerit</t>
  </si>
  <si>
    <t>100%</t>
  </si>
  <si>
    <t>Niveli i lenies ne fuqi nga gjobat te vendimeve te ankimuara te Komisionerit</t>
  </si>
  <si>
    <t>Niveli i trajtimit te informacionit (ankesave) te ardhura prane Komisionerit</t>
  </si>
  <si>
    <t>96701</t>
  </si>
  <si>
    <t>Jo-projekte (001-67-01110)</t>
  </si>
  <si>
    <t>96701AA - Mbikëqyrje dhe inspektime të kryera.</t>
  </si>
  <si>
    <t>Mbikëqyrje të kryera sipas planit vjetor si dhe inspektime të realizuara sipas problematikave te ndryshme.</t>
  </si>
  <si>
    <t>Numër misionesh mbikëqyrjeje.</t>
  </si>
  <si>
    <t>210</t>
  </si>
  <si>
    <t>212</t>
  </si>
  <si>
    <t>215</t>
  </si>
  <si>
    <t>57108350</t>
  </si>
  <si>
    <t>61800000</t>
  </si>
  <si>
    <t>62800000</t>
  </si>
  <si>
    <t>271944.52</t>
  </si>
  <si>
    <t>291509.43</t>
  </si>
  <si>
    <t>292093.02</t>
  </si>
  <si>
    <t>0.0095</t>
  </si>
  <si>
    <t>0.0142</t>
  </si>
  <si>
    <t>0.0822</t>
  </si>
  <si>
    <t>0.0162</t>
  </si>
  <si>
    <t>0.0719</t>
  </si>
  <si>
    <t>0.002</t>
  </si>
  <si>
    <t>18AC2</t>
  </si>
  <si>
    <t>Blerje Pajisje Zyre dhe Elektonike</t>
  </si>
  <si>
    <t>18AC201 - Pajisje elektronike dhe zyre te blera</t>
  </si>
  <si>
    <t>Pajisje elektronike dhe zyre te blera</t>
  </si>
  <si>
    <t>Numër pajisje</t>
  </si>
  <si>
    <t>Prokuroria e Përgjithshme</t>
  </si>
  <si>
    <t>28</t>
  </si>
  <si>
    <t>Rritja, forcimi dhe zhvillimi i kapaciteteve menaxhuese per nje planifikim, menaxhim dhe administrim te politikave dhe strategjive ne fushen e drejtesise si dhe menaxhim me efektivitet te fondeve buxhetore.
Arritja e objektivave të parashikuara, realizimi i treguesve të përcaktuar të cilët do cojnë në përmirësimin e infrastrukturës të të gjithë sistemit të prokurorisë, me qellim sjelljen e tyre në parametrat dhe cilësinë e performancës së ngjashme  me vendet e Bashkimit Europian.</t>
  </si>
  <si>
    <t>Permiresimi i struktures funksionale per nje menaxhim sa me efektiv te burimeve njerezore per te krijuar nje staf permament dhe sa me qendrueshem.</t>
  </si>
  <si>
    <t>Dosje te trajtuara kundrejt totalit</t>
  </si>
  <si>
    <t>43398</t>
  </si>
  <si>
    <t>44058</t>
  </si>
  <si>
    <t>44241</t>
  </si>
  <si>
    <t>44431</t>
  </si>
  <si>
    <t>Fuqizimi i funksionit menaxhues, në funksion të implementimit të sukseshëm të programit, konform kërkesave të kuadrit ligjor në fuqi.</t>
  </si>
  <si>
    <t>Numer dosjesh te shqyrtuara</t>
  </si>
  <si>
    <t>92801</t>
  </si>
  <si>
    <t>Jo-projekte (001-28-01110)</t>
  </si>
  <si>
    <t>92801AA - Dosje te perfunduara</t>
  </si>
  <si>
    <t>Dosje te shqyrtuara te praktikave gjyqesore</t>
  </si>
  <si>
    <t>numer dosjesh</t>
  </si>
  <si>
    <t>2173413000</t>
  </si>
  <si>
    <t>2240000000</t>
  </si>
  <si>
    <t>2243800000</t>
  </si>
  <si>
    <t>50080.95</t>
  </si>
  <si>
    <t>50842.07</t>
  </si>
  <si>
    <t>50717.66</t>
  </si>
  <si>
    <t>50500.78</t>
  </si>
  <si>
    <t>0.0152</t>
  </si>
  <si>
    <t>0.0042</t>
  </si>
  <si>
    <t>0.0043</t>
  </si>
  <si>
    <t>0.0017</t>
  </si>
  <si>
    <t>-0.0024</t>
  </si>
  <si>
    <t>-0.0043</t>
  </si>
  <si>
    <t>18AF5</t>
  </si>
  <si>
    <t>Orendi Paisje, mjete</t>
  </si>
  <si>
    <t>M280019 - Pajisje elektronike</t>
  </si>
  <si>
    <t>Blerje paisje kompjuterike</t>
  </si>
  <si>
    <t>102</t>
  </si>
  <si>
    <t>208</t>
  </si>
  <si>
    <t>365</t>
  </si>
  <si>
    <t>235</t>
  </si>
  <si>
    <t>18600000</t>
  </si>
  <si>
    <t>20000000</t>
  </si>
  <si>
    <t>40000000</t>
  </si>
  <si>
    <t>42300000</t>
  </si>
  <si>
    <t>182352.94</t>
  </si>
  <si>
    <t>96153.85</t>
  </si>
  <si>
    <t>109589.04</t>
  </si>
  <si>
    <t>180000</t>
  </si>
  <si>
    <t>1.0392</t>
  </si>
  <si>
    <t>0.7548</t>
  </si>
  <si>
    <t>-0.3562</t>
  </si>
  <si>
    <t>0.0753</t>
  </si>
  <si>
    <t>0.0575</t>
  </si>
  <si>
    <t>-0.4727</t>
  </si>
  <si>
    <t>0.1397</t>
  </si>
  <si>
    <t>0.6425</t>
  </si>
  <si>
    <t>18AF502 - Blerje paisje zyre</t>
  </si>
  <si>
    <t>Paisje zyre e te tjera  te blera</t>
  </si>
  <si>
    <t>1250000</t>
  </si>
  <si>
    <t>2240000</t>
  </si>
  <si>
    <t>89285.71</t>
  </si>
  <si>
    <t>106666.67</t>
  </si>
  <si>
    <t>-0.7143</t>
  </si>
  <si>
    <t>0.792</t>
  </si>
  <si>
    <t>-0.4643</t>
  </si>
  <si>
    <t>0.1947</t>
  </si>
  <si>
    <t>0.875</t>
  </si>
  <si>
    <t>M280025 - Orendi zyre</t>
  </si>
  <si>
    <t>Orendi zyre te blera</t>
  </si>
  <si>
    <t>cope ( sete )</t>
  </si>
  <si>
    <t>160</t>
  </si>
  <si>
    <t>105</t>
  </si>
  <si>
    <t>4520000</t>
  </si>
  <si>
    <t>6400000</t>
  </si>
  <si>
    <t>25300000</t>
  </si>
  <si>
    <t>67462.69</t>
  </si>
  <si>
    <t>40000</t>
  </si>
  <si>
    <t>240952.38</t>
  </si>
  <si>
    <t>1.3881</t>
  </si>
  <si>
    <t>-0.9625</t>
  </si>
  <si>
    <t>16.5</t>
  </si>
  <si>
    <t>0.4159</t>
  </si>
  <si>
    <t>-0.8125</t>
  </si>
  <si>
    <t>20.0833</t>
  </si>
  <si>
    <t>-0.4071</t>
  </si>
  <si>
    <t>0.2048</t>
  </si>
  <si>
    <t>M280018 - Kondicionere</t>
  </si>
  <si>
    <t>Kondicionere te blere</t>
  </si>
  <si>
    <t>7000000</t>
  </si>
  <si>
    <t>3500000</t>
  </si>
  <si>
    <t>M280038 - Paisje te tjera teknike</t>
  </si>
  <si>
    <t>Paisje kundra zjarrit te blera</t>
  </si>
  <si>
    <t>8</t>
  </si>
  <si>
    <t>150000</t>
  </si>
  <si>
    <t>0.3333</t>
  </si>
  <si>
    <t>18AF6</t>
  </si>
  <si>
    <t>Mjete levizese</t>
  </si>
  <si>
    <t>M280015 - Autovetura</t>
  </si>
  <si>
    <t>Autovetura te blera</t>
  </si>
  <si>
    <t>18AF8</t>
  </si>
  <si>
    <t>Sisteme Sigurie</t>
  </si>
  <si>
    <t>M280037 - Kamera e sistemi i hyrjes me karta</t>
  </si>
  <si>
    <t>Sistemi hyrjes me karta e Kamera te blera</t>
  </si>
  <si>
    <t>nr.prokurorish</t>
  </si>
  <si>
    <t>14000000</t>
  </si>
  <si>
    <t>42857.14</t>
  </si>
  <si>
    <t>823529.41</t>
  </si>
  <si>
    <t>18AF9</t>
  </si>
  <si>
    <t>RIKONSTRUKSION</t>
  </si>
  <si>
    <t>M280001 - Rikonstruksion i pjesshem godine</t>
  </si>
  <si>
    <t>Rikonstruksion I pjesshem godine</t>
  </si>
  <si>
    <t>nr prokurorish</t>
  </si>
  <si>
    <t>83160000</t>
  </si>
  <si>
    <t>23600000</t>
  </si>
  <si>
    <t>13860000</t>
  </si>
  <si>
    <t>11800000</t>
  </si>
  <si>
    <t>-0.7162</t>
  </si>
  <si>
    <t>-0.9492</t>
  </si>
  <si>
    <t>-0.1486</t>
  </si>
  <si>
    <t>-0.8983</t>
  </si>
  <si>
    <t>Ndertime</t>
  </si>
  <si>
    <t>Ndertim godine e re</t>
  </si>
  <si>
    <t>48800000</t>
  </si>
  <si>
    <t>Gjykata Kushtetuese</t>
  </si>
  <si>
    <t>Veprimtaria gjyqësore kushtetuese</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</si>
  <si>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</si>
  <si>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Garantimi i respektimit te Kushtetutës dhe interpretimit përfundimtar të saj. Gjykata Kushtetuese si nje organ kushtetues i pavarur kontribuon per forcimin e shtetit te se drejtes, nepermjet vendimmarrjes per ndertimin e nje shteti te lire, demokratik e paqedashes, duke garantuar respektimin e te drejtave kushtetuese te çdo shtetasi, zgjidhjen e mosmarrëveshjeve kushtetuese, ne konfliktin e kompetencave ndermjet pushteteve, pajtueshmërinë e marrëveshjeve ndërkombëtare me Kushtetutën, pajtueshmërinë e akteve normative të organeve qëndrore dhe vendore me Kushtetutën dhe me marrëveshjet ndërkombëtare, kushtetueshmërinë e partive, organizatave të tjera politike, si dhe të veprimtarisë së tyre etj.</t>
  </si>
  <si>
    <t>Vendimmarrje gjyqesore e drejte, transparente e dhene brenda afateve ligjore.</t>
  </si>
  <si>
    <t>96%</t>
  </si>
  <si>
    <t>98%</t>
  </si>
  <si>
    <t>Fuqizimi i funksionit menaxhues për implementimin e sukseshëm të programit, konform kërkesave të kuadrit ligjor në fuqi per shqyrtimin e kërkesave dhe dhenien e vendimeve  gjyqesore te drejta, transparente e në afatet ligjore</t>
  </si>
  <si>
    <t>Raporti i numrit te vendimeve me numrin e kerkesave te paraqitura per gjykim</t>
  </si>
  <si>
    <t>95%</t>
  </si>
  <si>
    <t>Raporti i numrit te vendimeve te dhena, brenda afatit ligjor me numrin e vendimeve gjithsej</t>
  </si>
  <si>
    <t>93001</t>
  </si>
  <si>
    <t>Jo-projekte (001-30-03320)</t>
  </si>
  <si>
    <t>93001AA - Vendime të marra</t>
  </si>
  <si>
    <t>Realizimi i proçeseve gjyqsore, te drejta dhe te hapura ne mbrojtje te kushtetutes dhe lirive e te drejtave themelore te njeriut.</t>
  </si>
  <si>
    <t>Numer vendimesh</t>
  </si>
  <si>
    <t>350</t>
  </si>
  <si>
    <t>147109000</t>
  </si>
  <si>
    <t>154500000</t>
  </si>
  <si>
    <t>159500000</t>
  </si>
  <si>
    <t>490363.33</t>
  </si>
  <si>
    <t>515000</t>
  </si>
  <si>
    <t>531666.67</t>
  </si>
  <si>
    <t>455714.29</t>
  </si>
  <si>
    <t>0.0502</t>
  </si>
  <si>
    <t>0.0324</t>
  </si>
  <si>
    <t>18AG0</t>
  </si>
  <si>
    <t>Orendi/Pajisje/Mjete</t>
  </si>
  <si>
    <t>M300004 - Pajisje per zyre</t>
  </si>
  <si>
    <t>Kompletimi i ambienteve te punes me  mjetet pajisjet e nevojshme te punes</t>
  </si>
  <si>
    <t>175000</t>
  </si>
  <si>
    <t>350000</t>
  </si>
  <si>
    <t>-0.9</t>
  </si>
  <si>
    <t>-0.7714</t>
  </si>
  <si>
    <t>-0.125</t>
  </si>
  <si>
    <t>1.2857</t>
  </si>
  <si>
    <t>18AG003 - Blerje pajisjesh informatike</t>
  </si>
  <si>
    <t>Blerje pajisjesh informatike</t>
  </si>
  <si>
    <t>3400000</t>
  </si>
  <si>
    <t>136000</t>
  </si>
  <si>
    <t>-0.2647</t>
  </si>
  <si>
    <t>18AG1</t>
  </si>
  <si>
    <t>Biblioteke/Libra</t>
  </si>
  <si>
    <t>M300003 - Biblioteke e pasuruar</t>
  </si>
  <si>
    <t>Shtimi i fondit te librave profesionale te bibliotekes se gjykates me tituj te rinj te botimeve profesionale te jurisprudences kushtetuese</t>
  </si>
  <si>
    <t>numer/cope/libra dhe tituj</t>
  </si>
  <si>
    <t>23333.33</t>
  </si>
  <si>
    <t>26666.67</t>
  </si>
  <si>
    <t>0.1429</t>
  </si>
  <si>
    <t>Keshilli i Larte i Prokurorise</t>
  </si>
  <si>
    <t>Veprimtaria e KLP</t>
  </si>
  <si>
    <t>Funksionimi mbi bazen e standarteve me te mira te vendeve te BE-se, i aktivitetit te Keshillit te Larte te Prokurorise , si dhe planifikimi dhe administrimi me eficence i fondeve buxhetore ,me qellim arritjen e objektivave te caktuara nga KLP.</t>
  </si>
  <si>
    <t>Miratimi I akteve nenligjore ne zbatim te ligjeve, miratim I akteve per rregullimin e procedurave te brendshme , emerim dhe shkarkim i prokuroreve, miratim I rregullave per funksionimin e KLP-se,etj.</t>
  </si>
  <si>
    <t>DOSJE TE VLERESUARA</t>
  </si>
  <si>
    <t>Keshilli i Larte i Prokurorise do te garantoje pavaresine e aktivitetit te tij, si dhe permiresimin e veprimtarise se prokurorise nepermjet vendimarrjes.</t>
  </si>
  <si>
    <t>Akte nenligjore te miratuara nga KLP kundrejt vendimeve te marra</t>
  </si>
  <si>
    <t>Magjistrate te vleresuar kundrejt totalit te tyre</t>
  </si>
  <si>
    <t>Numri i magjistrateve te emeruar,transferuar, kundrejt totalit te tyre</t>
  </si>
  <si>
    <t>93501</t>
  </si>
  <si>
    <t>Jo-projekte (001-35-01110)</t>
  </si>
  <si>
    <t>93501AA - Vendime te marra nga Keshilli</t>
  </si>
  <si>
    <t>Miratimi i akteve nenligjore ne zbatim te ligjeve, miratim i akteve per rregullimin e procedurave te brendshme, emerim dhe shkarkim i prokuroreve, miratim i rregullave per funksionimin e KLP-se etj.</t>
  </si>
  <si>
    <t>nr vendimesh</t>
  </si>
  <si>
    <t>500</t>
  </si>
  <si>
    <t>141775475</t>
  </si>
  <si>
    <t>145000000</t>
  </si>
  <si>
    <t>149000000</t>
  </si>
  <si>
    <t>708877.38</t>
  </si>
  <si>
    <t>290000</t>
  </si>
  <si>
    <t>745000</t>
  </si>
  <si>
    <t>0.0227</t>
  </si>
  <si>
    <t>0.0276</t>
  </si>
  <si>
    <t>-0.5909</t>
  </si>
  <si>
    <t>1.569</t>
  </si>
  <si>
    <t>18CK8</t>
  </si>
  <si>
    <t>Mjete te  blera</t>
  </si>
  <si>
    <t>18CK801 - Automjete te blera</t>
  </si>
  <si>
    <t>Blerje automjetesh</t>
  </si>
  <si>
    <t>5000000</t>
  </si>
  <si>
    <t>-0.2857</t>
  </si>
  <si>
    <t>0.4286</t>
  </si>
  <si>
    <t>18CK9</t>
  </si>
  <si>
    <t>Pajisje informatike te blera</t>
  </si>
  <si>
    <t>18CK901 - Pajisje informatike te blera</t>
  </si>
  <si>
    <t>Pajisje informatike( kompjuter,printer,skaner,sistem monitorimi video,sist.audio konference,skaner sigurie ,sist. hyrje-dalje biometrie, etj)</t>
  </si>
  <si>
    <t>666666.67</t>
  </si>
  <si>
    <t>20AA1</t>
  </si>
  <si>
    <t>RIKONSTRUKSIONE DHE NDERTIME ZYRASH</t>
  </si>
  <si>
    <t>20AA104 - Ndarje funksionale ambjenteve te zyres dhe izolim salle</t>
  </si>
  <si>
    <t>Ndarje funksionale ambjenteve te zyres dhe izolim salle</t>
  </si>
  <si>
    <t>Numer zyrash</t>
  </si>
  <si>
    <t>Prokuroria e Posaçme Kundër Korrupsionit dhe Krimit të Organizuar</t>
  </si>
  <si>
    <t>41</t>
  </si>
  <si>
    <t>Veprimtaria e SPAK</t>
  </si>
  <si>
    <t>03390</t>
  </si>
  <si>
    <t>Garantimi i respektimit te Kushtetutës, forcimit të shtetit të së drejtës, nepermjet vënies para drejtësisë të çdo vepre penale të korrupsionit dhe krimit të organizuar në mënyrë sa më efikase dhe të pavarur nga çdo ndikim i paligjshëm.</t>
  </si>
  <si>
    <t>Rritja e nivelit të shërbimit të ofruar nëpërmjet një sistemi funksional, efikas, të mirëadministruar dhe që funksionon në shkallën më të lartë të integritetit.</t>
  </si>
  <si>
    <t>80%</t>
  </si>
  <si>
    <t>90%</t>
  </si>
  <si>
    <t>"Rritja e efektivitetit të hetimit mbi pastrimin e produkteve dhe aseteve kriminale, mbi krimin financiar në përgjithësi dhe vënia përpara përgjegjësisë penale e kujtdo që shkel ligjin. "</t>
  </si>
  <si>
    <t>Raporti midis numrit të çështjeve të përfunduara kundrejt atyre të regjistruara.</t>
  </si>
  <si>
    <t>70%</t>
  </si>
  <si>
    <t>Raporti midis numrit të çështjeve të dërguara për gjykim kundrejt atyre të përfunduara.</t>
  </si>
  <si>
    <t>Raporti midis numrit të personave të gjykuar kundrejt atyre të regjistruar.</t>
  </si>
  <si>
    <t>75%</t>
  </si>
  <si>
    <t>85%</t>
  </si>
  <si>
    <t>94101</t>
  </si>
  <si>
    <t>Jo-projekte (001-41-03390)</t>
  </si>
  <si>
    <t>94101AB - Dosje te perfunduara</t>
  </si>
  <si>
    <t>Dosje te perfunduara</t>
  </si>
  <si>
    <t>190</t>
  </si>
  <si>
    <t>974300880</t>
  </si>
  <si>
    <t>1010000000</t>
  </si>
  <si>
    <t>1020000000</t>
  </si>
  <si>
    <t>5127899.37</t>
  </si>
  <si>
    <t>5315789.47</t>
  </si>
  <si>
    <t>5100000</t>
  </si>
  <si>
    <t>4636363.64</t>
  </si>
  <si>
    <t>0.1</t>
  </si>
  <si>
    <t>0.0366</t>
  </si>
  <si>
    <t>0.0099</t>
  </si>
  <si>
    <t>-0.0406</t>
  </si>
  <si>
    <t>-0.0909</t>
  </si>
  <si>
    <t>19AA6</t>
  </si>
  <si>
    <t>Blerje pajisje Administrative</t>
  </si>
  <si>
    <t>19AA603 - Blerje pajisje te tjera zyre</t>
  </si>
  <si>
    <t>Blerje pajisje te tjera zyre</t>
  </si>
  <si>
    <t>Nr</t>
  </si>
  <si>
    <t>3840000</t>
  </si>
  <si>
    <t>96000</t>
  </si>
  <si>
    <t>0.3021</t>
  </si>
  <si>
    <t>1.6042</t>
  </si>
  <si>
    <t>19AA604 - Blerje Autovetura</t>
  </si>
  <si>
    <t>Blerje Autovetura</t>
  </si>
  <si>
    <t>nr</t>
  </si>
  <si>
    <t>19AA605 - Blerje paisje elektronike</t>
  </si>
  <si>
    <t>Blerje paisje elektronike</t>
  </si>
  <si>
    <t>26160000</t>
  </si>
  <si>
    <t>872000</t>
  </si>
  <si>
    <t>-0.8089</t>
  </si>
  <si>
    <t>-0.7133</t>
  </si>
  <si>
    <t>Shkolla e Magjistratures</t>
  </si>
  <si>
    <t>VEPRIMTARI  ARSIMORE</t>
  </si>
  <si>
    <t>09820</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</si>
  <si>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</si>
  <si>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Konsolidimi i formimit profesional te magjistrateve , nëpërmjet rritjes profesionale të personelit të gjykatave dhe prokurorive në përputhje me standartet evropiane.</t>
  </si>
  <si>
    <t>% e nr. te kandidateve per magjistrate , avokate shteti, ndihmesa ligjore dhe kancelare te rekrutuar</t>
  </si>
  <si>
    <t>% e nr te botimeve</t>
  </si>
  <si>
    <t>Realizimi i procesit te  Rekrutimit dhe mesimdhenies se kandidateve per magjistrate,avokate shteti/ndihmes e keshilltare ligjor si dhe kancelareve.</t>
  </si>
  <si>
    <t>% e Kurikulave  të përmiresuara</t>
  </si>
  <si>
    <t>% e nr te kandidateve per magjistrate  me vleresim shkelqyer</t>
  </si>
  <si>
    <t>% e personelit femra te rekrutuar rishtazi</t>
  </si>
  <si>
    <t>% e personelit  meshkuj te rekrutuar rishtazi</t>
  </si>
  <si>
    <t>95501</t>
  </si>
  <si>
    <t>Jo-projekte (001-55-09820)</t>
  </si>
  <si>
    <t>95501AA - Student qe ndjekin ciklet e programeve mesimor</t>
  </si>
  <si>
    <t>Student qe ndjekin ciklin e programit mesimor</t>
  </si>
  <si>
    <t>Nr. kandidatësh</t>
  </si>
  <si>
    <t>227</t>
  </si>
  <si>
    <t>282359270</t>
  </si>
  <si>
    <t>268804320</t>
  </si>
  <si>
    <t>271810500</t>
  </si>
  <si>
    <t>271780500</t>
  </si>
  <si>
    <t>1243873.44</t>
  </si>
  <si>
    <t>1292328.46</t>
  </si>
  <si>
    <t>1294335.71</t>
  </si>
  <si>
    <t>1294192.86</t>
  </si>
  <si>
    <t>-0.0837</t>
  </si>
  <si>
    <t>0.0096</t>
  </si>
  <si>
    <t>-0.048</t>
  </si>
  <si>
    <t>0.0112</t>
  </si>
  <si>
    <t>-0.0001</t>
  </si>
  <si>
    <t>0.039</t>
  </si>
  <si>
    <t>0.0016</t>
  </si>
  <si>
    <t>18AI5</t>
  </si>
  <si>
    <t>Blerje paisje</t>
  </si>
  <si>
    <t>M550001 - Pajisje elektronike te blera</t>
  </si>
  <si>
    <t>26</t>
  </si>
  <si>
    <t>4300000</t>
  </si>
  <si>
    <t>3900000</t>
  </si>
  <si>
    <t>4900000</t>
  </si>
  <si>
    <t>2800000</t>
  </si>
  <si>
    <t>430000</t>
  </si>
  <si>
    <t>229411.76</t>
  </si>
  <si>
    <t>408333.33</t>
  </si>
  <si>
    <t>107692.31</t>
  </si>
  <si>
    <t>0.7</t>
  </si>
  <si>
    <t>-0.2941</t>
  </si>
  <si>
    <t>1.1667</t>
  </si>
  <si>
    <t>-0.093</t>
  </si>
  <si>
    <t>-0.4286</t>
  </si>
  <si>
    <t>-0.4665</t>
  </si>
  <si>
    <t>0.7799</t>
  </si>
  <si>
    <t>-0.7363</t>
  </si>
  <si>
    <t>18AI6</t>
  </si>
  <si>
    <t>Rikonstruksione/Ndertime</t>
  </si>
  <si>
    <t>M550002 - Ndertim Godine</t>
  </si>
  <si>
    <t>Ndertim Godine</t>
  </si>
  <si>
    <t>2100000</t>
  </si>
  <si>
    <t>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t>
  </si>
  <si>
    <t>% e numrit te  te trajnuarve</t>
  </si>
  <si>
    <t>%  e numrit te sesioneve trajnuese per magjistrate e te tjere</t>
  </si>
  <si>
    <t>% e numrit te pjesemarreseve  femra te trajnuara</t>
  </si>
  <si>
    <t>% e numrit te pjesemarreseve  meshkuj te trajnuar</t>
  </si>
  <si>
    <t>95501AB - Sesione trajnuese per magjistratë,avokat shteti,ndihëmesa ligjor dhe kancelare ne detyre.</t>
  </si>
  <si>
    <t>Sesione trajnuese per magjistratë,avokat shteti,ndihëmesa ligjor dhe kancelare ne detyre.</t>
  </si>
  <si>
    <t>Nr. sesionesh</t>
  </si>
  <si>
    <t>78</t>
  </si>
  <si>
    <t>4915000</t>
  </si>
  <si>
    <t>16140120</t>
  </si>
  <si>
    <t>16136000</t>
  </si>
  <si>
    <t>16156000</t>
  </si>
  <si>
    <t>63012.82</t>
  </si>
  <si>
    <t>161401.2</t>
  </si>
  <si>
    <t>161360</t>
  </si>
  <si>
    <t>161560</t>
  </si>
  <si>
    <t>0.2821</t>
  </si>
  <si>
    <t>2.2838</t>
  </si>
  <si>
    <t>-0.0003</t>
  </si>
  <si>
    <t>0.0012</t>
  </si>
  <si>
    <t>1.5614</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</si>
  <si>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</si>
  <si>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 e nr. te magjistrateve si autor shkrimesh</t>
  </si>
  <si>
    <t>% e nr te autoreve me tituj e grada shkencore</t>
  </si>
  <si>
    <t>% e nr te autoreve te huaj</t>
  </si>
  <si>
    <t>95501AC - Botimi i periodikeve," Magjistrati" &amp; revista "Jeta Juridike"</t>
  </si>
  <si>
    <t>Botimi i periodikeve," Magjistrati" &amp; revista "Jeta Juridike"</t>
  </si>
  <si>
    <t>Nr. botimesh</t>
  </si>
  <si>
    <t>2364780</t>
  </si>
  <si>
    <t>2363750</t>
  </si>
  <si>
    <t>2368750</t>
  </si>
  <si>
    <t>472956</t>
  </si>
  <si>
    <t>472750</t>
  </si>
  <si>
    <t>473750</t>
  </si>
  <si>
    <t>0.1824</t>
  </si>
  <si>
    <t>-0.0004</t>
  </si>
  <si>
    <t>0.0021</t>
  </si>
  <si>
    <t>95501AD - Botime te tjera</t>
  </si>
  <si>
    <t>Botime te tjera</t>
  </si>
  <si>
    <t>1380000</t>
  </si>
  <si>
    <t>2690780</t>
  </si>
  <si>
    <t>2689750</t>
  </si>
  <si>
    <t>2694750</t>
  </si>
  <si>
    <t>690000</t>
  </si>
  <si>
    <t>672695</t>
  </si>
  <si>
    <t>672437.5</t>
  </si>
  <si>
    <t>673687.5</t>
  </si>
  <si>
    <t>0.9498</t>
  </si>
  <si>
    <t>0.0019</t>
  </si>
  <si>
    <t>-0.0251</t>
  </si>
  <si>
    <t>18AI8</t>
  </si>
  <si>
    <t>M550005 - Libra te blere</t>
  </si>
  <si>
    <t>Blerje libra</t>
  </si>
  <si>
    <t>666.67</t>
  </si>
  <si>
    <t>5000</t>
  </si>
  <si>
    <t>-0.9333</t>
  </si>
  <si>
    <t>Inspektoriati i Lartë i Kontrollit dhe Deklarimit të Pasurive</t>
  </si>
  <si>
    <t>Ky Program konsiston në Planifikim, Menaxhim, Administrim, me eficensë të burimeve financiare, për mbarëvajtjen dhe mirefunksionimin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standarteve në menyrë të matshme të shpenzimeve, realizim efektiv në forme të matshme për cdo vit të PBA-së të fondeve të akorduara nga buxheti i shtetit.</t>
  </si>
  <si>
    <t>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t>
  </si>
  <si>
    <t>Deklarata Pasurie sipas Llojeve të Kontrolluara.</t>
  </si>
  <si>
    <t>Numri i rasteve të hetimeve administrative kundër korrupsionit</t>
  </si>
  <si>
    <t>103.75%</t>
  </si>
  <si>
    <t>108.33%</t>
  </si>
  <si>
    <t>Shkelje të konstatuara në procesin e deklarimit</t>
  </si>
  <si>
    <t>114%</t>
  </si>
  <si>
    <t>120%</t>
  </si>
  <si>
    <t>Pasuri të vlerësuara me ekspertë të pavarur.</t>
  </si>
  <si>
    <t>Punonjës të trajnuar</t>
  </si>
  <si>
    <t>64.29%</t>
  </si>
  <si>
    <t>71.43%</t>
  </si>
  <si>
    <t>Drejtimi dhe përmirësimi i politikave dhe të mekanizmave për kontrollin e vërtetësisë dhe saktësisë së pasurive, të parandalimit dhe shmangies së konfliktit të interesave, për verifikimin dhe hetimin administrativ ligjor më të kualifikuar të zyrtarëve, si instrumenta të rëndësishëm për luftën kundër korrupsionit</t>
  </si>
  <si>
    <t>3600</t>
  </si>
  <si>
    <t>3,000</t>
  </si>
  <si>
    <t>97601</t>
  </si>
  <si>
    <t>Jo-projekte (001-76-01110)</t>
  </si>
  <si>
    <t>97601AA - Deklarata Pasurie te Kontrolluara</t>
  </si>
  <si>
    <t>Përfshin  sasinë e deklaratave te pasurive të të zgjedhurve dhe të nëpunësve publike të kontrolluara sipas llojeve.</t>
  </si>
  <si>
    <t>Copë</t>
  </si>
  <si>
    <t>3000</t>
  </si>
  <si>
    <t>152509000</t>
  </si>
  <si>
    <t>162600000</t>
  </si>
  <si>
    <t>42363.61</t>
  </si>
  <si>
    <t>54200</t>
  </si>
  <si>
    <t>-0.1667</t>
  </si>
  <si>
    <t>0.0662</t>
  </si>
  <si>
    <t>0.2794</t>
  </si>
  <si>
    <t>18AC4</t>
  </si>
  <si>
    <t>M760038 - Blerje pajisje elektronike dhe zyre</t>
  </si>
  <si>
    <t>Blerje pajisje kompjuterike per permiresimin e infrastruktures Teknologji-Informacion, duke arritur plotësimin e nevojave  te institucionit.</t>
  </si>
  <si>
    <t>1100000</t>
  </si>
  <si>
    <t>85714.29</t>
  </si>
  <si>
    <t>84615.38</t>
  </si>
  <si>
    <t>92307.69</t>
  </si>
  <si>
    <t>-0.0714</t>
  </si>
  <si>
    <t>0.0909</t>
  </si>
  <si>
    <t>-0.0128</t>
  </si>
  <si>
    <t>18AC404 - Blerje pajisje te tjera zyre</t>
  </si>
  <si>
    <t>Blerje pajisje te tjera zyre per nevoja te institucionit.</t>
  </si>
  <si>
    <t>900000</t>
  </si>
  <si>
    <t>90000</t>
  </si>
  <si>
    <t>18AC405 - Remont Kapital Ashensori</t>
  </si>
  <si>
    <t>Blerje  dhe furnizim pjesë këmbimi për ashensorin duke realizuar kushte teknike dhe cilësore të punës në ILDKPKI</t>
  </si>
  <si>
    <t>70588.24</t>
  </si>
  <si>
    <t>Blerje Kondicioner per zyra</t>
  </si>
  <si>
    <t>Blerje dhe furnizim kondicioner per zyra.E mire materiale per te relaizuar kushtet teknike dhe cilesore te punes ne ILDKPKI.</t>
  </si>
  <si>
    <t>1800000</t>
  </si>
  <si>
    <t>Active Directory</t>
  </si>
  <si>
    <t>Active directory</t>
  </si>
  <si>
    <t>Domaini i institucionit dhe Active Directory mbështetet ne serverin “Windows Server 2008 R2”, te cilët tashme janë version i vjetër sistemi operativ dhe me suport te ndërprerë nga Microsoft qe nga Janari 2019. Upgrade i serverave Domain Controller është nje hap i pashmangshëm edhe për procesin e kalimit te postes elektronike ne platformën Exchange, e cila kërkon minimalisht versionin Windows Server 2012 R2.</t>
  </si>
  <si>
    <t>1900000</t>
  </si>
  <si>
    <t>Komisioni i Prokurimit Publik</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</si>
  <si>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</si>
  <si>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Garantimi i ligjshmerise ne vendimmarrje dhe permiresimi i menaxhimit te burimeve njerezore, financiare dhe materiale</t>
  </si>
  <si>
    <t>Programet dhe sistemet e menaxhimit te burimeve njerezore dhe financiare dhe qëndrueshmëria në vendimarrje ne fushen e shqyrtimit te ankesave</t>
  </si>
  <si>
    <t>1360</t>
  </si>
  <si>
    <t>1480</t>
  </si>
  <si>
    <t>1500</t>
  </si>
  <si>
    <t>1650</t>
  </si>
  <si>
    <t>Rritja e kapaciteteve njerezore, permes politikave te reja te trajnimit, promovimit, rekrutimit dhe vleresimit te punonjesve</t>
  </si>
  <si>
    <t>Programet, kalendaret, planet operacionale dhe strategjike te trajnimit, workshopet apo seminaret</t>
  </si>
  <si>
    <t>18AD2</t>
  </si>
  <si>
    <t>M900001 - Blerje Pajisje</t>
  </si>
  <si>
    <t>Do realizohet blerja e pajisjeve elektronike dhe zyre per KPP</t>
  </si>
  <si>
    <t>Perdorimi me eficience, transparence dhe efektivitet i burimeve financiare</t>
  </si>
  <si>
    <t>Niveli i shpenzimeve vjetore te kryera ne raport me buxhetin e miratuar dhe ne funksion te realizimit te nevojave te institucionit</t>
  </si>
  <si>
    <t>99001</t>
  </si>
  <si>
    <t>Jo-projekte (001-90-01110)</t>
  </si>
  <si>
    <t>99001AA - Vendime te marra nga KPP</t>
  </si>
  <si>
    <t>Vendime mbi hetimin e procedurave të prokurimit te ankimuara</t>
  </si>
  <si>
    <t>1600</t>
  </si>
  <si>
    <t>66908000</t>
  </si>
  <si>
    <t>72000000</t>
  </si>
  <si>
    <t>74000000</t>
  </si>
  <si>
    <t>49197.06</t>
  </si>
  <si>
    <t>48648.65</t>
  </si>
  <si>
    <t>49333.33</t>
  </si>
  <si>
    <t>46250</t>
  </si>
  <si>
    <t>0.0882</t>
  </si>
  <si>
    <t>0.0135</t>
  </si>
  <si>
    <t>0.0667</t>
  </si>
  <si>
    <t>0.0761</t>
  </si>
  <si>
    <t>0.0278</t>
  </si>
  <si>
    <t>-0.0111</t>
  </si>
  <si>
    <t>0.0141</t>
  </si>
  <si>
    <t>-0.0625</t>
  </si>
  <si>
    <t>684.93</t>
  </si>
  <si>
    <t>30000000</t>
  </si>
  <si>
    <t>43800</t>
  </si>
  <si>
    <t>ORE TRANSMETIMI</t>
  </si>
  <si>
    <t>ORE TRANSMETIMI EMISIONE INFORMATIVE NE 7 GJUHE TE HUAJA PER PUBLIKUN E HUAJ,EMISIONE KULTURORE,INFORMATIVE,MUZIKORE,ARTISTIKE NE GJUHEN SHQIPE PER BASHKATDHETARET</t>
  </si>
  <si>
    <t>91901AB - EMISIONE RADIOFONIKE TE TRANSMETUARA</t>
  </si>
  <si>
    <t>2397.26</t>
  </si>
  <si>
    <t>210000000</t>
  </si>
  <si>
    <t>87600</t>
  </si>
  <si>
    <t>ORE TRANSMETIMI TE EMISIONEVE TV TRANSMETUAR NE SATELIT PER SHQIPTARET JASHTE KUFIRIT</t>
  </si>
  <si>
    <t>91901AA - EMISIONE TELEVIZIVE TE TRANSMETUARA</t>
  </si>
  <si>
    <t>Jo-projekte (001-19-08310)</t>
  </si>
  <si>
    <t>91901</t>
  </si>
  <si>
    <t>11%</t>
  </si>
  <si>
    <t>10%</t>
  </si>
  <si>
    <t>8%</t>
  </si>
  <si>
    <t>ZGJERIMI I TREGUT TE REKLAMAVE</t>
  </si>
  <si>
    <t>9%</t>
  </si>
  <si>
    <t>7%</t>
  </si>
  <si>
    <t>5%</t>
  </si>
  <si>
    <t>RRITJA E NUMRIT TE PRODHIMEVE</t>
  </si>
  <si>
    <t>RRITJE E CILESISE SE PROGRAMEVE TELEVIZIVE,RADIOFONIKE NE NIVEL INFORMATIV,EDUKATIV,ARTISTIK</t>
  </si>
  <si>
    <t>12%</t>
  </si>
  <si>
    <t>RRITJE E SHIKUESHMERISE -AUDIENCA</t>
  </si>
  <si>
    <t>PERCJELLJA NE KOHE REALE NEPERMJET RADIOS E TELEVIZIONIT ,PER TE GJITHE SHQIPTARET QE JETOJNE JASHTE KUFIRIT,TE GJITHA ZHVILLIMET POLITIKE,EKONOMIKE,SOCIALKULTURORE,TRASHEGIMINE KULTURORE DHE HISTORIKE TE POPULLIT TONE,DUKE SYNUAR ZGJERIMIN NE MAKSIMUMET E MUNDSHME TE KOMUNIKIMIT ME SHQIPTARET KUDO NDODH</t>
  </si>
  <si>
    <t>INFORMIM I VAZHDUESHEM I I SHQIPTAREVE QE JETOJNE JASHTE ME ZHVILLIMET POLITIKE,EKONOMIKE,SOCIALKULTURORE DHE SPORTIVE NE SHQIPERI,MBI PROCESET INTEGRUESE NE BE,POR EDHE MBI TRASHEGIMINE KULTURORE,HISTORIKE TE  POPULLIT TONE, MBI POTENCIALET TURISTIKE E ZHVILLIMIN E TIJ</t>
  </si>
  <si>
    <t>08310</t>
  </si>
  <si>
    <t xml:space="preserve">Sherbimet per shqiptaret jashte kufirit </t>
  </si>
  <si>
    <t>Drejtoria e Përgjithshme e RTSH</t>
  </si>
  <si>
    <t>0.0121</t>
  </si>
  <si>
    <t>2283.11</t>
  </si>
  <si>
    <t>2255.71</t>
  </si>
  <si>
    <t>200000000</t>
  </si>
  <si>
    <t>197600000</t>
  </si>
  <si>
    <t>ORE SHERBIMI</t>
  </si>
  <si>
    <t>SHPENZIME PER SHERBIME MIREMBAJTJES SE SISTEMIT TE  INTEGRUAR DVB-T2 [PER RTSH</t>
  </si>
  <si>
    <t>91904AA - Rrjet transmetimi i mirembajtur</t>
  </si>
  <si>
    <t>Jo-projekte (001-19-08520)</t>
  </si>
  <si>
    <t>91904</t>
  </si>
  <si>
    <t>Rritje e cilesese te prodhimit dhe transmetimit</t>
  </si>
  <si>
    <t>30%</t>
  </si>
  <si>
    <t>Dixhitalizimi materialeve arkivore</t>
  </si>
  <si>
    <t>99%</t>
  </si>
  <si>
    <t>Niveli I mbulimit te sinjalit</t>
  </si>
  <si>
    <t>KRIJIMI I KUSHTEVE OPTIMALE PER VIJUESHMERINE E SISTEMIT TE DIGJITALIZIMIT</t>
  </si>
  <si>
    <t>OPTIMIZIM I SINJALIT</t>
  </si>
  <si>
    <t>OFRIM I SHERBIMIT TE MULTIFLEKSIMIT,TRANSPORTIMIT DHE TRANSMETIMIT NE AJER NEPERMJET TEKNOLOGJISE DIGJITALE DVB-T2  TE PROGRAMEVE TELEVIZIVE TE RTSH-SE DHE GJITHE OPERATOREVE TE TJERE PRIVATE.SIGURIMI I VAZHDIMESISE SE PUNES NE MBI 99,8% TE KOHES.</t>
  </si>
  <si>
    <t>INVESTIME NE TEKNOLOGJI,PERSHTATJE E TEKNOLOGJISE EKZISTUESE,OPERIMI,DIAGNOSTIKIMI,MIREMBAJTJA PERIODIKE,MIREMBAJTJA EMERGJENCES,SHERBIMI I MBAJTJES NE GARANCI TE VAZHDUESHME TE PRODUKTEVE,PERDITESIMI DHE MIREMBAJTJA E SISTEMIT TE TRANSMETIMIT DIGJITAL AU</t>
  </si>
  <si>
    <t>08520</t>
  </si>
  <si>
    <t>Projekte teknike per futjen e teknologjive te reja</t>
  </si>
  <si>
    <t>-0.0064</t>
  </si>
  <si>
    <t>2066666.67</t>
  </si>
  <si>
    <t>2080000</t>
  </si>
  <si>
    <t>62000000</t>
  </si>
  <si>
    <t>62400000</t>
  </si>
  <si>
    <t>NUMER KONCERTESH</t>
  </si>
  <si>
    <t>KONCERTE TE ORKESTRES,REGJISTRIME MATERIALESH ARKIVORE</t>
  </si>
  <si>
    <t>91903AA - Koncerte te Orkestres Simfonike</t>
  </si>
  <si>
    <t>Jo-projekte (001-19-08340)</t>
  </si>
  <si>
    <t>91903</t>
  </si>
  <si>
    <t>Te drejta ekskluzive transmetimi</t>
  </si>
  <si>
    <t>Numri I biletave te shitura per koncerte</t>
  </si>
  <si>
    <t>Numri I veprave te riprodhuara</t>
  </si>
  <si>
    <t>RRITJE E CILESISE SE PUNES,PLOTESIM FORMACIONI ME INSTRUMENTISTE,RINOVIM INSTRUMENNTA MUZIKORE</t>
  </si>
  <si>
    <t>Numer krijimesh te reja</t>
  </si>
  <si>
    <t>Riprodhim I veprave muzikore shqiptare e te huaja ,prodhim e regjistrimi muzikes se lehte dhe popullore,pergatitja e shfaqjeve dhe koncerteve te tjera publike,regjistrim i krijimeve artistike te vendit dhe te huaja,koncertet mujore,festivalet e krijimtari te tjera</t>
  </si>
  <si>
    <t>FORMACION I QENDRUESHEM E BASHKEKOHOR I ORKESTRES SIMFONIKE TE RTSH DHE ORGANIZIM I VAZHDUESHEM I AKTIVITETEVE TE SAJ KONCERTORE NE TIRANE,RRETHE DHE JASHTE VENDIT ME PJESEMARRJEN E HEREPASHERSHME TE TALENTEVE SHQIPTARE JASHTE SHQIPERISE ,SI EDHE TE ARTIS</t>
  </si>
  <si>
    <t>08340</t>
  </si>
  <si>
    <t>Orkestra simfonike e RTSH dhe Kinematografise</t>
  </si>
  <si>
    <t>0.2364</t>
  </si>
  <si>
    <t>22666666.67</t>
  </si>
  <si>
    <t>18333333.33</t>
  </si>
  <si>
    <t>68000000</t>
  </si>
  <si>
    <t>55000000</t>
  </si>
  <si>
    <t>NUMER PROGRAMESH</t>
  </si>
  <si>
    <t>PASQYRIM NGA RTSH I EVENTEVE ARTISTIKE ME RENDESI MBAREKOMBETARE</t>
  </si>
  <si>
    <t>91902AA - PROGRAME ARTISTIKE</t>
  </si>
  <si>
    <t>Jo-projekte (001-19-08330)</t>
  </si>
  <si>
    <t>91902</t>
  </si>
  <si>
    <t>20%</t>
  </si>
  <si>
    <t>Cilesia e transmetimit</t>
  </si>
  <si>
    <t>Numri i prodhimeve</t>
  </si>
  <si>
    <t>PERMIRESIMI I CILESISE SE PRODHIMIT DHE TRANSMETIMIT,ZGJERIMI I LARMISHMERISE SE PROJEKTEVE.</t>
  </si>
  <si>
    <t>Ofrimi I Programeve me te mira dhe perpjekje te vazhdueshme per realizimin e nje sere projektesh cilesore,artistike,filmike ne fushen e radioe e televizinit</t>
  </si>
  <si>
    <t>REALIZIM I PROJEKTEVE CILESORE NE FUSHEN E RADIOS E TELEVIZIONIT,PERFSHIRE KETU AKTIVITETE TE RENDESISHME ARTISTIKE,SPORTIVE,KOMBETARE E NDERKOMBETARE ME PJESEMARRJE SHQIPTARE,SERIALE TELEVIZIVE,BASHKEPRODHIME ME TE TRETE ETJ.</t>
  </si>
  <si>
    <t>08330</t>
  </si>
  <si>
    <t>Prodhime filmike ose veprimtari artistike mbarekombetare</t>
  </si>
  <si>
    <t>12000000</t>
  </si>
  <si>
    <t>Botime (revista dhe libra )</t>
  </si>
  <si>
    <t>"Produkte kerkimore shkencore me nivel të lartë shkencor ne fushat  prioritare per kerkim dhe  zhvillim  te vendit dhe me gjere (Botime dhe monografi) dhe publikimeve shkencore kombetare,/ nderkombetare (revista """Journal of Natural and Technical Sciences""" dhe """Studia Albanica"""). Raportime te ASHSH per vepriimtarite e saj "</t>
  </si>
  <si>
    <t>92201AC - Botime (revista dhe libra )</t>
  </si>
  <si>
    <t>0.0698</t>
  </si>
  <si>
    <t>2980000</t>
  </si>
  <si>
    <t>2785480</t>
  </si>
  <si>
    <t>74500000</t>
  </si>
  <si>
    <t>69637000</t>
  </si>
  <si>
    <t>numer Projekte, ekspedita, Ligjerata te ndersjellta te akademikeve</t>
  </si>
  <si>
    <t>Produkte te punes Kerkimore e shkencore te  Asamblese se A.SH, seksioneve , komisioneve me impakt  ne Kerkom - zhvillimin  e Teknologjise &amp; Inovacionit   ne Shqiperi Kosove e me gjere. Pagat dhe shpenzimet administrative</t>
  </si>
  <si>
    <t>92201AA - Veprimtaria shkencore e zhvilluar</t>
  </si>
  <si>
    <t>Jo-projekte (001-22-01520)</t>
  </si>
  <si>
    <t>92201</t>
  </si>
  <si>
    <t>Botime e monografi te ndryshme : Njohja e produkteve shkencore te Akademikeve me kontribut ne kerkim e zhvillim ne Shqiperi</t>
  </si>
  <si>
    <t>3 - Mbeshtetje te kerkuesve te rinj te sukseshme ne shkence (rrjetin e Akademikeve te rinj e me gjere)</t>
  </si>
  <si>
    <t>2- Çmime kombertare/nderkombetare  (ne perputhje me ligjin)</t>
  </si>
  <si>
    <t>"Kontributi i ASH. per kerkim dhe zhvillim ne perputhje me misionin e saj konform ligjit per rritjen e rolit te keshillimit te politikberjes , vendimmarrjes qeverisjes qendrore dhe lokale (ne fushat e kompetences) nepermjet kryerjes se studimeve, analizave e propozimeve ne nivele te ndryshme; me prioritet pregatitjen e burimeve te reja njerezore  te kerkimit nepermjet zhvillimit te veprimtarive te ndrysjhme me karakter ekonomik. "</t>
  </si>
  <si>
    <t>70000</t>
  </si>
  <si>
    <t>nr pajisjesh</t>
  </si>
  <si>
    <t>18AF301 - Blerje pajisje</t>
  </si>
  <si>
    <t>18AF3</t>
  </si>
  <si>
    <t>150</t>
  </si>
  <si>
    <t>nr librash</t>
  </si>
  <si>
    <t>Blerje libri per fondin e Bibliotekes shkencore</t>
  </si>
  <si>
    <t>18AF101 - Blerje libri</t>
  </si>
  <si>
    <t>Pasurim I Bibliotekes Shkencore</t>
  </si>
  <si>
    <t>18AF1</t>
  </si>
  <si>
    <t>-0.3902</t>
  </si>
  <si>
    <t>0.3256</t>
  </si>
  <si>
    <t>820000</t>
  </si>
  <si>
    <t>618600</t>
  </si>
  <si>
    <t>25000000</t>
  </si>
  <si>
    <t>41000000</t>
  </si>
  <si>
    <t>30930000</t>
  </si>
  <si>
    <t>Projekte, ekspedita, Ligjerata te ndersjellta te akademikeve dhe botime</t>
  </si>
  <si>
    <t>Veprimtaria e seksioneve, njesive kerkimore, komisioneve, veprimtaria promovuese( konferenca seminare, ligjerata, kongrese) etj,  veprimtari kerkimore studimore ( projekte ), konkurset e cmimeve per krijimtari,</t>
  </si>
  <si>
    <t>92201AB - Produkte të kartave të eventeve për politikat shkencore dhe qeverisje (qendrore /vendore) të KSHT&amp;I me impakt në K-Zh dhe prodhim.</t>
  </si>
  <si>
    <t>3- Kontribute shkencore per kerkim e zhvillim</t>
  </si>
  <si>
    <t>5 -  Kontribut i A.SH.SH. mbeshtetes ne reformat e sistemit te kerkimit shkencor ne vend ne pergjithesi</t>
  </si>
  <si>
    <t>4- Zhvillime te veprimtarive shkencore kombetare/nderkombetare: (konferenca, workshope, seminare, tavolina te rrumbullaketa, dite informimi, edukim shkencor) ne bashkepunim me partnere kombetare e nderkombetare brenda dhe jashte akademive</t>
  </si>
  <si>
    <t>2- Transferimi i teknologjive inovative nga jashte nepermjet bashkepunimeve me rrjetin akademik nderkombetar (te 135  Akademive ),  te rrjetit te akademive evropiane e te institucioneve kerkimore shkencore me te cilat A.SH.SH. bashkepunon</t>
  </si>
  <si>
    <t>1-  Mbeshtetje financiare per punonjesit shkencore te A.SH.SH.</t>
  </si>
  <si>
    <t>"Bashkëpunimi me institucione kërkimore dhe mësimore, brenda dhe jashtë vendit, që kanë kapacitetet e nevojshme fizike për kërkim, për kryerjen e studimeve në fusha të ndryshme të shkencës në përputhje me nevojat e zhvillimit të vendit. "</t>
  </si>
  <si>
    <t>Fuqizimi i rolit të Akademisë së Shkencave, e aftë të kryejë misonin në zhvillimin e vendit, duke zbatuar prioritetet kombëtare në shkencë dhe nxitjes së kërkimeve në fushat përparësore, të zhvillimit ekonomik dhe teknologjik</t>
  </si>
  <si>
    <t>Fusha te reja kerkimore te propozuara me interes shteteror per rritjen e nivelit te kerkimit shkencor baze, aplikimeve teknologjike dhe inovative ne sherbim te zhvillimit multiidisiplinor ne mbeshtetje te strategjive ekzistuese si dhe atyre qe do te formulohen</t>
  </si>
  <si>
    <t>"Fuqizimi i rolit të Akademisë së Shkencave, per te kryer misionin në zhvillimin e vendit, duke zbatuar prioritetet kombëtare në shkencë dhe nxitjes së kërkimeve në fushat përparësore, të zhvillimit ekonomik dhe teknologjik.  "</t>
  </si>
  <si>
    <t>Veprimtaria e Ash per ShTI e zhvillim social-ekonomik te vendit Ash protagonist i zhvillimit te ShTI dhe zhvillimit ekonomik,social e kulturor te vendit.Ky program synon realizimin e misionit te ASh ne zhvillimet shkencore,teknologjike dhe intelektuale,ne interes te integrimit europian te vendit,nepermjet:hulumtimit te aspekteve me te rendesishme social-ekonomike e trashegimise historiko-kulturore me qellim ruajtjen e promovimin e vlerave me te mira kombetare dhe zhvillimin e vlerave universale te demokracise e respektimit te te drejtave te njeriut;hulumtimit te shkencave natyrore e teknike me qellim perdorimin e metodologjive dhe teknologjive te perparuara;eficiente nga pikpamje ekonomike,te pranueshme nga pikpamja sociale dhe miqesore me mjedisin;rritjes se bashkepunimit kombetar e nderkombetar me institucionet e sistemit te ShTI dhe me akademite e botes (ALLEA,TWOS,IAP) dhe organizma te tjera shkencore(iv)vazhdimesise se bashkepunimit me AShA te Kosoves,Kroaci,Mal te Zi,Maqedoni</t>
  </si>
  <si>
    <t>01520</t>
  </si>
  <si>
    <t xml:space="preserve">Veprimtaria Akademike </t>
  </si>
  <si>
    <t>Akademia e Shkencave</t>
  </si>
  <si>
    <t>71428.57</t>
  </si>
  <si>
    <t>83333.33</t>
  </si>
  <si>
    <t>Blerje pajisje informatike përmirësimi I cilësisë së punës</t>
  </si>
  <si>
    <t>18AC501 - Pajisje informatike dhe zyre</t>
  </si>
  <si>
    <t>18AC5</t>
  </si>
  <si>
    <t>0.015</t>
  </si>
  <si>
    <t>-0.0113</t>
  </si>
  <si>
    <t>0.0541</t>
  </si>
  <si>
    <t>0.0282</t>
  </si>
  <si>
    <t>0.0385</t>
  </si>
  <si>
    <t>0.04</t>
  </si>
  <si>
    <t>577777.78</t>
  </si>
  <si>
    <t>569230.77</t>
  </si>
  <si>
    <t>575747.2</t>
  </si>
  <si>
    <t>78000000</t>
  </si>
  <si>
    <t>71968400</t>
  </si>
  <si>
    <t>135</t>
  </si>
  <si>
    <t>130</t>
  </si>
  <si>
    <t>125</t>
  </si>
  <si>
    <t>Numer Vendime/Raporte/akte nenligjore etj</t>
  </si>
  <si>
    <t>Realizimi I procedurave investigative në tregjet përkatese deri në hartimin e raportit përfundimtar dhe marrjes së vendimit nga komisioni I konkurrencës</t>
  </si>
  <si>
    <t>97701AA - Marreveshjet e ndaluara , abuzimi me poziten dominuese dhe perqendrime</t>
  </si>
  <si>
    <t>Jo-projekte (001-77-04120)</t>
  </si>
  <si>
    <t>97701</t>
  </si>
  <si>
    <t>Trajnime, workshopoe per stafin</t>
  </si>
  <si>
    <t>Akte ligjore te vleresuara</t>
  </si>
  <si>
    <t>Vendime perqendrimesh</t>
  </si>
  <si>
    <t>Rezultatet nga raportet dhe monitorimet</t>
  </si>
  <si>
    <t>Shkelje te konstatuara te  konkurences</t>
  </si>
  <si>
    <t>Mbikëqyrja dhe hetimi i tregjeve prodhuese dhe jo-prodhuese (abuzimi me pozitën dominuese dhe marrëveshjet e ndaluara) si dhe kontrolli perqendrimeve</t>
  </si>
  <si>
    <t>91%</t>
  </si>
  <si>
    <t>89%</t>
  </si>
  <si>
    <t>87%</t>
  </si>
  <si>
    <t>Ndërgjegjësimi I ndërrmarrjeve dhe konsumatorëve për përfitimet që vinë nga konkurrenca</t>
  </si>
  <si>
    <t>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t>
  </si>
  <si>
    <t>Mbikqyrja e tregut per vendosjen e konkurrences se lire dhe efektive ne treg nepermjet ndalimit te abuzimit me poziten dominuese, evidentimit te marreveshjeve te ndaluara si dhe kontollit te perqendrimeve dhe advokacia e konkurrences.</t>
  </si>
  <si>
    <t>04120</t>
  </si>
  <si>
    <t>MBIKËQYRJA E TREGUT DHE ADVOKACIA E KONKURRENCËS</t>
  </si>
  <si>
    <t>Autoriteti Konkurencës</t>
  </si>
  <si>
    <t>/cope</t>
  </si>
  <si>
    <t>Blerje pajisje zyre</t>
  </si>
  <si>
    <t>M820001 - pajisje zyre te blera</t>
  </si>
  <si>
    <t>18AC8</t>
  </si>
  <si>
    <t>0.0073</t>
  </si>
  <si>
    <t>0.1272</t>
  </si>
  <si>
    <t>13800000</t>
  </si>
  <si>
    <t>13700000</t>
  </si>
  <si>
    <t>12154000</t>
  </si>
  <si>
    <t>numer/cope</t>
  </si>
  <si>
    <t>Sipas Ligjit nr 25/2018 datë 10.05.2018 "Për kontabilitetin dhe pasqyrat financiare", neni 24, KKK ka për detyrë të hartojë SKK-të në përputhje me kërkesat e këtij ligji dhe në koherencë me SNRF-të.</t>
  </si>
  <si>
    <t>98201AA - Seti i Standardeve Kombëtare të Kontabilitetit (ekzistuese/të reja/të amenduara)</t>
  </si>
  <si>
    <t>Jo-projekte (001-82-01110)</t>
  </si>
  <si>
    <t>98201</t>
  </si>
  <si>
    <t>Permiresimi i kushteve te punes per punonjesit.</t>
  </si>
  <si>
    <t>Numri i  njesive ekonomike te monitoruara</t>
  </si>
  <si>
    <t>Gjinia mashkullore</t>
  </si>
  <si>
    <t>Gjinia femerore</t>
  </si>
  <si>
    <t>Standartet Kombetare te Kontabilitetit</t>
  </si>
  <si>
    <t>Politika që ndjek KKK, pra përsosja e vazhdueshme e raportimit financiar të njësive ekonomike në Republikën  e Shqipërisë, ka për qëllim  të rrisë besimin e investitorëvë të ndryshëm ,vendas e të huaj, me synim nxitjen e mëtejshme të investimeve në vend dhe hapjen e tregjeve të kapitaleve.</t>
  </si>
  <si>
    <t>Planifikimi, Menaxhimi dhe Administrimi, konsiston ne planifikimin dhe menaxhimin e burimeve financiare, njerëzore dhe materiale për të realizuar detyrat funksionale të Këshillit Kombëtar të Kontabilitetit, në përputhje me Ligjin Nr. 9228 datë 29.04.2004, "Për Kontabilitetin dhe Pasqyrat Financiare" si dhe për të plotësuar misionin që ka ky institucion "Hartimi i një seti standardesh kombëtare të kontabilitetit me cilësi të lartë, të kuptueshme, të detyrueshme për zbatim për shoqëritë pa përgjegjësi publike, si dhe përkthimi në gjuhën shqipe, pa ndryshime nga teksti origjinal, i SNK/SNFR për t'i bërë ato detyrimisht të zbatueshme nga shoqëritë me përgjegjësi publike që veprojnë në territorin e Republikës së Shqipërisë".</t>
  </si>
  <si>
    <t>82</t>
  </si>
  <si>
    <t>Këshilli Kombëtar i Kontabilitetit</t>
  </si>
  <si>
    <t>-0.2208</t>
  </si>
  <si>
    <t>5.0009</t>
  </si>
  <si>
    <t>-0.4296</t>
  </si>
  <si>
    <t>1.0003</t>
  </si>
  <si>
    <t>-0.5722</t>
  </si>
  <si>
    <t>154420000</t>
  </si>
  <si>
    <t>198190000</t>
  </si>
  <si>
    <t>33026666.67</t>
  </si>
  <si>
    <t>57900000</t>
  </si>
  <si>
    <t>99080000</t>
  </si>
  <si>
    <t>231600000</t>
  </si>
  <si>
    <t xml:space="preserve">numer programesh </t>
  </si>
  <si>
    <t xml:space="preserve">Programe per software </t>
  </si>
  <si>
    <t>21AC501 - Programe software per gjykatat</t>
  </si>
  <si>
    <t>Programe software per gjykatat</t>
  </si>
  <si>
    <t>21AC5</t>
  </si>
  <si>
    <t>0.0118</t>
  </si>
  <si>
    <t>0.4289</t>
  </si>
  <si>
    <t>-0.4918</t>
  </si>
  <si>
    <t>-0.199</t>
  </si>
  <si>
    <t>0.0392</t>
  </si>
  <si>
    <t>-0.355</t>
  </si>
  <si>
    <t>-0.2083</t>
  </si>
  <si>
    <t>-0.2727</t>
  </si>
  <si>
    <t>0.2692</t>
  </si>
  <si>
    <t>1095263.16</t>
  </si>
  <si>
    <t>1082500</t>
  </si>
  <si>
    <t>757575.76</t>
  </si>
  <si>
    <t>1490769.23</t>
  </si>
  <si>
    <t>20810000</t>
  </si>
  <si>
    <t>25980000</t>
  </si>
  <si>
    <t>38760000</t>
  </si>
  <si>
    <t>33</t>
  </si>
  <si>
    <t>numer institucionesh</t>
  </si>
  <si>
    <t>Blerje pajisje elektronike per gjykatat</t>
  </si>
  <si>
    <t>21AC401 - Blerje pajisje elektronike</t>
  </si>
  <si>
    <t>Blerje pajisje elektronike</t>
  </si>
  <si>
    <t>21AC4</t>
  </si>
  <si>
    <t>-0.0221</t>
  </si>
  <si>
    <t>-0.4133</t>
  </si>
  <si>
    <t>10306666.67</t>
  </si>
  <si>
    <t>10540000</t>
  </si>
  <si>
    <t>30920000</t>
  </si>
  <si>
    <t>52700000</t>
  </si>
  <si>
    <t>Numër Institucioni</t>
  </si>
  <si>
    <t>Rikonstruksion i pjeshëm, ndërhyrje përmirësuese dhe përshtatje ambjentesh në gjykata</t>
  </si>
  <si>
    <t>M290068 - Godina te Rikontruktuara</t>
  </si>
  <si>
    <t>0.3103</t>
  </si>
  <si>
    <t>38000000</t>
  </si>
  <si>
    <t>29000000</t>
  </si>
  <si>
    <t>Numër projektesh</t>
  </si>
  <si>
    <t>Hartimi i projekteve për ndërtimin e godinave të reja për gjykatat</t>
  </si>
  <si>
    <t>M290066 - Projekt zbatimi për godina</t>
  </si>
  <si>
    <t>Rikonstruksione</t>
  </si>
  <si>
    <t>18AE0</t>
  </si>
  <si>
    <t>-0.3111</t>
  </si>
  <si>
    <t>1.2</t>
  </si>
  <si>
    <t>1.0667</t>
  </si>
  <si>
    <t>-0.8889</t>
  </si>
  <si>
    <t>0.8</t>
  </si>
  <si>
    <t>-0.1818</t>
  </si>
  <si>
    <t>1363636.36</t>
  </si>
  <si>
    <t>27000000</t>
  </si>
  <si>
    <t>Numër automjetesh</t>
  </si>
  <si>
    <t>Do të blihen automjete per gjykatat</t>
  </si>
  <si>
    <t>M290075 - Blerje mjetesh motorike</t>
  </si>
  <si>
    <t>18AD9</t>
  </si>
  <si>
    <t>-0.1641</t>
  </si>
  <si>
    <t>-0.0984</t>
  </si>
  <si>
    <t>-0.3408</t>
  </si>
  <si>
    <t>-0.5441</t>
  </si>
  <si>
    <t>-0.478</t>
  </si>
  <si>
    <t>-0.499</t>
  </si>
  <si>
    <t>-0.4545</t>
  </si>
  <si>
    <t>-0.4211</t>
  </si>
  <si>
    <t>-0.24</t>
  </si>
  <si>
    <t>595000</t>
  </si>
  <si>
    <t>711818.18</t>
  </si>
  <si>
    <t>789473.68</t>
  </si>
  <si>
    <t>1197600</t>
  </si>
  <si>
    <t>3570000</t>
  </si>
  <si>
    <t>7830000</t>
  </si>
  <si>
    <t>29940000</t>
  </si>
  <si>
    <t>Do furnizohen gjykatat me pajisje dhe mobilje për zyra dhe salla gjyqi</t>
  </si>
  <si>
    <t>18AD801 - Mobilje dhe pajisje</t>
  </si>
  <si>
    <t>18AD8</t>
  </si>
  <si>
    <t>-0.0306</t>
  </si>
  <si>
    <t>-0.0058</t>
  </si>
  <si>
    <t>0.1811</t>
  </si>
  <si>
    <t>0.0023</t>
  </si>
  <si>
    <t>0.0406</t>
  </si>
  <si>
    <t>0.0316</t>
  </si>
  <si>
    <t>0.0081</t>
  </si>
  <si>
    <t>-0.119</t>
  </si>
  <si>
    <t>20657.88</t>
  </si>
  <si>
    <t>21310.5</t>
  </si>
  <si>
    <t>21434.56</t>
  </si>
  <si>
    <t>18148.38</t>
  </si>
  <si>
    <t>3076000000</t>
  </si>
  <si>
    <t>3069000000</t>
  </si>
  <si>
    <t>2949366000</t>
  </si>
  <si>
    <t>148902</t>
  </si>
  <si>
    <t>144342</t>
  </si>
  <si>
    <t>143180</t>
  </si>
  <si>
    <t>162514</t>
  </si>
  <si>
    <t>Numër çështjesh</t>
  </si>
  <si>
    <t>Realizimi i proceseve gjyqësore nga gjyqtarët dhe stafi mbështetës</t>
  </si>
  <si>
    <t>92902AA - Çështje të gjykuara</t>
  </si>
  <si>
    <t>Jo-projekte (001-29-03310)</t>
  </si>
  <si>
    <t>92902</t>
  </si>
  <si>
    <t>71%</t>
  </si>
  <si>
    <t>66%</t>
  </si>
  <si>
    <t>62%</t>
  </si>
  <si>
    <t>Vleresimi dhe permiresimi i infrastruktures gjyqesore (ndertesa, mjedise pune), per te garantuar standarde bashkekohore ne permbushje e detyrave kushtetuesedhe ofrimin dinjitoz te sherbimit per publiku.</t>
  </si>
  <si>
    <t>97%</t>
  </si>
  <si>
    <t>93%</t>
  </si>
  <si>
    <t>96</t>
  </si>
  <si>
    <t>Permiresimi, ose ngritja e sistemeve te teknologjise se informacionit, te cilat permbushin standardet nderkombetare dhe rrisin efikasitetin ne ofrimin e sherbimeve, sipas ritmeve te ndryshimeve teknologjike.r</t>
  </si>
  <si>
    <t>Te permiresohet ofrimi i sherbimeve, permes novacionit dhe forcimit te strukturave dhe sistemeve te teknologjise, qe zhvillojne koherencen, efikasitetin dhe efektshmerine institucionale.</t>
  </si>
  <si>
    <t>89</t>
  </si>
  <si>
    <t>84</t>
  </si>
  <si>
    <t>81</t>
  </si>
  <si>
    <t>Rritja e nivelit te sherbimit te ofruar nepermjet nje sistemi funksional, efikas, te mireadministruar dhe qe funksion ne shkallen me te larte te integritetit.</t>
  </si>
  <si>
    <t>Ofrimi efikas i sherbimeve dhe pune me e mire ne gjykatat  e 3 niveleve</t>
  </si>
  <si>
    <t>Ky program synon ofrimin efikas të shërbimeve dhe funksionim më të mirë të gjykatave, të shërbimeve gjyqësore dhe përmirësimit të infrastrukturës, nëpërmjet mbështetjes buxhetore, me qëllim sjelljen e tyre në parametrat dhe cilësinë e performancës së ngjashme me vendet e BE.</t>
  </si>
  <si>
    <t>03310</t>
  </si>
  <si>
    <t>Buxheti Gjyqësor</t>
  </si>
  <si>
    <t>29</t>
  </si>
  <si>
    <t>Këshilli i Lartë Gjyqësor</t>
  </si>
  <si>
    <t>-0.087</t>
  </si>
  <si>
    <t>-0.0476</t>
  </si>
  <si>
    <t>-0.9503</t>
  </si>
  <si>
    <t>-0.0051</t>
  </si>
  <si>
    <t>0.0952</t>
  </si>
  <si>
    <t>0.05</t>
  </si>
  <si>
    <t>369565.22</t>
  </si>
  <si>
    <t>404761.9</t>
  </si>
  <si>
    <t>425000</t>
  </si>
  <si>
    <t>8543500</t>
  </si>
  <si>
    <t>8500000</t>
  </si>
  <si>
    <t>Numër aktesh të miratuara</t>
  </si>
  <si>
    <t>Sigurimi i funksionimit efektiv të sistemeve të teknologjisë së përpunimit të informacionit dhe te dhenave.</t>
  </si>
  <si>
    <t>92903AA - Akte të miratuara</t>
  </si>
  <si>
    <t>Jo-projekte (001-29-01140)</t>
  </si>
  <si>
    <t>92903</t>
  </si>
  <si>
    <t>Permiresimi i sistemeve te teknologjise se informacionit ne sistemin e drejtesise.</t>
  </si>
  <si>
    <t>Angazihimi i  QTI per garantimin e arritjes se standarteve te BE, per teknologjine e informacionit dhe komunikimit.</t>
  </si>
  <si>
    <t>Percaktimi i prioriteteve, politikave dhe standarteve, ne lidhje me sistemet e teknologjise se informacionit, ne sistemin e drejtesise.</t>
  </si>
  <si>
    <t>Mbështetje për teknologjinë e sistemit të drejtësisë</t>
  </si>
  <si>
    <t>01140</t>
  </si>
  <si>
    <t>numer projektesh</t>
  </si>
  <si>
    <t>Studime, Projektime</t>
  </si>
  <si>
    <t>0.0417</t>
  </si>
  <si>
    <t>14160000</t>
  </si>
  <si>
    <t>Numer institucioni</t>
  </si>
  <si>
    <t>Do realizohet blerja e pajisjeve elektronike për ZABGJ</t>
  </si>
  <si>
    <t>M290072 - Pajisje elektronike</t>
  </si>
  <si>
    <t>Orendi/Pajisje/Mjete (001-29-01110)</t>
  </si>
  <si>
    <t>18AD7</t>
  </si>
  <si>
    <t>0.0066</t>
  </si>
  <si>
    <t>0.1064</t>
  </si>
  <si>
    <t>495250</t>
  </si>
  <si>
    <t>492000</t>
  </si>
  <si>
    <t>444694</t>
  </si>
  <si>
    <t>297150000</t>
  </si>
  <si>
    <t>295200000</t>
  </si>
  <si>
    <t>266816400</t>
  </si>
  <si>
    <t>600</t>
  </si>
  <si>
    <t>Do të kryhet planifikimi, monitorimi dhe menaxhimi i fondeve buxhetore të gjykatave si edhe do të realizohet blerja e mallrave e shërbimeve për ushtrimin e aktivitetit të KLGJ</t>
  </si>
  <si>
    <t>92901AA - Vendime te miratuara</t>
  </si>
  <si>
    <t>Jo-projekte (001-29-01110)</t>
  </si>
  <si>
    <t>92901</t>
  </si>
  <si>
    <t>74%</t>
  </si>
  <si>
    <t>72%</t>
  </si>
  <si>
    <t>Numri i vleresimeve etiko - profesionale te magjistrateve</t>
  </si>
  <si>
    <t>Numri i akteve nenligjore te miratura nga KLGJ</t>
  </si>
  <si>
    <t>KLGJ do te angazhohet ne vendosjen e standarteve te larta te kapaciteteve njerezore dhe institucionale te saj si dhe per permiresimin e performances se gjyqesorit ne te tre nivelet.</t>
  </si>
  <si>
    <t>Permiresimi i sistemit gjyqesor nepermjet vendimmarrjes se Keshillit lidhur me miratimin e akteve nenligjore ne zbatim te ligjeve qe perbejne paketen e reformes ne drejtesi si dhe sigurimin e burimeve dhe kapaciteteve financiare te nevojshme</t>
  </si>
  <si>
    <t>Ky Program synon garantimin e funksionimit normal të aktivitetit të Këshillit të Lartë Gjyqësor, duke forcuar pavarësinë, efikasitetin, trasparencën, me qëllim që gjyqsori të meritojë besimin e publikut.</t>
  </si>
  <si>
    <t>Veprimtaria e Inspektorit të Lartë të Drejtësisë</t>
  </si>
  <si>
    <t>Veprimtaria e Inspektorit të Lartë  të Drejtësisë  për  verifikimin e ankesave, hetimin e shkeljeve disiplinore të gjyqtarëve dhe prokurorëve të të gjithë niveleve, anëtarëve të KLGJ e KLP, Prokurorit të Përgjithshëm si dhe  për inspektimin institucional të gjykatave dhe zyrave të prokurorisë</t>
  </si>
  <si>
    <t>Konsolidimi i pavarësisë, përgjegjshmërisë, i efektivitetit të sistemit të drejtësisë, për të qenë efektiv, efiçent dhe i hapur, në përputhje me Kushtetutën, aktet ndërkombëtare dhe legjislacionin e brendshëm.</t>
  </si>
  <si>
    <t>Fuqizimi dhe ushtrimi i veprimtarisë së ILD-së në mënyrë të pavarur, eficente dhe profesional, nëpërmjet  zhvillimit të  infrastrukturës së nevojshme, sigurimit të mjediseve, pajisjeve dhe kushteve të punës.</t>
  </si>
  <si>
    <t xml:space="preserve">Sigurimi i  autonomisë financiare dhe administrative të Zyrës së Inspektorit të Lartë të Drejtësisë  me rezultat të pritshëm % e kërkesave të përfshira në 
PBA-në e miratuar. </t>
  </si>
  <si>
    <t>Zhvillimi i procesit të hetimit disiplinor në përputhje me parimin e ligjshmërisë  dhe standardet ndërkombëtare</t>
  </si>
  <si>
    <t>Rritja  e eficencës në trajtimin e ankesave në  përputhje me standardet ndërkombëtare për hetimin disiplinor dhe inspektimin, si dhe brenda afateve ligjore.</t>
  </si>
  <si>
    <t>Objektivi 2 i Politikës së Programit</t>
  </si>
  <si>
    <t>Treguesit e Performancës për Objektivin 2</t>
  </si>
  <si>
    <t>Produktet</t>
  </si>
  <si>
    <t>96301AA</t>
  </si>
  <si>
    <t>Inspektime te kryera (Ankesa te shqyrtuara)</t>
  </si>
  <si>
    <t>M630013</t>
  </si>
  <si>
    <t>Pajisje kompjuterike</t>
  </si>
  <si>
    <t>M630001</t>
  </si>
  <si>
    <t>Pajisje zyre</t>
  </si>
  <si>
    <r>
      <t xml:space="preserve">Detajimi i Kostos Totale të </t>
    </r>
    <r>
      <rPr>
        <b/>
        <sz val="8"/>
        <color rgb="FFFF0000"/>
        <rFont val="Garamond"/>
        <family val="1"/>
      </rPr>
      <t xml:space="preserve">Produktit 2 </t>
    </r>
    <r>
      <rPr>
        <b/>
        <sz val="8"/>
        <color theme="1"/>
        <rFont val="Garamond"/>
        <family val="1"/>
      </rPr>
      <t>sipas Artikujve Ekonomikë</t>
    </r>
  </si>
  <si>
    <t>M630008</t>
  </si>
  <si>
    <t>Rikonstruksion ambjentesh</t>
  </si>
  <si>
    <t>Nr. Ndertesa</t>
  </si>
  <si>
    <t>Vilma Kola</t>
  </si>
  <si>
    <t>Dëshira Pasko</t>
  </si>
  <si>
    <t>Artur Metani</t>
  </si>
  <si>
    <t>27.04.2022</t>
  </si>
  <si>
    <t xml:space="preserve">FORMAT 2: FORMATI STANDARD I PËRGATITJES SË KËRKESAVE BUXHETORE PBA 2022-2024 </t>
  </si>
  <si>
    <t xml:space="preserve">Veprimtaria e Komisionerit Publik </t>
  </si>
  <si>
    <t>03360</t>
  </si>
  <si>
    <t>Veprimtaria e Komisionerit Publik</t>
  </si>
  <si>
    <t xml:space="preserve">Procesi i Rivleresimit te gjyqtareve dhe prokuroreve ne Republiken e Shqiperise ka per qellim garantimin e e funksionimit te shtetit te se drejtes, pavaresine e sistemit te drejtesise si dhe rikthimin e besimit te publikut tek institucionet e ketij sistemi </t>
  </si>
  <si>
    <t xml:space="preserve">Numer ankimesh ose mosankimesh te publikuara brenda afatit ligjor </t>
  </si>
  <si>
    <t>Mbrojtja e interesit publik gjate kryerjes se procesit te rivleresimit, respektimi i parimit te paanesise dhe pavaresise, procesit te rregullt ligjor, transparences dhe frymes se bashkepunimit ndermjet dy komisionereve publike, Operacionit Nderkombetar te Monitorimit dhe institucioneve te tjera."</t>
  </si>
  <si>
    <t>Trend rrites</t>
  </si>
  <si>
    <t>Numer Çeshtjesh te njoftuara nga KPK, te shqyrtuara  nga Komisioneret Publike brenda afateve ligjore</t>
  </si>
  <si>
    <t>Vendime  te shqyrtuara</t>
  </si>
  <si>
    <t>Shqyrtim i vendimeve te njoftuara nga KPK</t>
  </si>
  <si>
    <r>
      <t xml:space="preserve">Detajimi i Kostos Totale të </t>
    </r>
    <r>
      <rPr>
        <b/>
        <sz val="14"/>
        <color indexed="10"/>
        <rFont val="Garamond"/>
        <family val="1"/>
      </rPr>
      <t>Produktit 1</t>
    </r>
    <r>
      <rPr>
        <b/>
        <sz val="14"/>
        <color indexed="8"/>
        <rFont val="Garamond"/>
        <family val="1"/>
      </rPr>
      <t xml:space="preserve"> sipas Artikujve Ekonomikë</t>
    </r>
  </si>
  <si>
    <t>\</t>
  </si>
  <si>
    <t xml:space="preserve">Orendi/Pajisje/Mjete
</t>
  </si>
  <si>
    <t xml:space="preserve">Pajisje elektronike
</t>
  </si>
  <si>
    <t xml:space="preserve">Blerje pajisje elektronike
</t>
  </si>
  <si>
    <t>sete pune</t>
  </si>
  <si>
    <r>
      <t xml:space="preserve">Detajimi i Kostos Totale të </t>
    </r>
    <r>
      <rPr>
        <b/>
        <sz val="14"/>
        <color indexed="10"/>
        <rFont val="Garamond"/>
        <family val="1"/>
      </rPr>
      <t xml:space="preserve">Produktit 1 </t>
    </r>
    <r>
      <rPr>
        <b/>
        <sz val="14"/>
        <color indexed="8"/>
        <rFont val="Garamond"/>
        <family val="1"/>
      </rPr>
      <t>sipas Artikujve Ekonomikë</t>
    </r>
  </si>
  <si>
    <t xml:space="preserve">Produkti 2 </t>
  </si>
  <si>
    <t xml:space="preserve">Mobilje Zyre </t>
  </si>
  <si>
    <t>M630002</t>
  </si>
  <si>
    <t xml:space="preserve">Blerje  mobilje zyre 
</t>
  </si>
  <si>
    <t>Sete Pune</t>
  </si>
  <si>
    <r>
      <t xml:space="preserve">Detajimi i Kostos Totale të </t>
    </r>
    <r>
      <rPr>
        <b/>
        <sz val="14"/>
        <color indexed="10"/>
        <rFont val="Garamond"/>
        <family val="1"/>
      </rPr>
      <t xml:space="preserve">Produktit 2 </t>
    </r>
    <r>
      <rPr>
        <b/>
        <sz val="14"/>
        <color indexed="8"/>
        <rFont val="Garamond"/>
        <family val="1"/>
      </rPr>
      <t>sipas Artikujve Ekonomikë</t>
    </r>
  </si>
  <si>
    <t>Kosto totale e produktit 2</t>
  </si>
  <si>
    <t xml:space="preserve"> Nepunesi Zbatues</t>
  </si>
  <si>
    <t>Adelina Kastrati</t>
  </si>
  <si>
    <t>Alketa Çeli</t>
  </si>
  <si>
    <t>27.4.2022</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</si>
  <si>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</si>
  <si>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</si>
  <si>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</si>
  <si>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</si>
  <si>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Dosje te perfunduara me vendim - marrje</t>
  </si>
  <si>
    <t>Emërtimi i Treguesit 2</t>
  </si>
  <si>
    <t>Vlera Bazë</t>
  </si>
  <si>
    <t>Vlera e Synuar</t>
  </si>
  <si>
    <t>Emërtimi i Treguesit x (shto tregues sipas rastit)</t>
  </si>
  <si>
    <t>Rivleresimi kalimtar i prokuroreve dhe gjyqetareve</t>
  </si>
  <si>
    <t>Dosje te perfunduara kundrejt totalit te dosjeve per shqyrtim</t>
  </si>
  <si>
    <t xml:space="preserve">Dosje te shqyrtuara </t>
  </si>
  <si>
    <t>Organizimi në 4 trupa gjykuese.
Shpërndarja e çështjeve në trupat gjykuese, të cilët kanë këto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shtesë. 
7.  marrja e vendimit .</t>
  </si>
  <si>
    <t>Numer  dosjesh ne proces shqyrtimi</t>
  </si>
  <si>
    <t xml:space="preserve">Kodi i Projektit të Investimeve   </t>
  </si>
  <si>
    <t>Blerje pajisje zyre dhe kompjuterike</t>
  </si>
  <si>
    <t>Blerje pajisje te ndryshme per mobilimin dhe funksionimin e zyrave dhe blerje pajisje te ndrshme elektronike dhe kompjuterike</t>
  </si>
  <si>
    <t>Numer punonjesish</t>
  </si>
  <si>
    <t>Pajisje per godinen e re</t>
  </si>
  <si>
    <t>xxxxx</t>
  </si>
  <si>
    <r>
      <t xml:space="preserve">Detajimi i Kostos Totale të </t>
    </r>
    <r>
      <rPr>
        <b/>
        <sz val="8"/>
        <color rgb="FFFF0000"/>
        <rFont val="Garamond"/>
        <family val="1"/>
      </rPr>
      <t xml:space="preserve">Produktit 1&amp;2 …X </t>
    </r>
    <r>
      <rPr>
        <b/>
        <sz val="8"/>
        <color theme="1"/>
        <rFont val="Garamond"/>
        <family val="1"/>
      </rPr>
      <t>sipas Artikujve Ekonomikë</t>
    </r>
  </si>
  <si>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</si>
  <si>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X </t>
    </r>
    <r>
      <rPr>
        <b/>
        <sz val="8"/>
        <color theme="1"/>
        <rFont val="Garamond"/>
        <family val="1"/>
      </rPr>
      <t>sipas Artikujve Ekonomikë</t>
    </r>
  </si>
  <si>
    <t>Drejtuesi i Ekipit të Menaxhimit të Programit</t>
  </si>
  <si>
    <t>Emri:  ALBANA PULAJ</t>
  </si>
  <si>
    <t>EDMOND VERÇANI</t>
  </si>
  <si>
    <t>PAMELA QIRKO</t>
  </si>
  <si>
    <t xml:space="preserve"> </t>
  </si>
  <si>
    <t>nr.sistemesh</t>
  </si>
  <si>
    <t xml:space="preserve">sisteme elektronike </t>
  </si>
  <si>
    <t>Software elektronik</t>
  </si>
  <si>
    <r>
      <t xml:space="preserve">Detajimi i Kostos Totale të </t>
    </r>
    <r>
      <rPr>
        <b/>
        <sz val="8"/>
        <color indexed="10"/>
        <rFont val="Garamond"/>
        <family val="1"/>
      </rPr>
      <t xml:space="preserve">Produktit 1&amp;2 …X </t>
    </r>
    <r>
      <rPr>
        <b/>
        <sz val="8"/>
        <color indexed="8"/>
        <rFont val="Garamond"/>
        <family val="1"/>
      </rPr>
      <t>sipas Artikujve Ekonomikë</t>
    </r>
  </si>
  <si>
    <t>m2 te rikonstruktuar</t>
  </si>
  <si>
    <t xml:space="preserve">Rikonstruksion godina ASPA </t>
  </si>
  <si>
    <t>Kodi  18BU901</t>
  </si>
  <si>
    <t>Produkti  18BU901</t>
  </si>
  <si>
    <t>Blerje  pajisje  zyre për sigurimin e ambienteve të përshtashme për mirëfunksionimin e ASPA</t>
  </si>
  <si>
    <t>Përshkrimi i Produktit: Kodi 18AP601</t>
  </si>
  <si>
    <t xml:space="preserve"> Kodi 18AP601</t>
  </si>
  <si>
    <t xml:space="preserve">Produkti 2  Blerje  pajisje  zyre </t>
  </si>
  <si>
    <t>Blerje  pajisje  Komjuterike për sigurimin e ambienteve të përshtashme për mirëfunksionimin e ASPA</t>
  </si>
  <si>
    <t>Blerje e pajisje  zyre dhe komjuterike te blera</t>
  </si>
  <si>
    <t>Kodi i Projektit të Investimeve 18AP601</t>
  </si>
  <si>
    <r>
      <rPr>
        <b/>
        <sz val="8"/>
        <color indexed="10"/>
        <rFont val="Garamond"/>
        <family val="1"/>
      </rPr>
      <t>Produkti 3</t>
    </r>
    <r>
      <rPr>
        <sz val="8"/>
        <color indexed="8"/>
        <rFont val="Garamond"/>
        <family val="1"/>
      </rPr>
      <t>(shto produkte sipas rastit)</t>
    </r>
  </si>
  <si>
    <t>Nr.pjesmarrësish të trajnuar</t>
  </si>
  <si>
    <t xml:space="preserve"> Trajnimi  për punonjesit e administrates ne  pushtetin qendror, pushtetin vendor, institucionet e pavaruara dhe publikun e gjere.</t>
  </si>
  <si>
    <t xml:space="preserve">Persona te trajnuar </t>
  </si>
  <si>
    <t>Produktet për Objektivat</t>
  </si>
  <si>
    <t>Numri i pjesmarrësve të trajnuar në institucionet e pavaruar.</t>
  </si>
  <si>
    <t>Numri i pjesmarrësve të trajnuar në nivel vendor.</t>
  </si>
  <si>
    <t>Numri i pjesmarrësve të trajnuar në nivel qëndror.</t>
  </si>
  <si>
    <r>
      <t xml:space="preserve">Treguesit e Performancës për </t>
    </r>
    <r>
      <rPr>
        <b/>
        <sz val="8"/>
        <color indexed="8"/>
        <rFont val="Garamond"/>
        <family val="1"/>
      </rPr>
      <t>Objektivin 2</t>
    </r>
  </si>
  <si>
    <t xml:space="preserve">Rritja e numrit te pjesmarresve në trajnime </t>
  </si>
  <si>
    <t>Buxheti total i alokuar</t>
  </si>
  <si>
    <r>
      <t xml:space="preserve">Treguesit e Performancës për </t>
    </r>
    <r>
      <rPr>
        <b/>
        <sz val="8"/>
        <color indexed="8"/>
        <rFont val="Garamond"/>
        <family val="1"/>
      </rPr>
      <t>Objektivin 1</t>
    </r>
  </si>
  <si>
    <t>Forcimi i vazhdueshëm i ASPA si institucion qendror publik me autonomi administrative dhe akademike për ofrimin e shwrbimit të trajnimit në mbështetje të administratës publike.</t>
  </si>
  <si>
    <t>Numri i individeve të trajnuar kundrejt administrates publike.</t>
  </si>
  <si>
    <t>Numri i pjesmarrësve të trajnuar nga administrata publike.</t>
  </si>
  <si>
    <t>Të mbështesi zhvillimin profesional të administratës publike për të përballuar sfidat e ndryshimit dhe reformat për zhvillimin e vendit.</t>
  </si>
  <si>
    <t>Ky program buxhetor mbështet funksionimin e Shkollës Shqiptare të Administratës Publike si një institucion Qëndror Publik me autonomi administrative dhe akademike. Ajo ka për qëllim
formimin profesional të nëpunësve civilë, si dhe të çdo individi tjetër, vendas ose të
huaj, që nuk është pjesë e shërbimit civil dhe që plotëson kriteret e kërkuara, sipas parashikimeve në nenit 8, të ligjit 152/2013 Për Nënpunesin Civil të ndryshuar.</t>
  </si>
  <si>
    <t>01330</t>
  </si>
  <si>
    <t>Menaxhimi dhe Zhvillimi i Administrates Publike -ASPA</t>
  </si>
  <si>
    <r>
      <t xml:space="preserve">Detajimi i Kostos Totale të </t>
    </r>
    <r>
      <rPr>
        <b/>
        <sz val="10"/>
        <color rgb="FFFF0000"/>
        <rFont val="Times New Roman"/>
        <family val="1"/>
        <charset val="238"/>
      </rPr>
      <t xml:space="preserve">Produktit 2 </t>
    </r>
    <r>
      <rPr>
        <b/>
        <sz val="10"/>
        <color theme="1"/>
        <rFont val="Times New Roman"/>
        <family val="1"/>
        <charset val="238"/>
      </rPr>
      <t>sipas Artikujve Ekonomikë</t>
    </r>
  </si>
  <si>
    <t>Faqa Web</t>
  </si>
  <si>
    <t xml:space="preserve">Krijimi i faqes zyrtare (Web) të SASPAC me qëllim mirëfunksionimin dhe sigurimin e transparencën e institucionit </t>
  </si>
  <si>
    <t>18AN802</t>
  </si>
  <si>
    <t>Krijimi i faqes zyrtare (Web) të SASPAC</t>
  </si>
  <si>
    <r>
      <t xml:space="preserve">Detajimi i Kostos Totale të </t>
    </r>
    <r>
      <rPr>
        <b/>
        <sz val="10"/>
        <color rgb="FFFF0000"/>
        <rFont val="Times New Roman"/>
        <family val="1"/>
        <charset val="238"/>
      </rPr>
      <t xml:space="preserve">Produktit 1 </t>
    </r>
    <r>
      <rPr>
        <b/>
        <sz val="10"/>
        <color theme="1"/>
        <rFont val="Times New Roman"/>
        <family val="1"/>
        <charset val="238"/>
      </rPr>
      <t>sipas Artikujve Ekonomikë</t>
    </r>
  </si>
  <si>
    <t xml:space="preserve">Numer Projektesh/Raportesh/studime </t>
  </si>
  <si>
    <t>Shërbime konsulence për studime parafizibikliteti, studime fizibiliteti, oponenca dhe shkrime projektesh me qëllim ofrimin e mbështetjes për hartimin e dokumentave strategjikë, projekteve etj.</t>
  </si>
  <si>
    <t>18AN902</t>
  </si>
  <si>
    <t>Shërbime konsulence studime fizibiliteti, openonca, etj</t>
  </si>
  <si>
    <r>
      <t xml:space="preserve">Detajimi i Kostos Totale të </t>
    </r>
    <r>
      <rPr>
        <b/>
        <sz val="10"/>
        <color rgb="FFFF0000"/>
        <rFont val="Times New Roman"/>
        <family val="1"/>
        <charset val="238"/>
      </rPr>
      <t>Produktit 1</t>
    </r>
    <r>
      <rPr>
        <b/>
        <sz val="10"/>
        <color theme="1"/>
        <rFont val="Times New Roman"/>
        <family val="1"/>
        <charset val="238"/>
      </rPr>
      <t xml:space="preserve"> sipas Artikujve Ekonomikë</t>
    </r>
  </si>
  <si>
    <t xml:space="preserve">Numer dokumentash </t>
  </si>
  <si>
    <t>Sigurimi i mbështetjes për përgatitjen dhe miratimin e dokumentave strategjikë sipas fushës së përgjegjësisë së institucioneve (Strategji, Plane Veprimi etj), me synim harmonizimin e tyre me SKZHI</t>
  </si>
  <si>
    <t xml:space="preserve">Dokumenta strategjikë të miratura </t>
  </si>
  <si>
    <t>98704AO</t>
  </si>
  <si>
    <t xml:space="preserve">Kodi i Produktit </t>
  </si>
  <si>
    <t>Numri i dokumentave strategjikë të miratuar (Strategji, Plane Veprimi etj)</t>
  </si>
  <si>
    <t>Numri i projekteve dhe programeve zhvillimorë.</t>
  </si>
  <si>
    <t xml:space="preserve">Koordinimi i ndihmës së huaj, sigurimi i mbështetjes në hartimin e dokumentave strategjikë dhe monitorimi i tyre.  </t>
  </si>
  <si>
    <t>Koordinimi i ndihmës së huaj me qëllim finalizimin e marëveshjeve të financimit/bashkëpunimit</t>
  </si>
  <si>
    <t xml:space="preserve">Hartimi dhe miratimi i dokumentave strategjikë në përputhje me SKZHI </t>
  </si>
  <si>
    <t>Koordinim dhe bashkërendim i ndihmës së huaj si dhe ofrimi i mbështetjes metodologjike në hartimin e dokumentave strategjikë sektoriale dhe ndërsektoriale, monitorimi i zbatimit dhe harmonizimit të tyre me SKZHI.</t>
  </si>
  <si>
    <t xml:space="preserve">Koordinim i ndihmës së huaj lidhur me programet dhe projektet zhvillimore dhe projektet me interes kombëtar duke ofruar mbështetje metodologjike në hartimin e dokumentave strategjikë sektoriale dhe ndësektoriale si dhe mmonitorimin e zbatimit të tyre me qëllim harmonizimin me SKZHI. </t>
  </si>
  <si>
    <t>01150</t>
  </si>
  <si>
    <t>SHËRBIME TË TJERA</t>
  </si>
  <si>
    <t xml:space="preserve">FORMAT 2: FORMATI STANDARD I PËRGATITJES SË KËRKESAVE BUXHETORE PBA 2023-2025 </t>
  </si>
  <si>
    <t>Pajisje kompjuterike dhe zyre</t>
  </si>
  <si>
    <t>18AN601</t>
  </si>
  <si>
    <t>Pajisje te blera kompjuterike dhe zyre</t>
  </si>
  <si>
    <t>Nr Projektesh</t>
  </si>
  <si>
    <t xml:space="preserve">Projekte/nisma te financuara </t>
  </si>
  <si>
    <t>Nr. takime/aktivitete</t>
  </si>
  <si>
    <t>Takime periodike me perfaqesuesit e PK per tu informuar mbi ecurine e problematikave te tyre dhe amendimin e kuadrit ligjor si dhe aktivitete te perbashketa me institucione te ngjashme te fushes.</t>
  </si>
  <si>
    <t>Takime te kryera/Aktivitete</t>
  </si>
  <si>
    <t xml:space="preserve">Nr. aktesh nenligjore
</t>
  </si>
  <si>
    <t>Ndryshimi dhe plotesimi i kuadrit ligjor ne fushen e arsimit, mbrojtjes sociale, kultures, perdorimit te gjuhes amtare dhe treguesve topografike.</t>
  </si>
  <si>
    <t>Akte nenligjore te propozuara</t>
  </si>
  <si>
    <t xml:space="preserve">Fuqizimi i kuadrit ligjor dhe nenligjor </t>
  </si>
  <si>
    <t xml:space="preserve">Zbatimi i kuadrit ligjor dhe politikave shteterore ne lidhje me pakicat kombetare, si edhe financimi i projekteve dhe nismave per fuqizimin, mbrojtjen e te drejtave, ruajtjen e promovimin e identitetit kombetar, kulturor e gjuhesor te tyre.
</t>
  </si>
  <si>
    <t>Emërtimi i Treguesit 1</t>
  </si>
  <si>
    <t>Sigurimi i ushtrimit te të drejtave specifike të personave që u përkasin një pakice kombëtare, si një përbërës thelbësor i një shoqërie të integruar dhe që garantojnë mosdiskriminimin dhe barazinë e plotë para ligjit.</t>
  </si>
  <si>
    <t>Koordinim dhe monitorim i administrimit dhe zbatimit ne praktike te kuadrit ligjor dhe politikave mbi pakicat kombetare.</t>
  </si>
  <si>
    <t>Sherbime te tjera</t>
  </si>
  <si>
    <t>Nr. pajisje</t>
  </si>
  <si>
    <t>Pajisje hardware per sistemimin online te inspekimit</t>
  </si>
  <si>
    <t xml:space="preserve"> Projekti Nr.2</t>
  </si>
  <si>
    <t>Nr pajisjesh</t>
  </si>
  <si>
    <t>Mobilimi I zyrave, pajisje te tjera</t>
  </si>
  <si>
    <t>M870015</t>
  </si>
  <si>
    <t>Pajisje zyre te blera</t>
  </si>
  <si>
    <t xml:space="preserve">  kompjutera per punonjesit,  fotokopje, tableta per sistemin online(palisje hardwere) per inspektoret shteterore etj</t>
  </si>
  <si>
    <t>18AO601</t>
  </si>
  <si>
    <t xml:space="preserve"> Projekti Nr.1</t>
  </si>
  <si>
    <t>Nr. Inspektimesh</t>
  </si>
  <si>
    <t>Numri I inspektimeve te kryera nga 16 Inspektoratet Shteterore, koordinimi dhe  mbikqyerja e kerkesave ligjore  ne fushen e  inspektimit per inspektoratet shteterore.</t>
  </si>
  <si>
    <t xml:space="preserve">Inspektime te kryera 
</t>
  </si>
  <si>
    <t>Numri I inspektimeve te realizuara online nga Inspektoratet shteterore kundrejt numrit total te inspektimeve tw planifikuara</t>
  </si>
  <si>
    <t>Numri I Inspektorateve shteterore qe kryejne inspektime online me bazw risku</t>
  </si>
  <si>
    <t>Programimi i inspektimeve me bazw risku pwr Inspektoratet Shtetwrore dhe Vendore, nwpwrmjet sistemit "e-Inspektimi", dhe kryerja e procesit inspektues me dokumenta tw standartizuara</t>
  </si>
  <si>
    <t xml:space="preserve">Numri I Inspektorateve shteterore qe kryejne inspektime online </t>
  </si>
  <si>
    <t xml:space="preserve">Realizimi i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</si>
  <si>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Mbikëqyrja dhe koordinimi i veprimtarisë të  të gjithë Inspektorave Shtetërore, sipas Ligjit Nr.10 433, Datë 16.06.2011</t>
  </si>
  <si>
    <t>INSPEKTORATI QENDROR</t>
  </si>
  <si>
    <t xml:space="preserve">Mbasi Institucioni merr aplikimin dhe pregatit dokumentacionin perkates ceshtja kalon per shqyrtim dhe aprovim te Keshilli  Kombetar I Territorit </t>
  </si>
  <si>
    <t>Dosje te kaluara per shqyrtim ne KKT</t>
  </si>
  <si>
    <t>18AO201</t>
  </si>
  <si>
    <t xml:space="preserve"> Pajisje informatike</t>
  </si>
  <si>
    <t>Blerje pajisje informatike</t>
  </si>
  <si>
    <t>Nr dosjesh</t>
  </si>
  <si>
    <t>Numri I aplikimeve te shqyrtuara brenda afatit ndaj totalit te aplikimeve te marra nga Institucioni.</t>
  </si>
  <si>
    <t>Shqyrtimi I dosjeve aplikante per leje ndertimi ne respekt te afateve kohore sipas legjislacionit perkates</t>
  </si>
  <si>
    <t>Nr I aplikimeve te pranuara dhe shqyrtuara te cilat kane marre nje pergjigje. (AZHT-ja pranon dhe shqyrton dokumentacionin per ceshtje te formes brenda 5 diteve pune nga marrja e tij ne dorezim si dhe njofton aplikantin per pranimin apo mospranimin e kerkeses</t>
  </si>
  <si>
    <t>Pranimi i aplikimeve dhe dhenia e nje pergjigjeje pozitive ose negative brenda 5 diteve pune nga marrja e aplikimit nga Institucioni</t>
  </si>
  <si>
    <t>Institucioni Agjencia e Zhvillimit Te Territorit ka ne programin e vet pranimin, pregatitjen dhe  administrimin e dokumentave te aplikuesve per leje ndertimi  per shqyrtim nga Keshilli Kombetar i Territorit.</t>
  </si>
  <si>
    <t>1150</t>
  </si>
  <si>
    <r>
      <t xml:space="preserve">Detajimi i Kostos Totale të </t>
    </r>
    <r>
      <rPr>
        <b/>
        <sz val="12"/>
        <color rgb="FFFF0000"/>
        <rFont val="Times New Roman"/>
        <family val="1"/>
      </rPr>
      <t xml:space="preserve">Produktit 1&amp;2 …X </t>
    </r>
    <r>
      <rPr>
        <b/>
        <sz val="12"/>
        <color theme="1"/>
        <rFont val="Times New Roman"/>
        <family val="1"/>
      </rPr>
      <t>sipas Artikujve Ekonomikë</t>
    </r>
  </si>
  <si>
    <r>
      <t xml:space="preserve">Detajimi i Kostos Totale të </t>
    </r>
    <r>
      <rPr>
        <b/>
        <sz val="12"/>
        <color rgb="FFFF0000"/>
        <rFont val="Times New Roman"/>
        <family val="1"/>
      </rPr>
      <t xml:space="preserve">Produktit 2 </t>
    </r>
    <r>
      <rPr>
        <b/>
        <sz val="12"/>
        <color theme="1"/>
        <rFont val="Times New Roman"/>
        <family val="1"/>
      </rPr>
      <t>sipas Artikujve Ekonomikë</t>
    </r>
  </si>
  <si>
    <t>Pajisje elektronike sipas nevojave të institucionit (kompjuter desktop, laptop, skaner)</t>
  </si>
  <si>
    <t xml:space="preserve"> M140194 </t>
  </si>
  <si>
    <t>Pajisje elektronike të blera</t>
  </si>
  <si>
    <r>
      <t xml:space="preserve">Detajimi i Kostos Totale të </t>
    </r>
    <r>
      <rPr>
        <b/>
        <sz val="12"/>
        <color rgb="FFFF0000"/>
        <rFont val="Times New Roman"/>
        <family val="1"/>
      </rPr>
      <t xml:space="preserve">Produktit 1 </t>
    </r>
    <r>
      <rPr>
        <b/>
        <sz val="12"/>
        <color theme="1"/>
        <rFont val="Times New Roman"/>
        <family val="1"/>
      </rPr>
      <t>sipas Artikujve Ekonomikë</t>
    </r>
  </si>
  <si>
    <t>Pajisje zyre sipas nevojave të institucionit (rafte arkive, rafte dokumentash, tavolina pune, karrige)</t>
  </si>
  <si>
    <t>18AP901</t>
  </si>
  <si>
    <t>Pajisje zyre të blera</t>
  </si>
  <si>
    <t>Blerje orendi/pajisje zyre</t>
  </si>
  <si>
    <r>
      <t xml:space="preserve">Detajimi i Kostos Totale të </t>
    </r>
    <r>
      <rPr>
        <b/>
        <sz val="12"/>
        <color rgb="FFFF0000"/>
        <rFont val="Times New Roman"/>
        <family val="1"/>
      </rPr>
      <t>Produktit 1</t>
    </r>
    <r>
      <rPr>
        <b/>
        <sz val="12"/>
        <color theme="1"/>
        <rFont val="Times New Roman"/>
        <family val="1"/>
      </rPr>
      <t xml:space="preserve"> sipas Artikujve Ekonomikë</t>
    </r>
  </si>
  <si>
    <t xml:space="preserve">numer rastesh </t>
  </si>
  <si>
    <t xml:space="preserve">Ofrimit  të shërbimit të këshillimit dhe përfaqësimit ligjor në çdo rast të parashikuar në ligj. </t>
  </si>
  <si>
    <t>Këshillim dhe  perfaqesim i ofruar</t>
  </si>
  <si>
    <t xml:space="preserve">% e praktikave të perfunduara kundrejt praktikave te trajtuara </t>
  </si>
  <si>
    <t xml:space="preserve">Ofrimi i shërbimit të keshillimit dhe përfaqësimit ligjor në cdo rast të parashikuar në ligj. </t>
  </si>
  <si>
    <t xml:space="preserve">Përfaqësim dhe këshillim i çdo praktike në mbrojtje të interesave pasurore dhe financiare të Shtetit Shqiptar </t>
  </si>
  <si>
    <t xml:space="preserve">Mbrojtja e interesave financiar dhe pasurore të Shtetit Shqipëtar </t>
  </si>
  <si>
    <t xml:space="preserve">Programi synon:                                                                                                                                                                                                                           Ofrimin e shërbimt  këshillimor për veprimtarinë juridike të organeve të administratës shtetërore qendrore dhe enteve publike veçanërisht për lidhjen e kontrateve të cilat parashikojnë efekte financiare për shtetin.                                                                                                                                                                  Përfaqësimin dhe mbrojtjen e interesave  pasurore të shtetit shqiptar pranë gjykatave kombëtare e ndërkombëtare, në çështjet gjyqësore, në të cilat një organ i administratës shtetërore ose Republika e Shqipërisë është palë,                                                                                                                                                 Ofrimin e  asistencës juridike njësive të qeverisjes vendore sipas kritereve të përcaktuara në ligj,                                                                                             Përcaktimin e rregullave  për unifikimin e praktikave  dhe formulimin  e kritereve  të përgjithshme  të asistencës juridike të shtetit                                                                                                                                                  Ndërmjetësimin për zgjidhjen me pajtim të mosmarrëveshjeve ndërmjet organeve qendrore të administratës publike dhe enteve publike.                                                                                                                                            Programi zhvillohet duke u bazuar në ligjin nr. 10018, date 13.11.2008 "Për Avokaturën e Shtetit", i ndryshuar.                                                                                                                                                                                                                                                                                                                                                                                                                                                                                                                                                                                                                                                                                                                                                                                                                                                                                                                                                                                                                                   </t>
  </si>
  <si>
    <t xml:space="preserve">Shërbimi i Avokatisë Shtetërore </t>
  </si>
  <si>
    <t>Nr. Planesh</t>
  </si>
  <si>
    <t>Hartimi i Planeve të Detyruara Vendore për zonat e prekura nga tërmeti, 9 bashki Durrës , Kamëz, Kavajë, Krujë, Kurbin , Lezhë, Mirditë, Shijak, Vore</t>
  </si>
  <si>
    <t>19AA001</t>
  </si>
  <si>
    <t>Hartimi I Planeve të Detyruara Vendore për 9 bashki</t>
  </si>
  <si>
    <t>Nr. Projektesh</t>
  </si>
  <si>
    <t xml:space="preserve">Projekti konsiston në vlerësim dhe analizë të gjendjes ekzistuese të territorit dhe ndryshimeve të ndodhura prej vitit 2015 deri më tani, vlerësim të potencialeve, risqeve dhe mundësive që paraqet territori për zhvillim të qëndrueshëm ekonomik, social dhe mjedisor.  Dokumenti do të shërbejnë si referencë dhe udhëzues për stafet e  administratës lokale për zbatimin e planeve lokale.
</t>
  </si>
  <si>
    <t>18AN901</t>
  </si>
  <si>
    <t>Sherbim konsulence</t>
  </si>
  <si>
    <t>Planifikimi ne nivel qendror dhe Monitorimi i Territorit</t>
  </si>
  <si>
    <t>Realizimi i ketij projekti ka si objektiv te sjelle ne parametra bashkohore per  funksionimin e pajisjeve informatike ne AKPT si dhe  Pajisja me licenca ARCGIS desktop Advance del domosdoshmeri per funksionimin e procesit te punes GIS, pasi ky aplikacion krijon / menaxhon / kontrollon /përpunon gjeodatabasa për Plane në nivel vendor dhe qëndor, ruan te dhenat dhe ka kapacitete shumë të mira analitike, topologjike dhe ofron rezultate më të besueshme.Ky projekt perputhet me qellimet dhe objektivat e programit ne fushen e zhvillimit te territorit dhe me ndihmen e këtij aplikacioni proçeset e punës organizohen dhe kryen me një saktesi shumë të larte.</t>
  </si>
  <si>
    <t>Pajisje informatike te blera (kompjutera, licenca)</t>
  </si>
  <si>
    <t>Pajisje informatike te blera (licenca, kompjutera ..)</t>
  </si>
  <si>
    <t>nr. planesh te hartuara</t>
  </si>
  <si>
    <t>Sigurimi I sherbimeve per realizimin e politikave te planifikimit, Hartimi i planeve te pergjithshme kombetare, planeve vendore</t>
  </si>
  <si>
    <t>Plane të Përgjithshme Kombëtare/Plane Vendore të hartuara</t>
  </si>
  <si>
    <t>Administratë funksionale për realizimin e politikave të Planifikimit Urban</t>
  </si>
  <si>
    <t>Planifikimi dhe zhvillimi I qëndrueshëm I territorit</t>
  </si>
  <si>
    <t>PDYV (Planet e detyruara vendore) procesi I rindertimit; programet e procesit
të rindërtimit, funksionimin e fondit të rindërtimit dhe procedurat përkatëse.</t>
  </si>
  <si>
    <t>Rritja e transparencës në politikat territoriale, ekonomike dhe sociale</t>
  </si>
  <si>
    <t>Procesi I planifikimit te territorit, zhvillimi  I qendrueshem I tij,  hartimi në bashkëpunim dhe bashkërendimi i proceseve te hartimit të dokumenteve të planifikimit të territorit, si dhe sigurimi i bashkërendimit ndërmjet autoriteteve të planifikimit të territorit, si atë horizontal (mes institucioneve të pushtetit qendror), ashtu edhe atë vertikal (mes institucioneve vendore e qendrore). Udhëheq, koordinon dhe ndërlidh veprimtaritë për modernizimin e modelit të planifikimit dhe promovimin e praktikave novatore në projektim urban dhe planifikim.</t>
  </si>
  <si>
    <t>Misioni ynë është të kontribuojmë për zhvillimin e qëndrueshëm të territorit të udhëhequr nga strategjitë e mirëplanifikuara dhe programet afatmesme e afgjata të zhvillimit; të sigurojmë zbatimin e ligjit dhe akteve nënligjore në fuqi që garantojnë mirëplanifikimin e territorit; si edhe të mbështesim dialogun profesional në fushën e planifikimit të territorit, duke përhapur njohuritë e fituara gjatë eksperiencës sonë në këtë fushë.</t>
  </si>
  <si>
    <t>Numër pajisjesh</t>
  </si>
  <si>
    <t xml:space="preserve">Pajisje kompjuterike dhe pajisje zyre sipas nevojave te institucionit </t>
  </si>
  <si>
    <t>Numër Auditimesh</t>
  </si>
  <si>
    <t xml:space="preserve">Auditime të kryera për sistemin e menaxhimit dhe kontrollin e fondeve IPA të menaxhimit të decentralizuar. </t>
  </si>
  <si>
    <t>98704AA</t>
  </si>
  <si>
    <t>Norma e përmiresimit të eficensës në evidentimin e paligjshmërisë dhe parregullsisë së transaksioneve</t>
  </si>
  <si>
    <t>Norma e uljes së veprimeve që bien ndesh me dispozitat e vendosura në Marrëveshjen kuadër dhe cdo dsipozitë tjetër ligjore në fuqi , që përcakoton dhënien dhe përdorimin e fondeve të programit IPA</t>
  </si>
  <si>
    <t>Përputhshmëria e sistemit të menaxhimit dhe kontrollit me Marrëveshjen kuadër dhe çdo marrëveshje tjetër të lidhur ndërmjet Komisionit Evropian dhe Republikës së Shqipërisë në kuadër të Programit IPA.</t>
  </si>
  <si>
    <t>Ulja e paligjshmërisë dhe parregullsisë së transaksioneve përkatëse.</t>
  </si>
  <si>
    <t xml:space="preserve">Norma e uljes së pasaktesive dhe pavertetesive të raporteve dhe pasqyrave/deklaratave financiare vjetore, si dhe të llogarive vjetore që mbështetin këto pasqyra/deklarata .  </t>
  </si>
  <si>
    <t>Kryerja e veprimtarisë audituese me qëllim verifikim e vërtetësisë, saktësisë së raporteve dhe pasqyrave financiare vjetore , si dhe llogarive vjetore që mbështesin këto pasqyra.</t>
  </si>
  <si>
    <t xml:space="preserve">Auditimi me përgjegjësi i zbatimit të dispozitave ligjore nga subjektet që perfitojne fonde nga BE për Programet IPA dhe IPARD , i zbatimit të dispozitave ligjore nga Audituesit e Agjencise. 
</t>
  </si>
  <si>
    <t>Agjencia e Auditimit të Programeve të Asistencës Akredituar nga Bashkimi Europian</t>
  </si>
  <si>
    <t>Buxheti 2023-2024</t>
  </si>
  <si>
    <t>Detajimi i Kostos Totale të Produktit 1 sipas Artikujve Ekonomikë</t>
  </si>
  <si>
    <t>Pagesa e TVSH për projekte me financim të huaj</t>
  </si>
  <si>
    <t>Kodi  18AP802</t>
  </si>
  <si>
    <t>Pagesë TVSH</t>
  </si>
  <si>
    <t xml:space="preserve">Nr reformash </t>
  </si>
  <si>
    <t>Zbatimi i reformes se Sherbimit Civil ne Administraten Publike</t>
  </si>
  <si>
    <t>Kodi  18BP504</t>
  </si>
  <si>
    <t xml:space="preserve">IPA 2014 Zbatimi i reformes se Sherbimit Civil ne Administraten Publike </t>
  </si>
  <si>
    <t>M2 te rikostruktuar/Godine e rikostruktuar</t>
  </si>
  <si>
    <t xml:space="preserve">Rikonstruksion Godine </t>
  </si>
  <si>
    <t>M870290</t>
  </si>
  <si>
    <t>Kodi i Projektit të Investimeve  M870290</t>
  </si>
  <si>
    <t>Blerje  pajisje  zyre  dhe kompjuterike  për sigurimin e ambienteve të përshtashme për mirëfunksionimin e DAP</t>
  </si>
  <si>
    <t>Kodi     18AP601</t>
  </si>
  <si>
    <t>Pajise zyre</t>
  </si>
  <si>
    <t>Blerje e pajisje  zyre dhe komjuterike</t>
  </si>
  <si>
    <t>Kosto totale e produktit 9</t>
  </si>
  <si>
    <t>Detajimi i Kostos Totale të Produktit 9 sipas Artikujve Ekonomikë</t>
  </si>
  <si>
    <t>Procese</t>
  </si>
  <si>
    <t>Procese për sigurimin e mirëfunksionimit të institucionit</t>
  </si>
  <si>
    <t>Administrimi dhe funksionimi i DAP</t>
  </si>
  <si>
    <t>Produkti 9</t>
  </si>
  <si>
    <t>Kosto totale e produktit 8</t>
  </si>
  <si>
    <t>Detajimi i Kostos Totale të Produktit 8 sipas Artikujve Ekonomikë</t>
  </si>
  <si>
    <t>Proces inspektimi</t>
  </si>
  <si>
    <t>Procese monitorimi te kryera për zbatimin e legjislacionit të shërbimit civilsi dhe Inspektime për të monitoruar zbatimin e legjislacion it të shërbimit civil</t>
  </si>
  <si>
    <t>Procese monitorimi te kryera</t>
  </si>
  <si>
    <t>Produkti 8</t>
  </si>
  <si>
    <t>Kosto totale e produktit 7</t>
  </si>
  <si>
    <t>Detajimi i Kostos Totale të Produktit 7 sipas Artikujve Ekonomikë</t>
  </si>
  <si>
    <t>politika</t>
  </si>
  <si>
    <t>Hartimi i politikave për ngritjen e kapaciteteve dhe rritjen e integritetit në administratën publike</t>
  </si>
  <si>
    <t xml:space="preserve">Politika te ndermarra për zhvillimin profesional </t>
  </si>
  <si>
    <t>Produkti 7</t>
  </si>
  <si>
    <t>Kosto totale e produktit 6</t>
  </si>
  <si>
    <t>Detajimi i Kostos Totale të Produktit 6 sipas Artikujve Ekonomikë</t>
  </si>
  <si>
    <t>numër aktesh</t>
  </si>
  <si>
    <t xml:space="preserve">Hartimi i akteve ligjore dhe nënligjore në fushën e pagave, burimeve njerëzore dhe në fushën e organizimit të institucioneve </t>
  </si>
  <si>
    <t>Akte ligjore dhe nënligjore te hartuara</t>
  </si>
  <si>
    <t>Produkti 6</t>
  </si>
  <si>
    <t>Kosto totale e produktit 5</t>
  </si>
  <si>
    <t>Detajimi i Kostos Totale të Produktit 5 sipas Artikujve Ekonomikë</t>
  </si>
  <si>
    <t>Numër raportesh</t>
  </si>
  <si>
    <t>Hartimi dhe përgatitja e raporteve të monitorimit për zbatimin e strategjisë ndërsektoriale në administratën publike për organizmat ndërkombëtarë</t>
  </si>
  <si>
    <t>Raporte monitorimi te kryera</t>
  </si>
  <si>
    <r>
      <rPr>
        <b/>
        <sz val="8"/>
        <rFont val="Garamond"/>
        <family val="1"/>
      </rPr>
      <t xml:space="preserve">Produkti 5 </t>
    </r>
    <r>
      <rPr>
        <sz val="8"/>
        <rFont val="Garamond"/>
        <family val="1"/>
      </rPr>
      <t>(shto produkte sipas rastit)</t>
    </r>
  </si>
  <si>
    <t>Kosto totale e produktit 4</t>
  </si>
  <si>
    <t>Detajimi i Kostos Totale të Produktit 4 sipas Artikujve Ekonomikë</t>
  </si>
  <si>
    <t>Numër strategji/plan veprimi</t>
  </si>
  <si>
    <t>Hartimi dhe rishikimi i strategjive të miratuara në kuadër të reformës në administratës publike</t>
  </si>
  <si>
    <t xml:space="preserve">Strategji të miratuara </t>
  </si>
  <si>
    <t>Produkti 4</t>
  </si>
  <si>
    <t>Kosto totale e produktit 3</t>
  </si>
  <si>
    <t>Detajimi i Kostos Totale të Produktit 3 sipas Artikujve Ekonomikë</t>
  </si>
  <si>
    <t>Numër programesh/projektesh</t>
  </si>
  <si>
    <t>Hartimi i programeve dhe projekteve dhe përdorimi i mjeteve inovative për menaxhimin e burimeve njerëzore</t>
  </si>
  <si>
    <t xml:space="preserve">Programe/projekte ne fushën e shërbimit civil </t>
  </si>
  <si>
    <t>Detajimi i Kostos Totale të Produktit 2 sipas Artikujve Ekonomikë</t>
  </si>
  <si>
    <t>Numër procedurash/procesesh</t>
  </si>
  <si>
    <t>Përfaqësimi i Departamentit të Administratës Publike në procese gjyqësore ku është palë dhe pjesëmarrje në komisione disiplinore.</t>
  </si>
  <si>
    <t>Përfaqësim në procese gjyqësore dhe komisione disiplinore</t>
  </si>
  <si>
    <t>Numër procedurash</t>
  </si>
  <si>
    <t>Zhvillimi i procedurave të konkurimit në institucionet e administratës shtetërore (Konkurse pranimi në shërbimin civil, lëvizje paralele, ngritje në detyrë)</t>
  </si>
  <si>
    <t>Procedura konkurimi në shërbimin civil</t>
  </si>
  <si>
    <t>Realizimi I  performances së menaxhimit të burimeve njerëzore të shërbimit civil</t>
  </si>
  <si>
    <t xml:space="preserve">Rritja e performances së menaxhimit të burimeve njerëzore të shërbimit civil, ndërtimit të institutcioneve dhe organizimi i sistemit të pagave në administratën publike. Ngritja e kapacitetve të administratës publike me qëllim rritjen e efiçencës dhe përgjegjshmërisë së nëpunësve publikë dhe  monitorimi i zbatimit të legjislacionit të shërbimit civil </t>
  </si>
  <si>
    <t>Procese monitorimi të kryera</t>
  </si>
  <si>
    <t xml:space="preserve">Politika të ndërmarra për zhvillimin profesional </t>
  </si>
  <si>
    <t>Akte ligjore e nënligjore të hartuara , politika të ndërmarra për zhvillimin profesional ,interpretime dhe dhënie mendimi</t>
  </si>
  <si>
    <t>Raporte monitorimi të kryera</t>
  </si>
  <si>
    <t>Programe në fushën e shërbimit civil  dhe strategji të miratuara ,raportime të kryera</t>
  </si>
  <si>
    <t>Përfaqësim në procese gjyqësore, komisione disiplinore dhe procese  monitorimi të kryera</t>
  </si>
  <si>
    <t>Procedura konkurimi ,konkurse pranimi në shërbimin civil, lëvizje paralele, ngritje në detyrë</t>
  </si>
  <si>
    <t xml:space="preserve"> Departamenti i Administratës Publike ka për qëllim sigurimin e një shërbimi civil të qëndrueshëm, profesional, të bazuar në meritë, integritet moral dhe paanësi politike
</t>
  </si>
  <si>
    <t>Departamenti i Administratës Publike  zhvillon politika dhe strategji . Ai synon: zhvillimin dhe menaxhimin e burimeve njerëzore, si dhe thellimin e reformës në shërbimin civil ,zgjerimin e fushës së veprimit të këtij kuadri ligjor,  përcaktimin e standarteve të njëjta për nëpunësit civilë dhe punonjësit e tjerë të administratës publike, në kuptimin e rregullimit të marrëdhënieve të punës, pranimit në administratën publike, ecjen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</si>
  <si>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DEPARTAMENTI I ADMINISTRATES PUBLIKE</t>
  </si>
  <si>
    <t>Buxheti  2023-2025</t>
  </si>
  <si>
    <t>M2 punime</t>
  </si>
  <si>
    <t>Ristrukturim i mjediseve të institucionit, përfshirë mbushje me rezinë, meremetime, suvatime, stukime, rregullime të rrjetit elektrik të dëmtuara nga tërmeti i nëntorit 2019.</t>
  </si>
  <si>
    <t>DUHET GJENERUAR KOD !!!</t>
  </si>
  <si>
    <t>Ristrukturim zyrash për dëmtime të tërmetit</t>
  </si>
  <si>
    <t xml:space="preserve">Produkti 3 </t>
  </si>
  <si>
    <t>Numër pajisjesh zyre</t>
  </si>
  <si>
    <t>Orendi, etj.</t>
  </si>
  <si>
    <t>KODI 18AQ302</t>
  </si>
  <si>
    <r>
      <t>Pajisje zyre</t>
    </r>
    <r>
      <rPr>
        <b/>
        <sz val="8"/>
        <color theme="1"/>
        <rFont val="Garamond"/>
        <family val="1"/>
      </rPr>
      <t xml:space="preserve"> </t>
    </r>
  </si>
  <si>
    <t>Kompjutera dhe pajisje të tjera shoqëruese (printera dhe UPS) të lidhura me to.</t>
  </si>
  <si>
    <r>
      <t xml:space="preserve"> </t>
    </r>
    <r>
      <rPr>
        <b/>
        <sz val="8"/>
        <color theme="1"/>
        <rFont val="Garamond"/>
        <family val="1"/>
      </rPr>
      <t>KODI 18AQ301</t>
    </r>
  </si>
  <si>
    <t xml:space="preserve">Pajisje kompiuterike dhe shoqërueset e tyre. </t>
  </si>
  <si>
    <r>
      <t>Detajimi i Kostos Totale të</t>
    </r>
    <r>
      <rPr>
        <b/>
        <sz val="8"/>
        <color rgb="FFFF0000"/>
        <rFont val="Garamond"/>
        <family val="1"/>
      </rPr>
      <t xml:space="preserve"> Produktit 3 </t>
    </r>
    <r>
      <rPr>
        <b/>
        <sz val="8"/>
        <color theme="1"/>
        <rFont val="Garamond"/>
        <family val="1"/>
      </rPr>
      <t>sipas Artikujve Ekonomikë</t>
    </r>
  </si>
  <si>
    <t>Numër aktivitetesh/workshopesh</t>
  </si>
  <si>
    <t xml:space="preserve">Ndërtimi i infrastrukturës së një rrjeti rajonal me homologët e KSHK ku të trajtohen problematikat e përbashkëta  dhe të ndahen e promovohen praktikat e mira në lidhje me lirinë e fesë dhe besimit dhe marrëdhëniet e tyre me shtetet. </t>
  </si>
  <si>
    <t xml:space="preserve">Network rajonal mes homologësh   KODI 98709AD                                                                                 </t>
  </si>
  <si>
    <r>
      <t>Detajimi i Kostos Totale të</t>
    </r>
    <r>
      <rPr>
        <b/>
        <sz val="8"/>
        <color rgb="FFFF0000"/>
        <rFont val="Garamond"/>
        <family val="1"/>
      </rPr>
      <t xml:space="preserve"> Produktit 2 </t>
    </r>
    <r>
      <rPr>
        <b/>
        <sz val="8"/>
        <color theme="1"/>
        <rFont val="Garamond"/>
        <family val="1"/>
      </rPr>
      <t>sipas Artikujve Ekonomikë</t>
    </r>
  </si>
  <si>
    <t>Numër dokumenti</t>
  </si>
  <si>
    <t xml:space="preserve">Dokument/studim reflektues, i ndarë sipas zonave gjeografike, për marrëdhëniet shtet - fe në nivel lokal. </t>
  </si>
  <si>
    <r>
      <t xml:space="preserve">Dokument/ studim </t>
    </r>
    <r>
      <rPr>
        <b/>
        <sz val="8"/>
        <color theme="1"/>
        <rFont val="Garamond"/>
        <family val="1"/>
      </rPr>
      <t>KODI 98709AC</t>
    </r>
  </si>
  <si>
    <t>Numri i bashkësive</t>
  </si>
  <si>
    <t>Financim i bashkësive fetare, për pagat e personelit të administratës, të arsimtarëve dhe mbështetje për rikonstruksionet e objekteve të kultit, në zbatim të legjislacionit përkatës.</t>
  </si>
  <si>
    <t>Financim i Bashkësive fetare  KODI 98709AA</t>
  </si>
  <si>
    <t>Numër  dokumentash/ aktesh nënligjore</t>
  </si>
  <si>
    <t>Forcimi i kontributit të bashkësive fetare në të mirë të shoqërisë</t>
  </si>
  <si>
    <t>Forcimi i harmonisë fetare me anë të mbështetjes financiare  dhe hartimin e akteve ligjore dhe nënligjore për këtë qëllim.</t>
  </si>
  <si>
    <t>Trend në rritje</t>
  </si>
  <si>
    <t>Harmonia Fetare</t>
  </si>
  <si>
    <t>Garantimi i një mjedisi ku, çdo bashkësi fetare të shprehë dhe praktikojë lirisht të drejtën kushtetuese të besimit, nëpërmjet mbështetjes financiare nga shteti.</t>
  </si>
  <si>
    <t>Mbështetje financiare për bashkësitë fetare, për përmirësimin e infrastrukturës së tyre administrative, arsimore, shpirtërore e kulturore.</t>
  </si>
  <si>
    <t>08480</t>
  </si>
  <si>
    <t>Mbështetje për Kultet fetare</t>
  </si>
  <si>
    <t>AGJENCIA KOMBETARE E SHOQERISE SE INFORMACIONIT</t>
  </si>
  <si>
    <r>
      <t xml:space="preserve">Detajimi i Kostos Totale të </t>
    </r>
    <r>
      <rPr>
        <b/>
        <sz val="10"/>
        <color rgb="FFFF0000"/>
        <rFont val="Garamond"/>
        <family val="1"/>
      </rPr>
      <t xml:space="preserve">Produktit 5 </t>
    </r>
    <r>
      <rPr>
        <b/>
        <sz val="10"/>
        <color theme="1"/>
        <rFont val="Garamond"/>
        <family val="1"/>
      </rPr>
      <t>sipas Artikujve Ekonomikë</t>
    </r>
  </si>
  <si>
    <t xml:space="preserve">TVSH -Implementimi i projektit të financuar nga qeveria norvegjeze me qëllim zgjerimin e kapaciteteve të ASIG për tu ofruar përdoruesve informacion gjeohapesinor + TVSH </t>
  </si>
  <si>
    <t>M870307</t>
  </si>
  <si>
    <t xml:space="preserve">TVSH -Implementimi I projektit te financuar nga qeveria norvegjeze me qellim zgjerimin e kapaciteteve te ASIG per tu ofruar perdoruesve informacion gjeohapesinor + TVSH </t>
  </si>
  <si>
    <t>Produkti 5</t>
  </si>
  <si>
    <r>
      <t xml:space="preserve">Detajimi i Kostos Totale të </t>
    </r>
    <r>
      <rPr>
        <b/>
        <sz val="10"/>
        <color rgb="FFFF0000"/>
        <rFont val="Garamond"/>
        <family val="1"/>
      </rPr>
      <t xml:space="preserve">Produktit 4 </t>
    </r>
    <r>
      <rPr>
        <b/>
        <sz val="10"/>
        <color theme="1"/>
        <rFont val="Garamond"/>
        <family val="1"/>
      </rPr>
      <t>sipas Artikujve Ekonomikë</t>
    </r>
  </si>
  <si>
    <t>Orendi dhe pajisje për mobilimin e zyrave</t>
  </si>
  <si>
    <t>M870072</t>
  </si>
  <si>
    <t>Blerje pajisje dhe orendi</t>
  </si>
  <si>
    <r>
      <t xml:space="preserve">Detajimi i Kostos Totale të </t>
    </r>
    <r>
      <rPr>
        <b/>
        <sz val="10"/>
        <color rgb="FFFF0000"/>
        <rFont val="Garamond"/>
        <family val="1"/>
      </rPr>
      <t xml:space="preserve">Produktit 3 </t>
    </r>
    <r>
      <rPr>
        <b/>
        <sz val="10"/>
        <color theme="1"/>
        <rFont val="Garamond"/>
        <family val="1"/>
      </rPr>
      <t>sipas Artikujve Ekonomikë</t>
    </r>
  </si>
  <si>
    <t>Për realizimin e këtij projekti parashikohet të përgatitet një informacion i rëndësishem hartografik “Ortofoto” në vite për të gjithë Republikën e Shqipërisë rreth 28748 km2. Parashikohen të kryhet përpunimi, orientimi dhe korrektimi fotogrametrik për rreth 19000 fotografi ajrore dhe kryerja e shërbimit online i këtij produkti në Gjeoportalin Kombëtar</t>
  </si>
  <si>
    <t>18BV902</t>
  </si>
  <si>
    <t>Prodhim i ortofotove nga fotografitë ajrore historike</t>
  </si>
  <si>
    <r>
      <t xml:space="preserve">Detajimi i Kostos Totale të </t>
    </r>
    <r>
      <rPr>
        <b/>
        <sz val="10"/>
        <color rgb="FFFF0000"/>
        <rFont val="Garamond"/>
        <family val="1"/>
      </rPr>
      <t xml:space="preserve">Produktit 2 </t>
    </r>
    <r>
      <rPr>
        <b/>
        <sz val="10"/>
        <color theme="1"/>
        <rFont val="Garamond"/>
        <family val="1"/>
      </rPr>
      <t>sipas Artikujve Ekonomikë</t>
    </r>
  </si>
  <si>
    <t>Pajisje për stacionet marografike të Shëngjinit dhe Orikumit</t>
  </si>
  <si>
    <t>18BV903</t>
  </si>
  <si>
    <t>Blerje dhe instalim pajisjesh për stacionet marografike të Shëngjinit dhe Orikumit</t>
  </si>
  <si>
    <r>
      <t xml:space="preserve">Detajimi i Kostos Totale të </t>
    </r>
    <r>
      <rPr>
        <b/>
        <sz val="10"/>
        <color rgb="FFFF0000"/>
        <rFont val="Garamond"/>
        <family val="1"/>
      </rPr>
      <t xml:space="preserve">Produktit 1 </t>
    </r>
    <r>
      <rPr>
        <b/>
        <sz val="10"/>
        <color theme="1"/>
        <rFont val="Garamond"/>
        <family val="1"/>
      </rPr>
      <t>sipas Artikujve Ekonomikë</t>
    </r>
  </si>
  <si>
    <t>nr. Sistemesh</t>
  </si>
  <si>
    <t xml:space="preserve">Ndërtimi i sistemit të rrjeteve gjeodezike të rrjeteve aktiv dhe pasiv (Rendi i Parë dhe Rendi II), ndërtimi i rrjeteve të nivelimit, rrjete gravametrike, magnometrike dhe marografike. </t>
  </si>
  <si>
    <t>M870302</t>
  </si>
  <si>
    <t>Kodi i Projektit sipas listës se investimeve</t>
  </si>
  <si>
    <t xml:space="preserve">Ndërtimi i pjesshëm i Kornizës Referuese Gjeodezike
</t>
  </si>
  <si>
    <r>
      <t xml:space="preserve">Detajimi i Kostos Totale të </t>
    </r>
    <r>
      <rPr>
        <b/>
        <sz val="10"/>
        <color rgb="FFFF0000"/>
        <rFont val="Garamond"/>
        <family val="1"/>
      </rPr>
      <t>Produktit 3</t>
    </r>
    <r>
      <rPr>
        <b/>
        <sz val="10"/>
        <color theme="1"/>
        <rFont val="Garamond"/>
        <family val="1"/>
      </rPr>
      <t xml:space="preserve"> sipas Artikujve Ekonomikë</t>
    </r>
  </si>
  <si>
    <t>Sistem</t>
  </si>
  <si>
    <t>Gjeoportali Kombëtar i ASIG është një sistem që mundëson përdoruesit e ndryshëm të institucioneve publike, si edhe biznese apo individë, që të aksesojnë dhe të përdorin të dhenat gjeografike të Republikës së Shqipërisë. Kjo plaformë mundëson afishimin e informacionit gjeografik në një hartë interaktive si dhe mundësinë e shpërndarjes, shkarkimit dhe transformimit të të dhënave gjeografike. Nëpërmjet këtij projekti kërkohet që të sigurohet vazhdimësia mirëfuksionimit të sistemit të Gjeoportalit Kombëtar, si edhe të realizohen disa përmisime të nevojshme dhe rritje kapaciteti, që kanë ardhur si kërkesa e rritjes të përdorimit. . Në këtë lloj mënyre sigurohet vazhdimi i dhenies të shërbimit të Gjeoportalit për publikun, nuk kemi shkëputje të shërbimit të mirëmbajtjes.</t>
  </si>
  <si>
    <t xml:space="preserve">Mirëmbajtja e Sistemit të Gjeoportalit Kombëtar </t>
  </si>
  <si>
    <r>
      <t xml:space="preserve">Detajimi i Kostos Totale të </t>
    </r>
    <r>
      <rPr>
        <b/>
        <sz val="10"/>
        <color rgb="FFFF0000"/>
        <rFont val="Garamond"/>
        <family val="1"/>
      </rPr>
      <t>Produktit 2</t>
    </r>
    <r>
      <rPr>
        <b/>
        <sz val="10"/>
        <color theme="1"/>
        <rFont val="Garamond"/>
        <family val="1"/>
      </rPr>
      <t xml:space="preserve"> sipas Artikujve Ekonomikë</t>
    </r>
  </si>
  <si>
    <t xml:space="preserve">Sistemit ALBCORS, ndërtimi i të cilit u mundësua me financimin e buxhetit të shtetit filloi funksionin e tij në Dhjetor të vitit 2019.
Implementimi i tij, do të mundesojë  shmangjen përfundimisht të shpenzimeve të dubluara për gjeoreferencim, pasaktësitë dhe konfuzionin që egziston aktualisht në Shqipëri, lidhur me informacionin hartografik, gjeoinformacionit në tërësi,veçanërisht gjatë procesit të regjistrimit të pronësisë duke i paraprirë njëkohësisht reformës qeveritare për tokën. Gjithashtu, do të mbështesë projektet për ndërtimin e infrastrukturës kombëtare. (turizmi, ujësjëllsi, kanalizime projekte rehabilitimi etj..).
Mirëmbajtja e  këtij  sistemi  pritet që të siguroje  dhënien e shërbimit (RTK dhe PP) për mbi 250 përdorues të sistemeve GNSS të cilët i përkasin zyrave të kadastrës, urbanizimit dhe projektuese të pushtetit qëndor,  pushtetit lokal dhe subjekteve private.
Në mënyrë që ky sistem te funksionojë 24 ore pa ndërprerje është lidhur kontratë 4- vjeçare mirëmbajtje me operatorin ekonomik i cili do të sigurojë :
1. Funksionimin e rrjetit aktiv të pozicionimit global "ALBCORS" ( 27 stacione CORS dhe qëndra e monitorimit) pa ndërprerje dhe sipas kushteve teknike të  kontratës.
2. Mbështetje dhe ndihmë teknike 24 orë në ditë për 7 ditë të javës.
3. Sigurimi "on-line" nëpërmjet internetit, telefonisë ose e-mail me ASIG.
4. Kontroll fizik në terren për mirëmbajtjen e stacioneve bazë dhe zgjidhjen e problematikës së   
    hasur.( software dhe hardware).
</t>
  </si>
  <si>
    <t>Rrjeti Albcors i mirëmbajtur</t>
  </si>
  <si>
    <r>
      <t xml:space="preserve">Detajimi i Kostos Totale të </t>
    </r>
    <r>
      <rPr>
        <b/>
        <sz val="10"/>
        <color rgb="FFFF0000"/>
        <rFont val="Garamond"/>
        <family val="1"/>
      </rPr>
      <t>Produktit 1</t>
    </r>
    <r>
      <rPr>
        <b/>
        <sz val="10"/>
        <color theme="1"/>
        <rFont val="Garamond"/>
        <family val="1"/>
      </rPr>
      <t xml:space="preserve"> sipas Artikujve Ekonomikë</t>
    </r>
  </si>
  <si>
    <t xml:space="preserve">Nr . Aktesh </t>
  </si>
  <si>
    <t>Hartimi dhe zbatimi i  standarteve dhe rregullave uniforme të infrastrukturës së informacionit gjeohapesinor për tu zbatuar nga autoritetet përgjegjëse të caktuar me ligj të cilat në aktivitetin e tyre kanë krijimin dhe përdorimin e gjeoinformacionit. (ASIG) harton programe pune në funksion të krijimit të kësaj infrastrukture për zbatimin e politikave, rregullave, procedurave dhe udhëzimeve të punës për temat e gjeoinfomarionit).</t>
  </si>
  <si>
    <t xml:space="preserve">Standarte dhe vendime normative të hartuara </t>
  </si>
  <si>
    <t>Grupe të dhënash të standartizuara</t>
  </si>
  <si>
    <t xml:space="preserve">Hartimi dhe zbatimi standardeve dhe rregullave uniforme të infrastrukturës së informacionit gjeohapësinor </t>
  </si>
  <si>
    <t>Harta bazë e krijuar</t>
  </si>
  <si>
    <t>Numri i përdoruesve të sistemit ALBCORS</t>
  </si>
  <si>
    <t>Grupe të dhenash të standartizuara</t>
  </si>
  <si>
    <t xml:space="preserve">Shërbime online për të dhënat gjeohapësinore </t>
  </si>
  <si>
    <t>Numri i përdoruesve të Gjeoportalit Kombëtar</t>
  </si>
  <si>
    <t>Projektimi, ndërtimi, operimi, mirëmbajtja dhe përmirësimi i një sistemi gjeohapësinor funksional e të integruar (NSDI), i cili prodhon dhe përdor informacion dhe njohuri gjeohapësinore, në përputhje me standardet e BE/ INSPIRE</t>
  </si>
  <si>
    <t>Krijimi dhe implementimi I NSDI-se (Infrastrukutura Kombëtare e të Dhënave Gjeohapësinore), në Shqipëri është fushë e përgjegjësisë së ASIG-ut. Kjo është një infrastrukturë jetike për vendin tonë pasi lidhet ngushtësisht me aktivitetin e autoriteteve përgjegjëse për mbledhjen, procesimin, ruajtjen, shpërndarjen dhe përditësimin e të dhenave gjeohapësinore. Kjo infrastrukturë e përhershme është duke u ngritur në harmonizim të plotë me kërkesat e direktivës INSPIRE të Bashkimit Europian (BE), me synim ngritjen e mekanizmave të bashkepunimit me institucionet dhe organizatat e përfshira në mbledhjen, mirëmbajtjen dhe shpërndarjen e informacionit gjeohapësinor si dhe monitorimin dhe rregullimin /përshtatjen e punës sipas kërkesave të përdoruesve kryesore, grupeve të interesit dhe individëve. Përgjegjësia kryesore e ASIG-ut është koordinimi i punës për të siguruar krijimin dhe ofrimin e shërbimit të informacionit gjeohapësinor të plotë të saktë ,i përditesuar dhe lehtësisht i aksesueshëm për të gjithë grupet e interesuara. Puna e ASIG-ut konsiston në krijimin e standarteve dhe rregullave të përdorimit gjeohapësinor në funksion të hartimit të politikave zhvillimore dhe vendimmarrjes në nivel qendror dhe lokal.</t>
  </si>
  <si>
    <t>E-Qeverisja</t>
  </si>
  <si>
    <t>Nr sistem</t>
  </si>
  <si>
    <t>Ngritja e sistemit te mbrojtjes kibernetike ALCIRT</t>
  </si>
  <si>
    <t>Pajisje elektrike dhe elektronike</t>
  </si>
  <si>
    <t>M870018</t>
  </si>
  <si>
    <t>Pajisje elektrike dhe elektronije</t>
  </si>
  <si>
    <t>M870019</t>
  </si>
  <si>
    <t>Numer Aktesh</t>
  </si>
  <si>
    <t>Hartimi i Akteve Ligjore dhe Nenligjore</t>
  </si>
  <si>
    <t xml:space="preserve">Fuqizimi i funksionit menaxhues, në funksion të implementimit të sukseshëm të programit, konform kërkesave të kuadrit ligjor në fuqi. </t>
  </si>
  <si>
    <t>Numer incidentesh kibernetike te trajtuara dhe rapotuar</t>
  </si>
  <si>
    <t>46</t>
  </si>
  <si>
    <t>Auditime te Ofruesve te Kualifikuar te Sherbimeve te Besuara (OKSHB)</t>
  </si>
  <si>
    <t>Auditime te infrastrukturave Kritike dhe te Rendesishme</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</si>
  <si>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</si>
  <si>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e-Qeverisja</t>
  </si>
  <si>
    <t>1087027</t>
  </si>
  <si>
    <r>
      <t>Detajimi i Kostos Totale të</t>
    </r>
    <r>
      <rPr>
        <b/>
        <sz val="12"/>
        <color rgb="FFFF0000"/>
        <rFont val="Garamond"/>
        <family val="1"/>
      </rPr>
      <t xml:space="preserve"> Produktit 2</t>
    </r>
    <r>
      <rPr>
        <b/>
        <sz val="12"/>
        <color theme="1"/>
        <rFont val="Garamond"/>
        <family val="1"/>
      </rPr>
      <t xml:space="preserve"> sipas Artikujve Ekonomikë</t>
    </r>
  </si>
  <si>
    <t>Sistemi i kondicionimit ne Pallatin e Kongreseve</t>
  </si>
  <si>
    <t>Kondicionimi i Pallatit të Kongreseve</t>
  </si>
  <si>
    <t>Produkti 2 (shto produkte sipas rastit)</t>
  </si>
  <si>
    <t>601. Sigurimet Shoqërore dhe Shëndetësore</t>
  </si>
  <si>
    <r>
      <t xml:space="preserve">Detajimi i Kostos Totale të </t>
    </r>
    <r>
      <rPr>
        <b/>
        <sz val="12"/>
        <color rgb="FFFF0000"/>
        <rFont val="Garamond"/>
        <family val="1"/>
      </rPr>
      <t>Produktit 1</t>
    </r>
    <r>
      <rPr>
        <b/>
        <sz val="12"/>
        <color theme="1"/>
        <rFont val="Garamond"/>
        <family val="1"/>
      </rPr>
      <t xml:space="preserve"> </t>
    </r>
    <r>
      <rPr>
        <sz val="12"/>
        <color theme="1"/>
        <rFont val="Garamond"/>
        <family val="1"/>
      </rPr>
      <t>sipas Artikujve Ekonomikë</t>
    </r>
  </si>
  <si>
    <t>Numer Eventesh</t>
  </si>
  <si>
    <t xml:space="preserve">Realizimi në kohë dhe në standart te lartë cilësie për shërbimet ndaj institucioneve të larta qëndrore shtetërore me prioritet tre Krerët e Shtetit Pritje/Përcjellje Personalitesh të vendit dhe të huaj.                                                                                                              Mirëmbatjen e Rezidencave dhe Vilave Qeveritare:  në të gjithë territorin e Republikës së Shqipërisë (Tiranë: Vila 30, Vila 31, Vila Dajt, Pall.Kongreseve, Pall. Brigadave, Vilat në Vlorë, Vila në Dhermi, Vilat në Pogradec, Vilat në Durrës, Vila Velipojë)                                                                                                                                                                                                 </t>
  </si>
  <si>
    <t xml:space="preserve">Organizim Eventesh dhe Pritje Përcjellje Personalitetesh të vendit dhe të huaj                                                                                                     </t>
  </si>
  <si>
    <t>Marrja e te gjitha masave për te realizuar sipas standarteve dhe kushteve  të percaktuara në detyrat dhe politikat e brëndshme të DSHQ për realizimin e misionit të saj.</t>
  </si>
  <si>
    <t>Rritja e investimeve të realizuara krahasuar me vitet paraardhëse</t>
  </si>
  <si>
    <t>Vlera e investimeve të realizuara në vitet e mëparshme</t>
  </si>
  <si>
    <t>Emërtimi i Treguesit 2: Projekte të reja me qëllim kthimin e vilave dhe rezidencave në mjedise komode bashkëkohore të kërkuara për nivelin e lartë të personaliteteve</t>
  </si>
  <si>
    <t xml:space="preserve"> Rritja e numrit të shërbimeve të ofruara dhe ruajta e standarit të lartë të shërbimit</t>
  </si>
  <si>
    <t>Shërbime të ofruara dhe në vitet e mëparshme</t>
  </si>
  <si>
    <t>Emërtimi i Treguesit 1: Standarte europiane te aplikuara mbi ofrimin e sherbimeve per institucionet e larta qendrore</t>
  </si>
  <si>
    <t>Realizimi në kohë dhe me standart të lartë cilësie për shërbime ndaj Institucioneve të larta Qëndrore Shtetërore,  Tre Krerëve të Shtetit dhe pritje -  përcjellje të delegacioneve të huaja. Rritja e cilesisë me kushte bashkëkohore të ambjenteve në zotërim të Drejtorisë së Shërbimeve Qeveritare si dhe suksesi financiar i realizuar nëpërmjet dhënies me qira dhe  shërbimit ushqimor për organizimin e aktiviteteve.</t>
  </si>
  <si>
    <t>Prioritet e DSHQ për vitin 2022 janë: Ofrimi i një shërbimi cilësor sipas standarteve bashkëkohore, në zbatim të bazës ligjore mbi të cilën ushtron veprimtarinë DSHQ, realizimi i  investimeve dhe mirëmbatjes me qëllim kthimin e Vilave dhe Rezidencave Qeveritare në mjedise bashkëkohore, zbatimi i politikave që sigurojnë integritet, drejtësi dhe ndershmëri si në marrëdhëniet e brendshme dhe ato të jashtme për nga pikëpamja financiare por jo vetëm.</t>
  </si>
  <si>
    <t>2023 - 2025</t>
  </si>
  <si>
    <t>Shërbimeve Qeveritare</t>
  </si>
  <si>
    <r>
      <t xml:space="preserve">Detajimi i Kostos Totale të </t>
    </r>
    <r>
      <rPr>
        <b/>
        <sz val="12"/>
        <color rgb="FFFF0000"/>
        <rFont val="Times New Roman"/>
        <family val="1"/>
      </rPr>
      <t>Produktit 1&amp;2</t>
    </r>
    <r>
      <rPr>
        <b/>
        <sz val="12"/>
        <color theme="1"/>
        <rFont val="Times New Roman"/>
        <family val="1"/>
      </rPr>
      <t xml:space="preserve"> sipas Artikujve Ekonomikë</t>
    </r>
  </si>
  <si>
    <t xml:space="preserve">Blerje pajisje kompjuterike dhe pajisje  zyre </t>
  </si>
  <si>
    <t>18Am201</t>
  </si>
  <si>
    <t xml:space="preserve">Pajisje te blera elektonike dhe zyre
</t>
  </si>
  <si>
    <t xml:space="preserve">Blerje pajisje zyre dhe elektronike </t>
  </si>
  <si>
    <t>Numër monitorimesh ( procedurash &amp; kontratash)</t>
  </si>
  <si>
    <t>Mirëfunksionim i sistemit të Prokurimit Publik nëpërmjet përmirësimit të legjistlacionit, verifikimit të zbatimit të ligjshmërisë në proçedurat e prokurimit dhe monitorimit të vazhdueshëm të kontratave publike.</t>
  </si>
  <si>
    <t>Procedura dhe kontrata të kryera</t>
  </si>
  <si>
    <t>Rritja e kontratave te monitoruara</t>
  </si>
  <si>
    <t>Trend zbrites</t>
  </si>
  <si>
    <t>Përmiresime dhe parandalime të incidenteve në sistem</t>
  </si>
  <si>
    <t>Rritja e numrit te procedurave te asistuara/monitoruara</t>
  </si>
  <si>
    <t>Rritja e efiçencës së përdorimit të fondeve publike nëpërmjet përmiresimit të  legjistlacionit të Prokurimit Publik, verifikimit të zbatimit të proçedurave, monitorimit të vazhdueshem të zbatimit të kontratave, dhe garantimit të mirëfunksionimit të sistemit elektronik.</t>
  </si>
  <si>
    <t>trend zbrites</t>
  </si>
  <si>
    <t xml:space="preserve">Identifikimi i OJQ ne sistemin e prokurimit elektronik. </t>
  </si>
  <si>
    <t>trend rrites</t>
  </si>
  <si>
    <t xml:space="preserve">Permirësimi i funksionaliteteve të sistemit të prokurimit elektronik. </t>
  </si>
  <si>
    <t>deri në 10%</t>
  </si>
  <si>
    <t>Numri i procedurave me negocim pa shpallje paraprake në raport me procedurat e perfunduara me fitues ne Sistemin e Prokurimit Elektronik</t>
  </si>
  <si>
    <t>Treguesit e Performancës ne nivel qellimi</t>
  </si>
  <si>
    <t xml:space="preserve">Garantimi i mirëfunksionimit të sistemit të Prokurimit Publik në Shqipëri, duke u fokusuar në përmiresimin e kuadrit rregullator dhe të sistemit elektronik të prokurimit, për të garantuar  përdorim me efikasitet dhe efiçencë të fondeve publike.                                                 </t>
  </si>
  <si>
    <t xml:space="preserve">Shërbimi i Prokurimit Publik, synon rritjen e efekasitetit të përdorimit të fondeve publike, nëpërmjet mbikqyrjes të sistemit të prokurimit publik, konçesioneve, PPP dhe ankandit publik në Shqipëri. Ndjekjen e mirëzbatimit të legjislacionit te prokurimit publik nëpërmjet trajnimit të vazhdueshëm të punonjësve që janë ngarkuar me zbatimin e tij në Autoritetet Kontraktore, verifikimit të procedurave të kryera nga këto Autoritetet Kontraktore, monitorimin e zbatimit te kontratave si dhe dhënien e këshillave dhe asistencës së nevojshme. </t>
  </si>
  <si>
    <t>01130</t>
  </si>
  <si>
    <t>Shërbimi i Prokurimit Publik</t>
  </si>
  <si>
    <r>
      <t xml:space="preserve">Detajimi i Kostos Totale të </t>
    </r>
    <r>
      <rPr>
        <b/>
        <sz val="9"/>
        <color rgb="FFFF0000"/>
        <rFont val="Garamond"/>
        <family val="1"/>
      </rPr>
      <t xml:space="preserve">Produktit 1 </t>
    </r>
    <r>
      <rPr>
        <b/>
        <sz val="9"/>
        <color theme="1"/>
        <rFont val="Garamond"/>
        <family val="1"/>
      </rPr>
      <t>sipas Artikujve Ekonomikë</t>
    </r>
  </si>
  <si>
    <t>Numer Projekesh</t>
  </si>
  <si>
    <t>Mbeshtetje e BE-se dhe ADA per Menaxhimin e Integruar të Burimeve Ujrave në Shqiperi me qëllim përmiresimin e zbatimit të reformës kombëtare të ujit dhe përparimi i vendit drejt kërkesave te Legjislacionit të BE -se per sektorin e Ujit.</t>
  </si>
  <si>
    <t xml:space="preserve">Kodi I projektit 18AQ001 dhe Kodi I TVSH 18AQ002 </t>
  </si>
  <si>
    <t xml:space="preserve">Menaxhimi i Integruar i burimeve ujore </t>
  </si>
  <si>
    <t>"Dokumenti I veprimit/Mbeshtetje per Menaxhimin e Ujerave"</t>
  </si>
  <si>
    <r>
      <t>Detajimi i Kostos Totale të</t>
    </r>
    <r>
      <rPr>
        <b/>
        <sz val="9"/>
        <color rgb="FFFF0000"/>
        <rFont val="Garamond"/>
        <family val="1"/>
      </rPr>
      <t xml:space="preserve"> Produktit 3 </t>
    </r>
    <r>
      <rPr>
        <b/>
        <sz val="9"/>
        <color theme="1"/>
        <rFont val="Garamond"/>
        <family val="1"/>
      </rPr>
      <t>sipas Artikujve Ekonomikë</t>
    </r>
  </si>
  <si>
    <t>Hartimi i studimeve, raporteve statistikore, planeve te menaxhimit dhe politikave per reduktimin e ndotjes dhe rikuperimit te kostove. Marrja e vendimeve nga KBU dhe KKU në zbatim të politikave dhe të dokumentave strategjik dhe planifikues, me qellim manaxhimin e integruar te burimeve ujore</t>
  </si>
  <si>
    <t>Zbatimi  i  politikave dhe i dokumentave strategjik dhe planifikues, me qellim menaxhimin e integruar të burimeve ujore</t>
  </si>
  <si>
    <t>98708AC</t>
  </si>
  <si>
    <r>
      <t>Detajimi i Kostos Totale të</t>
    </r>
    <r>
      <rPr>
        <b/>
        <sz val="9"/>
        <color rgb="FFFF0000"/>
        <rFont val="Garamond"/>
        <family val="1"/>
      </rPr>
      <t xml:space="preserve"> Produktit 2 </t>
    </r>
    <r>
      <rPr>
        <b/>
        <sz val="9"/>
        <color theme="1"/>
        <rFont val="Garamond"/>
        <family val="1"/>
      </rPr>
      <t>sipas Artikujve Ekonomikë</t>
    </r>
  </si>
  <si>
    <t>% e të dhënave</t>
  </si>
  <si>
    <t xml:space="preserve">Zhvillimi i kadastrës së ujit në formën e një sistemi GIS. Kadastra e ujit do të përbëhet nga një bazë të dhënash për burimet e kërkuara të Gjeo-Referencuara. Zhvillimi i një databaze dixhitale për matjen e cilësisë së ujërave. Regjistri kombëtar i lejeve të burimeve ujore. Shtimi i numrit të të dhënave në Kadastër, analiza e tyre me qëllim përditësimin e informacionit të burimeve ujore. </t>
  </si>
  <si>
    <t>Sistemi i furnizimit me të dhëna i Kadastrës Kombëtare të Ujit i përmirësuar</t>
  </si>
  <si>
    <t>98708AB</t>
  </si>
  <si>
    <t xml:space="preserve">Kodi I Produktit </t>
  </si>
  <si>
    <r>
      <t xml:space="preserve">Detajimi i Kostos Totale të </t>
    </r>
    <r>
      <rPr>
        <b/>
        <sz val="9"/>
        <color rgb="FFFF0000"/>
        <rFont val="Garamond"/>
        <family val="1"/>
      </rPr>
      <t>Produktit 1</t>
    </r>
    <r>
      <rPr>
        <b/>
        <sz val="9"/>
        <color theme="1"/>
        <rFont val="Garamond"/>
        <family val="1"/>
      </rPr>
      <t xml:space="preserve"> sipas Artikujve Ekonomikë</t>
    </r>
  </si>
  <si>
    <t>Hartimi dhe miratimi i akteve ligjore dhe nenligjore ne permbushje te detyrimeve te ligjit nr.111/2012 "Per menaxhimin e burimeve ujore" i ndryshuar, si dhe ne kuader te perafrimit te legjislacionit kombetar me ate europian me synim permiresimin e procesit te vendimarrjes se KBU-ve dhe ABU-ve e KBU-ve/ABU lidhur me miremanaxhimin e ketyre burimeve.</t>
  </si>
  <si>
    <t>Akte ligjore dhe nënligjore për menaxhimin e integruar të burimeve ujore</t>
  </si>
  <si>
    <t>98708AA</t>
  </si>
  <si>
    <t>Inventarizimi i burimeve ujore ekzistuese dhe i te dhenave sasiore e cilesore ne lidhje me ato dhe pasqyrimi i tyre ne Kadastren Kombetare te Burimeve Ujore me tregues te matshem rritjen e te dhenave ne lidhje me burimet ujore.</t>
  </si>
  <si>
    <t xml:space="preserve">Ulja e informalitetit ne perdorimin e burimeve ujore nepermjet mekanizmave monitorues dhe ndergjegjesues me tregues te matshem rritjen e numrit te aplikimeve per pajisje me leje/autorizim per perdorim te burimeve ujore. </t>
  </si>
  <si>
    <t xml:space="preserve"> Sigurimi, mbrojtja dhe shfrytezimi racional i burimeve ujore</t>
  </si>
  <si>
    <t xml:space="preserve">Plane Menaxhimi Baseni Ujor te hartuar e te miratuar </t>
  </si>
  <si>
    <t>Mbrojtja sasiore dhe cilësore e burimeve ujore, shfrytëzimi racional dhe shpërndarja e drejtë e tyre si dhe mbrojtja e gjendjes natyrore të ujërave ndërkufitare në bashkëpunim me vendet fqinje</t>
  </si>
  <si>
    <t xml:space="preserve">Programi i Administrimit të Ujrave mbështet administrimin e burimeve ujore si një nga burimet natyrore më të rëndësishëm dhe të domosdoshëm për jetën dhe zhvillimin social-ekonomik të vendit sot dhe në brezat e ardhshëm duke siguruar një përdorim racional dhe zhvillim të qëndrueshëm të burimeve ujore, kufizuar ndotjen e ujërave nëntokësore dhe sipërfaqësore nga shkarkimet urbane, aktivitet e veprimtarive industriale, bujqësore, që shkaktojnë dëmtim të ekosistemeve ujore dhe trupave ujorë dhe duke minimizuar ndikimin e ndryshimeve klimatike. </t>
  </si>
  <si>
    <t>05640</t>
  </si>
  <si>
    <t>ADMINISTRIMI I UJRAVE</t>
  </si>
  <si>
    <t>Buxheti 2021-2023</t>
  </si>
  <si>
    <t>e-Qeverisja (AKSHI)</t>
  </si>
  <si>
    <t>1087006</t>
  </si>
  <si>
    <t>2022-2024</t>
  </si>
  <si>
    <t>Mirembajtjet e Sistemeve Qeveritare</t>
  </si>
  <si>
    <r>
      <t xml:space="preserve">Detajimi i Kostos Totale të </t>
    </r>
    <r>
      <rPr>
        <b/>
        <sz val="13"/>
        <color rgb="FFFF0000"/>
        <rFont val="Garamond"/>
        <family val="1"/>
      </rPr>
      <t>Produktit 1</t>
    </r>
    <r>
      <rPr>
        <b/>
        <sz val="13"/>
        <color theme="1"/>
        <rFont val="Garamond"/>
        <family val="1"/>
      </rPr>
      <t xml:space="preserve"> sipas Artikujve Ekonomikë</t>
    </r>
  </si>
  <si>
    <r>
      <rPr>
        <b/>
        <sz val="13"/>
        <color rgb="FFFF0000"/>
        <rFont val="Garamond"/>
        <family val="1"/>
      </rPr>
      <t>Produkti 2</t>
    </r>
    <r>
      <rPr>
        <sz val="13"/>
        <color theme="1"/>
        <rFont val="Garamond"/>
        <family val="1"/>
      </rPr>
      <t>(shto produkte sipas rastit)</t>
    </r>
  </si>
  <si>
    <r>
      <t>Detajimi i Kostos Totale të</t>
    </r>
    <r>
      <rPr>
        <b/>
        <sz val="13"/>
        <color rgb="FFFF0000"/>
        <rFont val="Garamond"/>
        <family val="1"/>
      </rPr>
      <t xml:space="preserve"> Produktit X </t>
    </r>
    <r>
      <rPr>
        <b/>
        <sz val="13"/>
        <color theme="1"/>
        <rFont val="Garamond"/>
        <family val="1"/>
      </rPr>
      <t>sipas Artikujve Ekonomikë</t>
    </r>
  </si>
  <si>
    <r>
      <rPr>
        <b/>
        <sz val="13"/>
        <color rgb="FFFF0000"/>
        <rFont val="Garamond"/>
        <family val="1"/>
      </rPr>
      <t>Produkti 3</t>
    </r>
    <r>
      <rPr>
        <sz val="13"/>
        <color theme="1"/>
        <rFont val="Garamond"/>
        <family val="1"/>
      </rPr>
      <t>(shto produkte sipas rastit)</t>
    </r>
  </si>
  <si>
    <t>20AD405</t>
  </si>
  <si>
    <t>Ngritja e Qendres se Operimit dhe Monitorimit e-Gov</t>
  </si>
  <si>
    <r>
      <t xml:space="preserve">Detajimi i Kostos Totale të </t>
    </r>
    <r>
      <rPr>
        <b/>
        <sz val="13"/>
        <color rgb="FFFF0000"/>
        <rFont val="Garamond"/>
        <family val="1"/>
      </rPr>
      <t xml:space="preserve">Produktit 1 </t>
    </r>
    <r>
      <rPr>
        <b/>
        <sz val="13"/>
        <color theme="1"/>
        <rFont val="Garamond"/>
        <family val="1"/>
      </rPr>
      <t>sipas Artikujve Ekonomikë</t>
    </r>
  </si>
  <si>
    <t>20AD501</t>
  </si>
  <si>
    <t>Ngritja e infrastruktures hibride per vazhdimesine e punes per sistemet qeveritare</t>
  </si>
  <si>
    <r>
      <t xml:space="preserve">Detajimi i Kostos Totale të </t>
    </r>
    <r>
      <rPr>
        <b/>
        <sz val="13"/>
        <color rgb="FFFF0000"/>
        <rFont val="Garamond"/>
        <family val="1"/>
      </rPr>
      <t xml:space="preserve">Produktit 2 </t>
    </r>
    <r>
      <rPr>
        <b/>
        <sz val="13"/>
        <color theme="1"/>
        <rFont val="Garamond"/>
        <family val="1"/>
      </rPr>
      <t>sipas Artikujve Ekonomikë</t>
    </r>
  </si>
  <si>
    <t>20AD502</t>
  </si>
  <si>
    <t>Permiresimi i sistemit e-gjoba dhe shtimi i tabletave</t>
  </si>
  <si>
    <r>
      <t xml:space="preserve">Detajimi i Kostos Totale të </t>
    </r>
    <r>
      <rPr>
        <b/>
        <sz val="13"/>
        <color rgb="FFFF0000"/>
        <rFont val="Garamond"/>
        <family val="1"/>
      </rPr>
      <t xml:space="preserve">Produktit 3 </t>
    </r>
    <r>
      <rPr>
        <b/>
        <sz val="13"/>
        <color theme="1"/>
        <rFont val="Garamond"/>
        <family val="1"/>
      </rPr>
      <t>sipas Artikujve Ekonomikë</t>
    </r>
  </si>
  <si>
    <t>M870052</t>
  </si>
  <si>
    <t>Optimizimi dhe zgjerimi i infrastrukturave te sigurise</t>
  </si>
  <si>
    <r>
      <t xml:space="preserve">Detajimi i Kostos Totale të </t>
    </r>
    <r>
      <rPr>
        <b/>
        <sz val="13"/>
        <color rgb="FFFF0000"/>
        <rFont val="Garamond"/>
        <family val="1"/>
      </rPr>
      <t xml:space="preserve">Produktit 4 </t>
    </r>
    <r>
      <rPr>
        <b/>
        <sz val="13"/>
        <color theme="1"/>
        <rFont val="Garamond"/>
        <family val="1"/>
      </rPr>
      <t>sipas Artikujve Ekonomikë</t>
    </r>
  </si>
  <si>
    <t>20AD601</t>
  </si>
  <si>
    <t>Permiresimi i sistemit TIMS</t>
  </si>
  <si>
    <r>
      <t xml:space="preserve">Detajimi i Kostos Totale të </t>
    </r>
    <r>
      <rPr>
        <b/>
        <sz val="13"/>
        <color rgb="FFFF0000"/>
        <rFont val="Garamond"/>
        <family val="1"/>
      </rPr>
      <t>Produktit 5</t>
    </r>
    <r>
      <rPr>
        <b/>
        <sz val="13"/>
        <color theme="1"/>
        <rFont val="Garamond"/>
        <family val="1"/>
      </rPr>
      <t xml:space="preserve"> sipas Artikujve Ekonomikë</t>
    </r>
  </si>
  <si>
    <t>20AD417</t>
  </si>
  <si>
    <t>Upgrade i sistemit te komunikimit te Policise se Shtetit - DATACOM</t>
  </si>
  <si>
    <r>
      <t xml:space="preserve">Detajimi i Kostos Totale të </t>
    </r>
    <r>
      <rPr>
        <b/>
        <sz val="13"/>
        <color rgb="FFFF0000"/>
        <rFont val="Garamond"/>
        <family val="1"/>
      </rPr>
      <t>Produktit 6</t>
    </r>
    <r>
      <rPr>
        <b/>
        <sz val="13"/>
        <color theme="1"/>
        <rFont val="Garamond"/>
        <family val="1"/>
      </rPr>
      <t xml:space="preserve"> sipas Artikujve Ekonomikë</t>
    </r>
  </si>
  <si>
    <t>20AD415</t>
  </si>
  <si>
    <t>Permiresimi i sistemit te menaxhimit te ceshtjeve</t>
  </si>
  <si>
    <r>
      <t xml:space="preserve">Detajimi i Kostos Totale të </t>
    </r>
    <r>
      <rPr>
        <b/>
        <sz val="13"/>
        <color rgb="FFFF0000"/>
        <rFont val="Garamond"/>
        <family val="1"/>
      </rPr>
      <t xml:space="preserve">Produktit 7 </t>
    </r>
    <r>
      <rPr>
        <b/>
        <sz val="13"/>
        <color theme="1"/>
        <rFont val="Garamond"/>
        <family val="1"/>
      </rPr>
      <t>sipas Artikujve Ekonomikë</t>
    </r>
  </si>
  <si>
    <t>20AD410</t>
  </si>
  <si>
    <t>Përmirësimi i regjistrit elektronik të vaksinimit</t>
  </si>
  <si>
    <r>
      <t xml:space="preserve">Detajimi i Kostos Totale të </t>
    </r>
    <r>
      <rPr>
        <b/>
        <sz val="13"/>
        <color rgb="FFFF0000"/>
        <rFont val="Garamond"/>
        <family val="1"/>
      </rPr>
      <t>Produktit 8</t>
    </r>
    <r>
      <rPr>
        <b/>
        <sz val="13"/>
        <color theme="1"/>
        <rFont val="Garamond"/>
        <family val="1"/>
      </rPr>
      <t xml:space="preserve"> sipas Artikujve Ekonomikë</t>
    </r>
  </si>
  <si>
    <t>Ngritja e infrastruktures qendrore per sistemet e Policise se Shtetit</t>
  </si>
  <si>
    <r>
      <t xml:space="preserve">Detajimi i Kostos Totale të </t>
    </r>
    <r>
      <rPr>
        <b/>
        <sz val="13"/>
        <color rgb="FFFF0000"/>
        <rFont val="Garamond"/>
        <family val="1"/>
      </rPr>
      <t>Produktit 9</t>
    </r>
    <r>
      <rPr>
        <b/>
        <sz val="13"/>
        <color theme="1"/>
        <rFont val="Garamond"/>
        <family val="1"/>
      </rPr>
      <t xml:space="preserve"> sipas Artikujve Ekonomikë</t>
    </r>
  </si>
  <si>
    <t>Produkti 10</t>
  </si>
  <si>
    <t>20AD408</t>
  </si>
  <si>
    <t>Përmirësimi i sistemit të Gjeoportalit Kombëtar</t>
  </si>
  <si>
    <r>
      <t xml:space="preserve">Detajimi i Kostos Totale të </t>
    </r>
    <r>
      <rPr>
        <b/>
        <sz val="13"/>
        <color rgb="FFFF0000"/>
        <rFont val="Garamond"/>
        <family val="1"/>
      </rPr>
      <t>Produktit 10</t>
    </r>
    <r>
      <rPr>
        <b/>
        <sz val="13"/>
        <color theme="1"/>
        <rFont val="Garamond"/>
        <family val="1"/>
      </rPr>
      <t xml:space="preserve"> sipas Artikujve Ekonomikë</t>
    </r>
  </si>
  <si>
    <t>Kosto totale e produktit 10</t>
  </si>
  <si>
    <t>Produkti 11</t>
  </si>
  <si>
    <t>20AD420</t>
  </si>
  <si>
    <t>Permiresimi i sistemit Lims</t>
  </si>
  <si>
    <r>
      <t xml:space="preserve">Detajimi i Kostos Totale të </t>
    </r>
    <r>
      <rPr>
        <b/>
        <sz val="13"/>
        <color rgb="FFFF0000"/>
        <rFont val="Garamond"/>
        <family val="1"/>
      </rPr>
      <t xml:space="preserve">Produktit 11 </t>
    </r>
    <r>
      <rPr>
        <b/>
        <sz val="13"/>
        <color theme="1"/>
        <rFont val="Garamond"/>
        <family val="1"/>
      </rPr>
      <t>sipas Artikujve Ekonomikë</t>
    </r>
  </si>
  <si>
    <t>Kosto totale e produktit 11</t>
  </si>
  <si>
    <t>Produkti 12</t>
  </si>
  <si>
    <t>20AD421</t>
  </si>
  <si>
    <t>Permiresimi i sistemit RUDA</t>
  </si>
  <si>
    <r>
      <t xml:space="preserve">Detajimi i Kostos Totale të </t>
    </r>
    <r>
      <rPr>
        <b/>
        <sz val="13"/>
        <color rgb="FFFF0000"/>
        <rFont val="Garamond"/>
        <family val="1"/>
      </rPr>
      <t>Produktit 12</t>
    </r>
    <r>
      <rPr>
        <b/>
        <sz val="13"/>
        <color theme="1"/>
        <rFont val="Garamond"/>
        <family val="1"/>
      </rPr>
      <t xml:space="preserve"> sipas Artikujve Ekonomikë</t>
    </r>
  </si>
  <si>
    <t>Kosto totale e produktit 12</t>
  </si>
  <si>
    <t>Produkti 13</t>
  </si>
  <si>
    <t>20AD419</t>
  </si>
  <si>
    <t>Permiresimi i sistemit Aku-Net</t>
  </si>
  <si>
    <r>
      <t xml:space="preserve">Detajimi i Kostos Totale të </t>
    </r>
    <r>
      <rPr>
        <b/>
        <sz val="13"/>
        <color rgb="FFFF0000"/>
        <rFont val="Garamond"/>
        <family val="1"/>
      </rPr>
      <t xml:space="preserve">Produktit 13 </t>
    </r>
    <r>
      <rPr>
        <b/>
        <sz val="13"/>
        <color theme="1"/>
        <rFont val="Garamond"/>
        <family val="1"/>
      </rPr>
      <t>sipas Artikujve Ekonomikë</t>
    </r>
  </si>
  <si>
    <t>Kosto totale e produktit 13</t>
  </si>
  <si>
    <t>Produkti 14</t>
  </si>
  <si>
    <t>M870013</t>
  </si>
  <si>
    <t>Shtimi I sherbimeve elektronike</t>
  </si>
  <si>
    <r>
      <t xml:space="preserve">Detajimi i Kostos Totale të </t>
    </r>
    <r>
      <rPr>
        <b/>
        <sz val="13"/>
        <color rgb="FFFF0000"/>
        <rFont val="Garamond"/>
        <family val="1"/>
      </rPr>
      <t>Produktit 14</t>
    </r>
    <r>
      <rPr>
        <b/>
        <sz val="13"/>
        <color theme="1"/>
        <rFont val="Garamond"/>
        <family val="1"/>
      </rPr>
      <t xml:space="preserve"> sipas Artikujve Ekonomikë</t>
    </r>
  </si>
  <si>
    <t>Kosto totale e produktit 14</t>
  </si>
  <si>
    <t>Produkti 15</t>
  </si>
  <si>
    <t>M870099</t>
  </si>
  <si>
    <r>
      <t xml:space="preserve">Detajimi i Kostos Totale të </t>
    </r>
    <r>
      <rPr>
        <b/>
        <sz val="13"/>
        <color rgb="FFFF0000"/>
        <rFont val="Garamond"/>
        <family val="1"/>
      </rPr>
      <t xml:space="preserve">Produktit 15 </t>
    </r>
    <r>
      <rPr>
        <b/>
        <sz val="13"/>
        <color theme="1"/>
        <rFont val="Garamond"/>
        <family val="1"/>
      </rPr>
      <t>sipas Artikujve Ekonomikë</t>
    </r>
  </si>
  <si>
    <t>Kosto totale e produktit 15</t>
  </si>
  <si>
    <t>Produkti 16</t>
  </si>
  <si>
    <r>
      <t xml:space="preserve">Detajimi i Kostos Totale të </t>
    </r>
    <r>
      <rPr>
        <b/>
        <sz val="13"/>
        <color rgb="FFFF0000"/>
        <rFont val="Garamond"/>
        <family val="1"/>
      </rPr>
      <t xml:space="preserve">Produktit 16 </t>
    </r>
    <r>
      <rPr>
        <b/>
        <sz val="13"/>
        <color theme="1"/>
        <rFont val="Garamond"/>
        <family val="1"/>
      </rPr>
      <t>sipas Artikujve Ekonomikë</t>
    </r>
  </si>
  <si>
    <t>Kosto totale e produktit 16</t>
  </si>
  <si>
    <t>Produkti 17</t>
  </si>
  <si>
    <r>
      <t xml:space="preserve">Detajimi i Kostos Totale të </t>
    </r>
    <r>
      <rPr>
        <b/>
        <sz val="13"/>
        <color rgb="FFFF0000"/>
        <rFont val="Garamond"/>
        <family val="1"/>
      </rPr>
      <t>Produktit 17</t>
    </r>
    <r>
      <rPr>
        <b/>
        <sz val="13"/>
        <color theme="1"/>
        <rFont val="Garamond"/>
        <family val="1"/>
      </rPr>
      <t xml:space="preserve"> sipas Artikujve Ekonomikë</t>
    </r>
  </si>
  <si>
    <t>Kosto totale e produktit 17</t>
  </si>
  <si>
    <t>Produkti 18</t>
  </si>
  <si>
    <r>
      <t xml:space="preserve">Detajimi i Kostos Totale të </t>
    </r>
    <r>
      <rPr>
        <b/>
        <sz val="13"/>
        <color rgb="FFFF0000"/>
        <rFont val="Garamond"/>
        <family val="1"/>
      </rPr>
      <t>Produktit 18</t>
    </r>
    <r>
      <rPr>
        <b/>
        <sz val="13"/>
        <color theme="1"/>
        <rFont val="Garamond"/>
        <family val="1"/>
      </rPr>
      <t xml:space="preserve"> sipas Artikujve Ekonomikë</t>
    </r>
  </si>
  <si>
    <t>Kosto totale e produktit 18</t>
  </si>
  <si>
    <t>Produkti 19</t>
  </si>
  <si>
    <r>
      <t xml:space="preserve">Detajimi i Kostos Totale të </t>
    </r>
    <r>
      <rPr>
        <b/>
        <sz val="13"/>
        <color rgb="FFFF0000"/>
        <rFont val="Garamond"/>
        <family val="1"/>
      </rPr>
      <t>Produktit 19</t>
    </r>
    <r>
      <rPr>
        <b/>
        <sz val="13"/>
        <color theme="1"/>
        <rFont val="Garamond"/>
        <family val="1"/>
      </rPr>
      <t xml:space="preserve"> sipas Artikujve Ekonomikë</t>
    </r>
  </si>
  <si>
    <t>Kosto totale e produktit 19</t>
  </si>
  <si>
    <t>Produkti 20</t>
  </si>
  <si>
    <r>
      <t xml:space="preserve">Detajimi i Kostos Totale të </t>
    </r>
    <r>
      <rPr>
        <b/>
        <sz val="13"/>
        <color rgb="FFFF0000"/>
        <rFont val="Garamond"/>
        <family val="1"/>
      </rPr>
      <t>Produktit 20</t>
    </r>
    <r>
      <rPr>
        <b/>
        <sz val="13"/>
        <color theme="1"/>
        <rFont val="Garamond"/>
        <family val="1"/>
      </rPr>
      <t xml:space="preserve"> sipas Artikujve Ekonomikë</t>
    </r>
  </si>
  <si>
    <t>Kosto totale e produktit 20</t>
  </si>
  <si>
    <t xml:space="preserve">Shenim: Kerkesat buxhetore te ketij institucioni nuk jane paraqitur ne perputhje me tavanet buxhetore 2023-2025. </t>
  </si>
  <si>
    <t>Politika Ekzistuese</t>
  </si>
  <si>
    <t>Shërbime të tjera</t>
  </si>
  <si>
    <t>Aktivitete në DSIK</t>
  </si>
  <si>
    <t>Qëllimi e Politikës së Programit</t>
  </si>
  <si>
    <t>Sigurimi i informacionit të klasifikuar "sekret shtetëror", të NATO-s, BE-s, shteteve e organizatave të tjera ndërkombëtare.</t>
  </si>
  <si>
    <t>Treguesi i Performancës në nivel Qëllimi</t>
  </si>
  <si>
    <t>Shkeljet e Sigurisë</t>
  </si>
  <si>
    <t>Trend zbritës</t>
  </si>
  <si>
    <t xml:space="preserve">Hartimi, implementimi i politikave, standartizimi i masave dhe mbikëqyrja, për mbrojtjen e informacionit të klasifikuar "sekret shtetëror", të NATO-s, BE-së, shteteve e organizatave të tjera ndërkombëtare si dhe marrja e masave dhe organizimi i trajnimeve me qëllim rritjen e nivelit profesional të punonjësve të ministrive dhe institucioneve të tjera. </t>
  </si>
  <si>
    <t xml:space="preserve">Treguesit e Performancës për Objektivin </t>
  </si>
  <si>
    <t>Çertifikimi i punonjësve të administratës shtetërore dhe operatorëve ekonomik në lidhje me informacionin e klasifikuar.</t>
  </si>
  <si>
    <t>3040 Çertifikata</t>
  </si>
  <si>
    <t>Trend rritës</t>
  </si>
  <si>
    <t>Edukimi i sigurisë  duke ofruar trajnime të punonjësve të administratës shtetërore në fushën e sigurisë kombëtare dhe qasjes me informacionin të klasifikuar.</t>
  </si>
  <si>
    <t>15 Trajnime</t>
  </si>
  <si>
    <t xml:space="preserve">Produktet për Objektivin </t>
  </si>
  <si>
    <t xml:space="preserve">Shpenzimet Korrente </t>
  </si>
  <si>
    <t xml:space="preserve">Produkti </t>
  </si>
  <si>
    <t>Certifikata Sigurie Personi, Industriale dhe Sistemesh.</t>
  </si>
  <si>
    <t>Veprimtari administrative dhe operative në përmbushje të Qëllimit të Politikës së Programit</t>
  </si>
  <si>
    <t xml:space="preserve">Numer </t>
  </si>
  <si>
    <r>
      <t xml:space="preserve">Detajimi i Kostos Totale të </t>
    </r>
    <r>
      <rPr>
        <b/>
        <sz val="8"/>
        <color rgb="FFFF0000"/>
        <rFont val="Garamond"/>
        <family val="1"/>
      </rPr>
      <t xml:space="preserve">Produktit </t>
    </r>
    <r>
      <rPr>
        <b/>
        <sz val="8"/>
        <color theme="1"/>
        <rFont val="Garamond"/>
        <family val="1"/>
      </rPr>
      <t xml:space="preserve"> sipas Artikujve Ekonomikë</t>
    </r>
  </si>
  <si>
    <t>Blerje orendi zyre dhe kompjuterike</t>
  </si>
  <si>
    <t>Orendi zyre</t>
  </si>
  <si>
    <t>Kodi i Projektit sipas listës së investimeve</t>
  </si>
  <si>
    <t>Pajisje zyre dhe kompjuterike</t>
  </si>
  <si>
    <t xml:space="preserve">Blerje Automjeti </t>
  </si>
  <si>
    <r>
      <t xml:space="preserve">Detajimi i Kostos Totale të </t>
    </r>
    <r>
      <rPr>
        <b/>
        <sz val="8"/>
        <color rgb="FFFF0000"/>
        <rFont val="Garamond"/>
        <family val="1"/>
      </rPr>
      <t>Produktit 2</t>
    </r>
    <r>
      <rPr>
        <b/>
        <sz val="8"/>
        <color theme="1"/>
        <rFont val="Garamond"/>
        <family val="1"/>
      </rPr>
      <t xml:space="preserve"> sipas Artikujve Ekonomikë</t>
    </r>
  </si>
  <si>
    <t>Drejtuesi i Ekipit të Menaxhimit të Programit/Titullari i Institucionit / Nëpunësi Autorizues</t>
  </si>
  <si>
    <t>Dorian TOLA</t>
  </si>
  <si>
    <t>Shenim: Kerkesat buxhetore nuk jane paraqitur ne perputhje me tavanet buxhetore.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</si>
</sst>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0"/>
    <numFmt numFmtId="165" formatCode="0.0%"/>
    <numFmt numFmtId="166" formatCode="_-* #,##0.00_L_e_k_-;\-* #,##0.00_L_e_k_-;_-* &quot;-&quot;??_L_e_k_-;_-@_-"/>
    <numFmt numFmtId="167" formatCode="_-* #,##0.00_-;\-* #,##0.00_-;_-* &quot;-&quot;??_-;_-@_-"/>
    <numFmt numFmtId="168" formatCode="_-* #,##0_L_e_k_-;\-* #,##0_L_e_k_-;_-* &quot;-&quot;??_L_e_k_-;_-@_-"/>
    <numFmt numFmtId="169" formatCode="_(* #,##0_);_(* \(#,##0\);_(* &quot;-&quot;??_);_(@_)"/>
    <numFmt numFmtId="170" formatCode="_-* #,##0_-;\-* #,##0_-;_-* &quot;-&quot;??_-;_-@_-"/>
  </numFmts>
  <fonts count="156" x14ac:knownFonts="1">
    <font>
      <sz val="11"/>
      <color theme="1"/>
      <name val="Calibri"/>
      <family val="2"/>
      <scheme val="minor"/>
    </font>
    <font>
      <b/>
      <sz val="9"/>
      <color rgb="FF000000"/>
      <name val="Garamond"/>
      <family val="2"/>
    </font>
    <font>
      <b/>
      <sz val="9"/>
      <color rgb="FFDE342F"/>
      <name val="Garamond"/>
      <family val="2"/>
    </font>
    <font>
      <b/>
      <sz val="8"/>
      <color rgb="FF000000"/>
      <name val="Garamond"/>
      <family val="2"/>
    </font>
    <font>
      <sz val="8"/>
      <color rgb="FF000000"/>
      <name val="Garamond"/>
      <family val="2"/>
    </font>
    <font>
      <sz val="9"/>
      <color rgb="FF000000"/>
      <name val="Garamond"/>
      <family val="2"/>
    </font>
    <font>
      <b/>
      <sz val="7"/>
      <color rgb="FFDE342F"/>
      <name val="Garamond"/>
      <family val="2"/>
    </font>
    <font>
      <sz val="7"/>
      <color rgb="FF000000"/>
      <name val="Garamond"/>
      <family val="2"/>
    </font>
    <font>
      <sz val="8"/>
      <color rgb="FFDE342F"/>
      <name val="Garamond"/>
      <family val="2"/>
    </font>
    <font>
      <i/>
      <sz val="8"/>
      <color rgb="FF000000"/>
      <name val="Garamond"/>
      <family val="2"/>
    </font>
    <font>
      <i/>
      <sz val="8"/>
      <color rgb="FFDE342F"/>
      <name val="Garamond"/>
      <family val="2"/>
    </font>
    <font>
      <sz val="8"/>
      <color rgb="FFFAF3F2"/>
      <name val="Garamond"/>
      <family val="2"/>
    </font>
    <font>
      <b/>
      <sz val="7"/>
      <color rgb="FF000000"/>
      <name val="Garamond"/>
      <family val="2"/>
    </font>
    <font>
      <sz val="11"/>
      <color theme="1"/>
      <name val="Calibri"/>
      <family val="2"/>
      <scheme val="minor"/>
    </font>
    <font>
      <b/>
      <sz val="11"/>
      <color theme="1"/>
      <name val="Calibri"/>
      <family val="2"/>
      <scheme val="minor"/>
    </font>
    <font>
      <b/>
      <sz val="11"/>
      <color rgb="FFFF0000"/>
      <name val="Calibri"/>
      <family val="2"/>
      <scheme val="minor"/>
    </font>
    <font>
      <b/>
      <sz val="10"/>
      <color theme="1"/>
      <name val="Garamond"/>
      <family val="1"/>
    </font>
    <font>
      <sz val="10"/>
      <color theme="1"/>
      <name val="Garamond"/>
      <family val="1"/>
    </font>
    <font>
      <sz val="9"/>
      <color theme="1"/>
      <name val="Garamond"/>
      <family val="1"/>
    </font>
    <font>
      <sz val="8"/>
      <color theme="1"/>
      <name val="Garamond"/>
      <family val="1"/>
    </font>
    <font>
      <b/>
      <sz val="9"/>
      <color theme="1"/>
      <name val="Garamond"/>
      <family val="1"/>
    </font>
    <font>
      <sz val="9"/>
      <color theme="1"/>
      <name val="Times New Roman"/>
      <family val="1"/>
    </font>
    <font>
      <sz val="8"/>
      <color theme="1" tint="4.9989318521683403E-2"/>
      <name val="Garamond"/>
      <family val="1"/>
    </font>
    <font>
      <sz val="8"/>
      <color theme="1" tint="0.14999847407452621"/>
      <name val="Garamond"/>
      <family val="1"/>
    </font>
    <font>
      <b/>
      <sz val="8"/>
      <color theme="1"/>
      <name val="Garamond"/>
      <family val="1"/>
    </font>
    <font>
      <b/>
      <sz val="8"/>
      <color rgb="FFFF0000"/>
      <name val="Garamond"/>
      <family val="1"/>
    </font>
    <font>
      <sz val="8"/>
      <name val="Garamond"/>
      <family val="1"/>
    </font>
    <font>
      <i/>
      <sz val="9"/>
      <color theme="1"/>
      <name val="Garamond"/>
      <family val="1"/>
    </font>
    <font>
      <i/>
      <sz val="8"/>
      <color theme="1"/>
      <name val="Garamond"/>
      <family val="1"/>
    </font>
    <font>
      <sz val="8"/>
      <color theme="1"/>
      <name val="Calibri"/>
      <family val="2"/>
      <scheme val="minor"/>
    </font>
    <font>
      <b/>
      <i/>
      <sz val="9"/>
      <color rgb="FFFF0000"/>
      <name val="Garamond"/>
      <family val="1"/>
    </font>
    <font>
      <b/>
      <sz val="9"/>
      <color rgb="FFFF0000"/>
      <name val="Garamond"/>
      <family val="1"/>
    </font>
    <font>
      <b/>
      <sz val="8"/>
      <color theme="1" tint="4.9989318521683403E-2"/>
      <name val="Garamond"/>
      <family val="1"/>
    </font>
    <font>
      <sz val="8"/>
      <color theme="1"/>
      <name val="Times New Roman"/>
      <family val="1"/>
    </font>
    <font>
      <b/>
      <sz val="10"/>
      <color rgb="FFFF0000"/>
      <name val="Times New Roman"/>
      <family val="1"/>
    </font>
    <font>
      <b/>
      <sz val="8"/>
      <color rgb="FFFF0000"/>
      <name val="Times New Roman"/>
      <family val="1"/>
    </font>
    <font>
      <b/>
      <sz val="9"/>
      <name val="Garamond"/>
      <family val="1"/>
    </font>
    <font>
      <b/>
      <i/>
      <sz val="9"/>
      <color rgb="FFFF0000"/>
      <name val="Calibri"/>
      <family val="2"/>
      <scheme val="minor"/>
    </font>
    <font>
      <i/>
      <sz val="9"/>
      <color theme="1"/>
      <name val="Calibri"/>
      <family val="2"/>
      <scheme val="minor"/>
    </font>
    <font>
      <b/>
      <sz val="8"/>
      <color indexed="10"/>
      <name val="Garamond"/>
      <family val="1"/>
    </font>
    <font>
      <b/>
      <sz val="8"/>
      <color indexed="8"/>
      <name val="Garamond"/>
      <family val="1"/>
    </font>
    <font>
      <sz val="8"/>
      <color indexed="8"/>
      <name val="Garamond"/>
      <family val="1"/>
    </font>
    <font>
      <b/>
      <sz val="10"/>
      <color indexed="10"/>
      <name val="Times New Roman"/>
      <family val="1"/>
    </font>
    <font>
      <b/>
      <sz val="8"/>
      <color indexed="10"/>
      <name val="Times New Roman"/>
      <family val="1"/>
    </font>
    <font>
      <sz val="8"/>
      <color indexed="8"/>
      <name val="Times New Roman"/>
      <family val="1"/>
    </font>
    <font>
      <sz val="8"/>
      <color rgb="FFFF0000"/>
      <name val="Garamond"/>
      <family val="1"/>
    </font>
    <font>
      <sz val="10"/>
      <name val="Arial"/>
      <family val="2"/>
      <charset val="238"/>
    </font>
    <font>
      <sz val="11"/>
      <color theme="1"/>
      <name val="Calibri"/>
      <family val="2"/>
      <charset val="238"/>
      <scheme val="minor"/>
    </font>
    <font>
      <b/>
      <sz val="14"/>
      <color theme="1"/>
      <name val="Calibri"/>
      <family val="2"/>
      <scheme val="minor"/>
    </font>
    <font>
      <sz val="10"/>
      <name val="Arial"/>
      <family val="2"/>
    </font>
    <font>
      <b/>
      <sz val="14"/>
      <color rgb="FFFF0000"/>
      <name val="Calibri"/>
      <family val="2"/>
      <scheme val="minor"/>
    </font>
    <font>
      <sz val="14"/>
      <color theme="1"/>
      <name val="Calibri"/>
      <family val="2"/>
      <scheme val="minor"/>
    </font>
    <font>
      <b/>
      <sz val="14"/>
      <color theme="1"/>
      <name val="Garamond"/>
      <family val="1"/>
    </font>
    <font>
      <sz val="14"/>
      <color theme="1"/>
      <name val="Garamond"/>
      <family val="1"/>
    </font>
    <font>
      <i/>
      <sz val="14"/>
      <color rgb="FF000000"/>
      <name val="Times New Roman"/>
      <family val="1"/>
    </font>
    <font>
      <b/>
      <sz val="14"/>
      <color rgb="FFFF0000"/>
      <name val="Garamond"/>
      <family val="1"/>
    </font>
    <font>
      <b/>
      <sz val="14"/>
      <color indexed="10"/>
      <name val="Garamond"/>
      <family val="1"/>
    </font>
    <font>
      <b/>
      <sz val="14"/>
      <color indexed="8"/>
      <name val="Garamond"/>
      <family val="1"/>
    </font>
    <font>
      <sz val="14"/>
      <color theme="1"/>
      <name val="Garamond"/>
      <family val="1"/>
      <charset val="238"/>
    </font>
    <font>
      <i/>
      <sz val="14"/>
      <color theme="1"/>
      <name val="Garamond"/>
      <family val="1"/>
    </font>
    <font>
      <b/>
      <i/>
      <sz val="14"/>
      <color rgb="FFFF0000"/>
      <name val="Garamond"/>
      <family val="1"/>
    </font>
    <font>
      <b/>
      <sz val="14"/>
      <name val="Garamond"/>
      <family val="1"/>
    </font>
    <font>
      <b/>
      <sz val="10"/>
      <name val="Garamond"/>
      <family val="1"/>
    </font>
    <font>
      <b/>
      <sz val="8"/>
      <name val="Garamond"/>
      <family val="1"/>
    </font>
    <font>
      <sz val="8"/>
      <name val="Garamond"/>
      <family val="1"/>
      <charset val="238"/>
    </font>
    <font>
      <b/>
      <sz val="9"/>
      <color indexed="81"/>
      <name val="Tahoma"/>
      <family val="2"/>
      <charset val="238"/>
    </font>
    <font>
      <sz val="9"/>
      <color indexed="81"/>
      <name val="Tahoma"/>
      <family val="2"/>
      <charset val="238"/>
    </font>
    <font>
      <b/>
      <sz val="9"/>
      <color indexed="81"/>
      <name val="Tahoma"/>
      <charset val="1"/>
    </font>
    <font>
      <sz val="9"/>
      <color indexed="81"/>
      <name val="Tahoma"/>
      <charset val="1"/>
    </font>
    <font>
      <sz val="11"/>
      <color rgb="FF9C0006"/>
      <name val="Calibri"/>
      <family val="2"/>
      <scheme val="minor"/>
    </font>
    <font>
      <i/>
      <sz val="8"/>
      <name val="Garamond"/>
      <family val="1"/>
    </font>
    <font>
      <sz val="8"/>
      <color rgb="FFC00000"/>
      <name val="Garamond"/>
      <family val="1"/>
    </font>
    <font>
      <sz val="8"/>
      <name val="Calibri"/>
      <family val="2"/>
      <scheme val="minor"/>
    </font>
    <font>
      <sz val="10"/>
      <color theme="1"/>
      <name val="Times New Roman"/>
      <family val="1"/>
      <charset val="238"/>
    </font>
    <font>
      <b/>
      <sz val="10"/>
      <color theme="1"/>
      <name val="Times New Roman"/>
      <family val="1"/>
      <charset val="238"/>
    </font>
    <font>
      <b/>
      <sz val="10"/>
      <color rgb="FFFF0000"/>
      <name val="Times New Roman"/>
      <family val="1"/>
      <charset val="238"/>
    </font>
    <font>
      <sz val="10"/>
      <color theme="1"/>
      <name val="Times New Roman"/>
      <family val="1"/>
    </font>
    <font>
      <i/>
      <sz val="10"/>
      <color theme="1"/>
      <name val="Times New Roman"/>
      <family val="1"/>
      <charset val="238"/>
    </font>
    <font>
      <b/>
      <sz val="10"/>
      <color theme="1"/>
      <name val="Times New Roman"/>
      <family val="1"/>
    </font>
    <font>
      <b/>
      <i/>
      <sz val="10"/>
      <color theme="1"/>
      <name val="Times New Roman"/>
      <family val="1"/>
      <charset val="238"/>
    </font>
    <font>
      <b/>
      <i/>
      <sz val="10"/>
      <color rgb="FFFF0000"/>
      <name val="Times New Roman"/>
      <family val="1"/>
      <charset val="238"/>
    </font>
    <font>
      <b/>
      <sz val="10"/>
      <name val="Times New Roman"/>
      <family val="1"/>
      <charset val="238"/>
    </font>
    <font>
      <sz val="10"/>
      <color rgb="FFFF0000"/>
      <name val="Times New Roman"/>
      <family val="1"/>
      <charset val="238"/>
    </font>
    <font>
      <sz val="10"/>
      <name val="Times New Roman"/>
      <family val="1"/>
      <charset val="238"/>
    </font>
    <font>
      <sz val="12"/>
      <color theme="1"/>
      <name val="Garamond"/>
      <family val="1"/>
      <charset val="238"/>
    </font>
    <font>
      <b/>
      <sz val="12"/>
      <color theme="1"/>
      <name val="Times New Roman"/>
      <family val="1"/>
      <charset val="238"/>
    </font>
    <font>
      <i/>
      <sz val="10"/>
      <name val="Times New Roman"/>
      <family val="1"/>
      <charset val="238"/>
    </font>
    <font>
      <b/>
      <sz val="10"/>
      <name val="Times New Roman"/>
      <family val="1"/>
    </font>
    <font>
      <sz val="12"/>
      <color theme="1"/>
      <name val="Times New Roman"/>
      <family val="1"/>
    </font>
    <font>
      <b/>
      <sz val="12"/>
      <color theme="1"/>
      <name val="Times New Roman"/>
      <family val="1"/>
    </font>
    <font>
      <b/>
      <sz val="12"/>
      <color rgb="FFFF0000"/>
      <name val="Times New Roman"/>
      <family val="1"/>
    </font>
    <font>
      <i/>
      <sz val="12"/>
      <color theme="1"/>
      <name val="Times New Roman"/>
      <family val="1"/>
    </font>
    <font>
      <b/>
      <i/>
      <sz val="12"/>
      <color rgb="FFFF0000"/>
      <name val="Times New Roman"/>
      <family val="1"/>
    </font>
    <font>
      <sz val="12"/>
      <color theme="1"/>
      <name val="Garamond"/>
      <family val="1"/>
    </font>
    <font>
      <b/>
      <sz val="12"/>
      <color theme="1"/>
      <name val="Garamond"/>
      <family val="1"/>
    </font>
    <font>
      <b/>
      <sz val="12"/>
      <name val="Garamond"/>
      <family val="1"/>
    </font>
    <font>
      <sz val="12"/>
      <color rgb="FFFF0000"/>
      <name val="Times New Roman"/>
      <family val="1"/>
    </font>
    <font>
      <sz val="12"/>
      <name val="Garamond"/>
      <family val="1"/>
    </font>
    <font>
      <sz val="12"/>
      <name val="Times New Roman"/>
      <family val="1"/>
    </font>
    <font>
      <sz val="9"/>
      <color theme="1"/>
      <name val="Calibri"/>
      <family val="2"/>
      <scheme val="minor"/>
    </font>
    <font>
      <sz val="11"/>
      <color theme="1"/>
      <name val="Garamond"/>
      <family val="1"/>
    </font>
    <font>
      <sz val="10"/>
      <name val="Garamond"/>
      <family val="1"/>
    </font>
    <font>
      <sz val="11"/>
      <name val="Calibri"/>
      <family val="2"/>
      <scheme val="minor"/>
    </font>
    <font>
      <i/>
      <sz val="9"/>
      <name val="Garamond"/>
      <family val="1"/>
    </font>
    <font>
      <sz val="9"/>
      <name val="Garamond"/>
      <family val="1"/>
    </font>
    <font>
      <b/>
      <i/>
      <sz val="9"/>
      <name val="Garamond"/>
      <family val="1"/>
    </font>
    <font>
      <i/>
      <sz val="8"/>
      <name val="Garamond"/>
      <family val="1"/>
      <charset val="238"/>
    </font>
    <font>
      <b/>
      <sz val="10"/>
      <name val="Calibri"/>
      <family val="2"/>
      <scheme val="minor"/>
    </font>
    <font>
      <b/>
      <sz val="11"/>
      <name val="Calibri"/>
      <family val="2"/>
      <scheme val="minor"/>
    </font>
    <font>
      <b/>
      <sz val="9"/>
      <name val="Calibri"/>
      <family val="2"/>
      <scheme val="minor"/>
    </font>
    <font>
      <sz val="13"/>
      <color theme="1"/>
      <name val="Calibri"/>
      <family val="2"/>
      <scheme val="minor"/>
    </font>
    <font>
      <sz val="13"/>
      <color theme="1"/>
      <name val="Garamond"/>
      <family val="1"/>
    </font>
    <font>
      <b/>
      <sz val="13"/>
      <color theme="1"/>
      <name val="Garamond"/>
      <family val="1"/>
    </font>
    <font>
      <b/>
      <sz val="13"/>
      <color theme="1"/>
      <name val="Calibri"/>
      <family val="2"/>
      <scheme val="minor"/>
    </font>
    <font>
      <b/>
      <sz val="13"/>
      <color rgb="FFFF0000"/>
      <name val="Calibri"/>
      <family val="2"/>
      <scheme val="minor"/>
    </font>
    <font>
      <sz val="10"/>
      <color theme="1"/>
      <name val="Calibri"/>
      <family val="2"/>
      <scheme val="minor"/>
    </font>
    <font>
      <b/>
      <sz val="10"/>
      <color rgb="FFFF0000"/>
      <name val="Garamond"/>
      <family val="1"/>
    </font>
    <font>
      <i/>
      <sz val="10"/>
      <color theme="1"/>
      <name val="Garamond"/>
      <family val="1"/>
    </font>
    <font>
      <b/>
      <i/>
      <sz val="10"/>
      <color rgb="FFFF0000"/>
      <name val="Garamond"/>
      <family val="1"/>
    </font>
    <font>
      <sz val="10"/>
      <color theme="1"/>
      <name val="Garamond"/>
      <family val="1"/>
      <charset val="238"/>
    </font>
    <font>
      <b/>
      <sz val="10"/>
      <color theme="1"/>
      <name val="Garamond"/>
      <family val="1"/>
      <charset val="238"/>
    </font>
    <font>
      <sz val="10"/>
      <name val="Garamond"/>
      <family val="1"/>
      <charset val="238"/>
    </font>
    <font>
      <i/>
      <sz val="10"/>
      <color theme="1"/>
      <name val="Garamond"/>
      <family val="1"/>
      <charset val="238"/>
    </font>
    <font>
      <b/>
      <sz val="10"/>
      <color rgb="FFFF0000"/>
      <name val="Calibri"/>
      <family val="2"/>
      <scheme val="minor"/>
    </font>
    <font>
      <sz val="12"/>
      <color theme="1"/>
      <name val="Calibri"/>
      <family val="2"/>
      <scheme val="minor"/>
    </font>
    <font>
      <b/>
      <sz val="12"/>
      <color rgb="FFFF0000"/>
      <name val="Garamond"/>
      <family val="1"/>
    </font>
    <font>
      <i/>
      <sz val="12"/>
      <color theme="1"/>
      <name val="Garamond"/>
      <family val="1"/>
    </font>
    <font>
      <b/>
      <i/>
      <sz val="12"/>
      <color theme="1"/>
      <name val="Garamond"/>
      <family val="1"/>
    </font>
    <font>
      <b/>
      <i/>
      <sz val="12"/>
      <color rgb="FFFF0000"/>
      <name val="Garamond"/>
      <family val="1"/>
    </font>
    <font>
      <b/>
      <sz val="12"/>
      <name val="Times New Roman"/>
      <family val="1"/>
    </font>
    <font>
      <b/>
      <i/>
      <sz val="14"/>
      <color theme="1"/>
      <name val="Garamond"/>
      <family val="1"/>
    </font>
    <font>
      <b/>
      <sz val="16"/>
      <color rgb="FFFF0000"/>
      <name val="Calibri"/>
      <family val="2"/>
      <scheme val="minor"/>
    </font>
    <font>
      <b/>
      <sz val="12"/>
      <color theme="1"/>
      <name val="Calibri"/>
      <family val="2"/>
      <scheme val="minor"/>
    </font>
    <font>
      <b/>
      <sz val="9"/>
      <color theme="1"/>
      <name val="Garamond"/>
      <family val="1"/>
      <charset val="238"/>
    </font>
    <font>
      <b/>
      <i/>
      <sz val="9"/>
      <color theme="1"/>
      <name val="Garamond"/>
      <family val="1"/>
      <charset val="238"/>
    </font>
    <font>
      <b/>
      <sz val="9"/>
      <name val="Garamond"/>
      <family val="1"/>
      <charset val="238"/>
    </font>
    <font>
      <sz val="9"/>
      <color rgb="FFFF0000"/>
      <name val="Garamond"/>
      <family val="1"/>
    </font>
    <font>
      <sz val="9"/>
      <color theme="1"/>
      <name val="Garamond"/>
      <family val="1"/>
      <charset val="238"/>
    </font>
    <font>
      <sz val="9"/>
      <name val="Garamond"/>
      <family val="1"/>
      <charset val="238"/>
    </font>
    <font>
      <sz val="9"/>
      <color rgb="FFFF0000"/>
      <name val="Garamond"/>
      <family val="1"/>
      <charset val="238"/>
    </font>
    <font>
      <i/>
      <sz val="9"/>
      <name val="Garamond"/>
      <family val="1"/>
      <charset val="238"/>
    </font>
    <font>
      <b/>
      <sz val="9"/>
      <color rgb="FFFF0000"/>
      <name val="Calibri"/>
      <family val="2"/>
      <scheme val="minor"/>
    </font>
    <font>
      <b/>
      <sz val="9"/>
      <color theme="1"/>
      <name val="Calibri"/>
      <family val="2"/>
      <scheme val="minor"/>
    </font>
    <font>
      <sz val="13"/>
      <color rgb="FFFF0000"/>
      <name val="Garamond"/>
      <family val="1"/>
    </font>
    <font>
      <b/>
      <sz val="13"/>
      <color rgb="FFFF0000"/>
      <name val="Garamond"/>
      <family val="1"/>
    </font>
    <font>
      <sz val="13"/>
      <name val="Garamond"/>
      <family val="1"/>
    </font>
    <font>
      <i/>
      <sz val="13"/>
      <color theme="1"/>
      <name val="Garamond"/>
      <family val="1"/>
    </font>
    <font>
      <b/>
      <i/>
      <sz val="13"/>
      <color rgb="FFFF0000"/>
      <name val="Garamond"/>
      <family val="1"/>
    </font>
    <font>
      <sz val="11"/>
      <color theme="1"/>
      <name val="Times New Roman"/>
      <family val="1"/>
    </font>
    <font>
      <sz val="11"/>
      <name val="Times New Roman"/>
      <family val="1"/>
    </font>
    <font>
      <sz val="14"/>
      <name val="Times New Roman"/>
      <family val="1"/>
    </font>
    <font>
      <sz val="14"/>
      <color theme="1"/>
      <name val="Times New Roman"/>
      <family val="1"/>
    </font>
    <font>
      <sz val="11"/>
      <name val="Arial"/>
      <family val="2"/>
    </font>
    <font>
      <sz val="14"/>
      <name val="Arial"/>
      <family val="2"/>
    </font>
    <font>
      <b/>
      <sz val="11"/>
      <color rgb="FFFF0000"/>
      <name val="Garamond"/>
      <family val="1"/>
    </font>
    <font>
      <b/>
      <sz val="10"/>
      <color theme="1"/>
      <name val="Calibri"/>
      <family val="2"/>
      <scheme val="minor"/>
    </font>
  </fonts>
  <fills count="61">
    <fill>
      <patternFill patternType="none"/>
    </fill>
    <fill>
      <patternFill patternType="gray125"/>
    </fill>
    <fill>
      <patternFill patternType="none"/>
    </fill>
    <fill>
      <patternFill patternType="solid">
        <fgColor rgb="FFFFFFFF"/>
      </patternFill>
    </fill>
    <fill>
      <patternFill patternType="solid">
        <fgColor rgb="FFFFFFFF"/>
      </patternFill>
    </fill>
    <fill>
      <patternFill patternType="solid">
        <fgColor rgb="FFDFEFF5"/>
      </patternFill>
    </fill>
    <fill>
      <patternFill patternType="solid">
        <fgColor rgb="FFDFEFF5"/>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none"/>
    </fill>
    <fill>
      <patternFill patternType="none"/>
    </fill>
    <fill>
      <patternFill patternType="solid">
        <fgColor rgb="FFF0F0F0"/>
      </patternFill>
    </fill>
    <fill>
      <patternFill patternType="solid">
        <fgColor rgb="FFF0F0F0"/>
      </patternFill>
    </fill>
    <fill>
      <patternFill patternType="solid">
        <fgColor rgb="FFF0F0F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CDAD9"/>
      </patternFill>
    </fill>
    <fill>
      <patternFill patternType="solid">
        <fgColor rgb="FFFCDAD9"/>
      </patternFill>
    </fill>
    <fill>
      <patternFill patternType="solid">
        <fgColor rgb="FFF0F0F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C7CE"/>
      </patternFill>
    </fill>
    <fill>
      <patternFill patternType="solid">
        <fgColor theme="6" tint="0.79998168889431442"/>
        <bgColor indexed="64"/>
      </patternFill>
    </fill>
    <fill>
      <patternFill patternType="solid">
        <fgColor theme="6" tint="0.59999389629810485"/>
        <bgColor indexed="64"/>
      </patternFill>
    </fill>
  </fills>
  <borders count="109">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rgb="FF2E74B5"/>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right style="medium">
        <color rgb="FF2E74B5"/>
      </right>
      <top/>
      <bottom/>
      <diagonal/>
    </border>
    <border>
      <left style="medium">
        <color rgb="FF2E74B5"/>
      </left>
      <right style="medium">
        <color rgb="FF2E74B5"/>
      </right>
      <top/>
      <bottom style="medium">
        <color rgb="FF2E74B5"/>
      </bottom>
      <diagonal/>
    </border>
    <border>
      <left/>
      <right style="medium">
        <color rgb="FF2E74B5"/>
      </right>
      <top/>
      <bottom style="medium">
        <color rgb="FF2E74B5"/>
      </bottom>
      <diagonal/>
    </border>
    <border>
      <left/>
      <right/>
      <top style="medium">
        <color theme="4" tint="-0.249977111117893"/>
      </top>
      <bottom style="medium">
        <color theme="4" tint="-0.249977111117893"/>
      </bottom>
      <diagonal/>
    </border>
    <border>
      <left style="thin">
        <color indexed="64"/>
      </left>
      <right style="thin">
        <color indexed="64"/>
      </right>
      <top style="thin">
        <color indexed="64"/>
      </top>
      <bottom style="thin">
        <color indexed="64"/>
      </bottom>
      <diagonal/>
    </border>
    <border>
      <left style="medium">
        <color rgb="FF2E74B5"/>
      </left>
      <right/>
      <top/>
      <bottom style="medium">
        <color rgb="FF2E74B5"/>
      </bottom>
      <diagonal/>
    </border>
    <border>
      <left/>
      <right/>
      <top/>
      <bottom style="medium">
        <color rgb="FF2E74B5"/>
      </bottom>
      <diagonal/>
    </border>
    <border>
      <left style="medium">
        <color rgb="FF2E74B5"/>
      </left>
      <right style="medium">
        <color rgb="FF2E74B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E74B5"/>
      </left>
      <right style="medium">
        <color rgb="FF2E74B5"/>
      </right>
      <top style="medium">
        <color rgb="FF2E74B5"/>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2E74B5"/>
      </top>
      <bottom/>
      <diagonal/>
    </border>
    <border>
      <left style="medium">
        <color indexed="64"/>
      </left>
      <right style="medium">
        <color rgb="FF2E74B5"/>
      </right>
      <top style="medium">
        <color indexed="64"/>
      </top>
      <bottom style="medium">
        <color rgb="FF2E74B5"/>
      </bottom>
      <diagonal/>
    </border>
    <border>
      <left style="medium">
        <color rgb="FF2E74B5"/>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style="medium">
        <color indexed="64"/>
      </left>
      <right/>
      <top/>
      <bottom style="medium">
        <color rgb="FF2E74B5"/>
      </bottom>
      <diagonal/>
    </border>
    <border>
      <left/>
      <right style="medium">
        <color indexed="64"/>
      </right>
      <top/>
      <bottom style="medium">
        <color rgb="FF2E74B5"/>
      </bottom>
      <diagonal/>
    </border>
    <border>
      <left style="medium">
        <color indexed="64"/>
      </left>
      <right style="medium">
        <color rgb="FF2E74B5"/>
      </right>
      <top style="medium">
        <color rgb="FF2E74B5"/>
      </top>
      <bottom/>
      <diagonal/>
    </border>
    <border>
      <left style="medium">
        <color indexed="64"/>
      </left>
      <right style="medium">
        <color rgb="FF2E74B5"/>
      </right>
      <top/>
      <bottom style="medium">
        <color rgb="FF2E74B5"/>
      </bottom>
      <diagonal/>
    </border>
    <border>
      <left style="medium">
        <color rgb="FF2E74B5"/>
      </left>
      <right style="medium">
        <color indexed="64"/>
      </right>
      <top/>
      <bottom style="medium">
        <color rgb="FF2E74B5"/>
      </bottom>
      <diagonal/>
    </border>
    <border>
      <left style="medium">
        <color indexed="64"/>
      </left>
      <right style="medium">
        <color rgb="FF2E74B5"/>
      </right>
      <top/>
      <bottom style="medium">
        <color indexed="64"/>
      </bottom>
      <diagonal/>
    </border>
    <border>
      <left style="medium">
        <color rgb="FF2E74B5"/>
      </left>
      <right style="medium">
        <color rgb="FF2E74B5"/>
      </right>
      <top/>
      <bottom style="medium">
        <color indexed="64"/>
      </bottom>
      <diagonal/>
    </border>
    <border>
      <left/>
      <right style="medium">
        <color rgb="FF2E74B5"/>
      </right>
      <top/>
      <bottom style="medium">
        <color indexed="64"/>
      </bottom>
      <diagonal/>
    </border>
    <border>
      <left style="medium">
        <color indexed="64"/>
      </left>
      <right/>
      <top style="medium">
        <color indexed="64"/>
      </top>
      <bottom style="medium">
        <color rgb="FF2E74B5"/>
      </bottom>
      <diagonal/>
    </border>
    <border>
      <left style="medium">
        <color indexed="64"/>
      </left>
      <right style="medium">
        <color rgb="FF2E74B5"/>
      </right>
      <top/>
      <bottom/>
      <diagonal/>
    </border>
    <border>
      <left style="medium">
        <color indexed="64"/>
      </left>
      <right style="medium">
        <color rgb="FF2E74B5"/>
      </right>
      <top style="medium">
        <color rgb="FF2E74B5"/>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rgb="FF2E74B5"/>
      </right>
      <top style="medium">
        <color rgb="FF2E74B5"/>
      </top>
      <bottom/>
      <diagonal/>
    </border>
    <border>
      <left style="thin">
        <color indexed="64"/>
      </left>
      <right/>
      <top style="thin">
        <color indexed="64"/>
      </top>
      <bottom style="thin">
        <color indexed="64"/>
      </bottom>
      <diagonal/>
    </border>
    <border>
      <left style="medium">
        <color rgb="FF2E74B5"/>
      </left>
      <right/>
      <top/>
      <bottom/>
      <diagonal/>
    </border>
    <border>
      <left style="medium">
        <color rgb="FF2E74B5"/>
      </left>
      <right/>
      <top style="medium">
        <color rgb="FF2E74B5"/>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right style="medium">
        <color rgb="FF2E74B5"/>
      </right>
      <top/>
      <bottom style="thin">
        <color indexed="64"/>
      </bottom>
      <diagonal/>
    </border>
    <border>
      <left/>
      <right/>
      <top/>
      <bottom style="thin">
        <color indexed="64"/>
      </bottom>
      <diagonal/>
    </border>
    <border>
      <left style="medium">
        <color rgb="FF2E74B5"/>
      </left>
      <right style="medium">
        <color rgb="FF2E74B5"/>
      </right>
      <top/>
      <bottom style="thin">
        <color indexed="64"/>
      </bottom>
      <diagonal/>
    </border>
    <border>
      <left style="thin">
        <color indexed="64"/>
      </left>
      <right style="thin">
        <color indexed="64"/>
      </right>
      <top/>
      <bottom style="dotted">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bottom/>
      <diagonal/>
    </border>
    <border>
      <left style="medium">
        <color theme="4" tint="-0.249977111117893"/>
      </left>
      <right style="medium">
        <color theme="4" tint="-0.249977111117893"/>
      </right>
      <top style="medium">
        <color theme="4" tint="-0.249977111117893"/>
      </top>
      <bottom style="medium">
        <color theme="4" tint="-0.249977111117893"/>
      </bottom>
      <diagonal/>
    </border>
    <border>
      <left/>
      <right/>
      <top style="medium">
        <color theme="4" tint="-0.249977111117893"/>
      </top>
      <bottom/>
      <diagonal/>
    </border>
    <border>
      <left style="thin">
        <color theme="4" tint="-0.249977111117893"/>
      </left>
      <right/>
      <top/>
      <bottom/>
      <diagonal/>
    </border>
    <border>
      <left style="medium">
        <color theme="4" tint="-0.249977111117893"/>
      </left>
      <right/>
      <top/>
      <bottom style="medium">
        <color theme="4" tint="-0.249977111117893"/>
      </bottom>
      <diagonal/>
    </border>
    <border>
      <left/>
      <right style="medium">
        <color theme="4" tint="-0.249977111117893"/>
      </right>
      <top/>
      <bottom style="medium">
        <color theme="4" tint="-0.249977111117893"/>
      </bottom>
      <diagonal/>
    </border>
    <border>
      <left style="medium">
        <color rgb="FF2E74B5"/>
      </left>
      <right style="medium">
        <color rgb="FF2E74B5"/>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medium">
        <color rgb="FF2E74B5"/>
      </right>
      <top style="medium">
        <color indexed="64"/>
      </top>
      <bottom/>
      <diagonal/>
    </border>
    <border>
      <left/>
      <right style="medium">
        <color rgb="FF2E74B5"/>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5">
    <xf numFmtId="0" fontId="0" fillId="0" borderId="0"/>
    <xf numFmtId="0" fontId="13" fillId="31" borderId="2"/>
    <xf numFmtId="9" fontId="13" fillId="31" borderId="2" applyFont="0" applyFill="0" applyBorder="0" applyAlignment="0" applyProtection="0"/>
    <xf numFmtId="43" fontId="13" fillId="31" borderId="2" applyFont="0" applyFill="0" applyBorder="0" applyAlignment="0" applyProtection="0"/>
    <xf numFmtId="0" fontId="13" fillId="31" borderId="2"/>
    <xf numFmtId="0" fontId="13" fillId="31" borderId="2"/>
    <xf numFmtId="0" fontId="13" fillId="31" borderId="2"/>
    <xf numFmtId="0" fontId="13" fillId="31" borderId="2"/>
    <xf numFmtId="0" fontId="13" fillId="31" borderId="2"/>
    <xf numFmtId="0" fontId="13" fillId="31" borderId="2"/>
    <xf numFmtId="0" fontId="13" fillId="31" borderId="2"/>
    <xf numFmtId="0" fontId="13" fillId="31" borderId="2"/>
    <xf numFmtId="166" fontId="46" fillId="31" borderId="2" applyFont="0" applyFill="0" applyBorder="0" applyAlignment="0" applyProtection="0"/>
    <xf numFmtId="9" fontId="47" fillId="31" borderId="2" applyFont="0" applyFill="0" applyBorder="0" applyAlignment="0" applyProtection="0"/>
    <xf numFmtId="0" fontId="49" fillId="31" borderId="2"/>
    <xf numFmtId="10" fontId="49" fillId="31" borderId="2" applyFill="0" applyBorder="0" applyAlignment="0" applyProtection="0"/>
    <xf numFmtId="0" fontId="47" fillId="31" borderId="2"/>
    <xf numFmtId="0" fontId="13" fillId="31" borderId="2"/>
    <xf numFmtId="0" fontId="69" fillId="58" borderId="2" applyNumberFormat="0" applyBorder="0" applyAlignment="0" applyProtection="0"/>
    <xf numFmtId="167" fontId="13" fillId="31" borderId="2" applyFont="0" applyFill="0" applyBorder="0" applyAlignment="0" applyProtection="0"/>
    <xf numFmtId="166" fontId="13" fillId="31" borderId="2" applyFont="0" applyFill="0" applyBorder="0" applyAlignment="0" applyProtection="0"/>
    <xf numFmtId="0" fontId="13" fillId="31" borderId="2"/>
    <xf numFmtId="0" fontId="49" fillId="31" borderId="2"/>
    <xf numFmtId="0" fontId="49" fillId="31" borderId="2"/>
    <xf numFmtId="0" fontId="13" fillId="31" borderId="2"/>
  </cellStyleXfs>
  <cellXfs count="2508">
    <xf numFmtId="0" fontId="0" fillId="0" borderId="0" xfId="0"/>
    <xf numFmtId="0" fontId="0" fillId="2" borderId="0" xfId="0" applyNumberFormat="1" applyFont="1" applyFill="1" applyBorder="1" applyAlignment="1" applyProtection="1">
      <alignment wrapText="1"/>
      <protection locked="0"/>
    </xf>
    <xf numFmtId="0" fontId="3" fillId="7" borderId="3" xfId="0" applyNumberFormat="1" applyFont="1" applyFill="1" applyBorder="1" applyAlignment="1" applyProtection="1">
      <alignment horizontal="left" vertical="center" wrapText="1"/>
    </xf>
    <xf numFmtId="0" fontId="3" fillId="16" borderId="3" xfId="0" applyNumberFormat="1" applyFont="1" applyFill="1" applyBorder="1" applyAlignment="1" applyProtection="1">
      <alignment horizontal="left" vertical="center" wrapText="1"/>
    </xf>
    <xf numFmtId="0" fontId="4" fillId="19" borderId="3" xfId="0" applyNumberFormat="1" applyFont="1" applyFill="1" applyBorder="1" applyAlignment="1" applyProtection="1">
      <alignment horizontal="left" vertical="center" wrapText="1"/>
    </xf>
    <xf numFmtId="164" fontId="4" fillId="20" borderId="4" xfId="0" applyNumberFormat="1" applyFont="1" applyFill="1" applyBorder="1" applyAlignment="1" applyProtection="1">
      <alignment horizontal="center" vertical="center" wrapText="1"/>
    </xf>
    <xf numFmtId="0" fontId="4" fillId="21" borderId="3" xfId="0" applyNumberFormat="1" applyFont="1" applyFill="1" applyBorder="1" applyAlignment="1" applyProtection="1">
      <alignment horizontal="left" vertical="center" wrapText="1"/>
      <protection locked="0"/>
    </xf>
    <xf numFmtId="0" fontId="4" fillId="22" borderId="5" xfId="0" applyNumberFormat="1" applyFont="1" applyFill="1" applyBorder="1" applyAlignment="1" applyProtection="1">
      <alignment horizontal="center" vertical="center" wrapText="1"/>
    </xf>
    <xf numFmtId="0" fontId="4" fillId="23" borderId="3" xfId="0" applyNumberFormat="1" applyFont="1" applyFill="1" applyBorder="1" applyAlignment="1" applyProtection="1">
      <alignment horizontal="right" vertical="center" wrapText="1"/>
    </xf>
    <xf numFmtId="0" fontId="3" fillId="24" borderId="3" xfId="0" applyNumberFormat="1" applyFont="1" applyFill="1" applyBorder="1" applyAlignment="1" applyProtection="1">
      <alignment horizontal="center" vertical="center" wrapText="1"/>
    </xf>
    <xf numFmtId="0" fontId="6" fillId="26" borderId="3" xfId="0" applyNumberFormat="1" applyFont="1" applyFill="1" applyBorder="1" applyAlignment="1" applyProtection="1">
      <alignment horizontal="left" vertical="center" wrapText="1"/>
    </xf>
    <xf numFmtId="0" fontId="7" fillId="29" borderId="3" xfId="0" applyNumberFormat="1" applyFont="1" applyFill="1" applyBorder="1" applyAlignment="1" applyProtection="1">
      <alignment horizontal="left" vertical="center" wrapText="1"/>
    </xf>
    <xf numFmtId="0" fontId="0" fillId="32" borderId="4" xfId="0" applyNumberFormat="1" applyFont="1" applyFill="1" applyBorder="1" applyAlignment="1" applyProtection="1">
      <alignment wrapText="1"/>
      <protection locked="0"/>
    </xf>
    <xf numFmtId="164" fontId="3" fillId="33" borderId="4" xfId="0" applyNumberFormat="1" applyFont="1" applyFill="1" applyBorder="1" applyAlignment="1" applyProtection="1">
      <alignment horizontal="center" vertical="center" wrapText="1"/>
    </xf>
    <xf numFmtId="0" fontId="0" fillId="34" borderId="5" xfId="0" applyNumberFormat="1" applyFont="1" applyFill="1" applyBorder="1" applyAlignment="1" applyProtection="1">
      <alignment wrapText="1"/>
      <protection locked="0"/>
    </xf>
    <xf numFmtId="0" fontId="3" fillId="35" borderId="5" xfId="0" applyNumberFormat="1" applyFont="1" applyFill="1" applyBorder="1" applyAlignment="1" applyProtection="1">
      <alignment horizontal="center" vertical="center" wrapText="1"/>
    </xf>
    <xf numFmtId="0" fontId="9" fillId="38" borderId="3" xfId="0" applyNumberFormat="1" applyFont="1" applyFill="1" applyBorder="1" applyAlignment="1" applyProtection="1">
      <alignment horizontal="left" vertical="center" wrapText="1"/>
    </xf>
    <xf numFmtId="3" fontId="9" fillId="39" borderId="3" xfId="0" applyNumberFormat="1" applyFont="1" applyFill="1" applyBorder="1" applyAlignment="1" applyProtection="1">
      <alignment horizontal="right" vertical="center" wrapText="1"/>
    </xf>
    <xf numFmtId="0" fontId="10" fillId="40" borderId="3" xfId="0" applyNumberFormat="1" applyFont="1" applyFill="1" applyBorder="1" applyAlignment="1" applyProtection="1">
      <alignment horizontal="center" vertical="center" wrapText="1"/>
    </xf>
    <xf numFmtId="0" fontId="4" fillId="41" borderId="3" xfId="0" applyNumberFormat="1" applyFont="1" applyFill="1" applyBorder="1" applyAlignment="1" applyProtection="1">
      <alignment horizontal="left" vertical="center" wrapText="1"/>
    </xf>
    <xf numFmtId="0" fontId="11" fillId="42" borderId="3" xfId="0" applyNumberFormat="1" applyFont="1" applyFill="1" applyBorder="1" applyAlignment="1" applyProtection="1">
      <alignment horizontal="left" vertical="center" wrapText="1"/>
    </xf>
    <xf numFmtId="3" fontId="3" fillId="43" borderId="3" xfId="0" applyNumberFormat="1" applyFont="1" applyFill="1" applyBorder="1" applyAlignment="1" applyProtection="1">
      <alignment horizontal="right" vertical="center" wrapText="1"/>
    </xf>
    <xf numFmtId="3" fontId="4" fillId="44" borderId="3" xfId="0" applyNumberFormat="1" applyFont="1" applyFill="1" applyBorder="1" applyAlignment="1" applyProtection="1">
      <alignment horizontal="right" vertical="center" wrapText="1"/>
    </xf>
    <xf numFmtId="3" fontId="4" fillId="45" borderId="4" xfId="0" applyNumberFormat="1" applyFont="1" applyFill="1" applyBorder="1" applyAlignment="1" applyProtection="1">
      <alignment horizontal="right" vertical="center" wrapText="1"/>
    </xf>
    <xf numFmtId="0" fontId="7" fillId="46" borderId="1" xfId="0" applyNumberFormat="1" applyFont="1" applyFill="1" applyBorder="1" applyAlignment="1" applyProtection="1">
      <alignment horizontal="left" vertical="center" wrapText="1"/>
    </xf>
    <xf numFmtId="0" fontId="12" fillId="47" borderId="4" xfId="0" applyNumberFormat="1" applyFont="1" applyFill="1" applyBorder="1" applyAlignment="1" applyProtection="1">
      <alignment horizontal="center" wrapText="1"/>
    </xf>
    <xf numFmtId="0" fontId="12" fillId="48" borderId="4" xfId="0" applyNumberFormat="1" applyFont="1" applyFill="1" applyBorder="1" applyAlignment="1" applyProtection="1">
      <alignment horizontal="left" wrapText="1"/>
    </xf>
    <xf numFmtId="0" fontId="3" fillId="49" borderId="1" xfId="0" applyNumberFormat="1" applyFont="1" applyFill="1" applyBorder="1" applyAlignment="1" applyProtection="1">
      <alignment horizontal="left" vertical="center" wrapText="1"/>
    </xf>
    <xf numFmtId="0" fontId="12" fillId="50" borderId="6" xfId="0" applyNumberFormat="1" applyFont="1" applyFill="1" applyBorder="1" applyAlignment="1" applyProtection="1">
      <alignment horizontal="center" vertical="center" wrapText="1"/>
    </xf>
    <xf numFmtId="0" fontId="12" fillId="51" borderId="5" xfId="0" applyNumberFormat="1" applyFont="1" applyFill="1" applyBorder="1" applyAlignment="1" applyProtection="1">
      <alignment horizontal="left" vertical="center" wrapText="1"/>
    </xf>
    <xf numFmtId="0" fontId="0" fillId="31" borderId="2" xfId="1" applyNumberFormat="1" applyFont="1" applyFill="1" applyBorder="1" applyAlignment="1" applyProtection="1">
      <alignment wrapText="1"/>
      <protection locked="0"/>
    </xf>
    <xf numFmtId="0" fontId="13" fillId="31" borderId="2" xfId="1"/>
    <xf numFmtId="0" fontId="3" fillId="51" borderId="3" xfId="1" applyNumberFormat="1" applyFont="1" applyFill="1" applyBorder="1" applyAlignment="1" applyProtection="1">
      <alignment horizontal="left" vertical="center" wrapText="1"/>
    </xf>
    <xf numFmtId="0" fontId="3" fillId="43" borderId="3" xfId="1" applyNumberFormat="1" applyFont="1" applyFill="1" applyBorder="1" applyAlignment="1" applyProtection="1">
      <alignment horizontal="left" vertical="center" wrapText="1"/>
    </xf>
    <xf numFmtId="0" fontId="4" fillId="51" borderId="3" xfId="1" applyNumberFormat="1" applyFont="1" applyFill="1" applyBorder="1" applyAlignment="1" applyProtection="1">
      <alignment horizontal="left" vertical="center" wrapText="1"/>
    </xf>
    <xf numFmtId="164" fontId="4" fillId="51" borderId="4" xfId="1" applyNumberFormat="1" applyFont="1" applyFill="1" applyBorder="1" applyAlignment="1" applyProtection="1">
      <alignment horizontal="center" vertical="center" wrapText="1"/>
    </xf>
    <xf numFmtId="0" fontId="4" fillId="51" borderId="3" xfId="1" applyNumberFormat="1" applyFont="1" applyFill="1" applyBorder="1" applyAlignment="1" applyProtection="1">
      <alignment horizontal="left" vertical="center" wrapText="1"/>
      <protection locked="0"/>
    </xf>
    <xf numFmtId="0" fontId="4" fillId="51" borderId="5" xfId="1" applyNumberFormat="1" applyFont="1" applyFill="1" applyBorder="1" applyAlignment="1" applyProtection="1">
      <alignment horizontal="center" vertical="center" wrapText="1"/>
    </xf>
    <xf numFmtId="0" fontId="4" fillId="51" borderId="3" xfId="1" applyNumberFormat="1" applyFont="1" applyFill="1" applyBorder="1" applyAlignment="1" applyProtection="1">
      <alignment horizontal="right" vertical="center" wrapText="1"/>
    </xf>
    <xf numFmtId="0" fontId="3" fillId="43" borderId="3" xfId="1" applyNumberFormat="1" applyFont="1" applyFill="1" applyBorder="1" applyAlignment="1" applyProtection="1">
      <alignment horizontal="center" vertical="center" wrapText="1"/>
    </xf>
    <xf numFmtId="0" fontId="6" fillId="43" borderId="3" xfId="1" applyNumberFormat="1" applyFont="1" applyFill="1" applyBorder="1" applyAlignment="1" applyProtection="1">
      <alignment horizontal="left" vertical="center" wrapText="1"/>
    </xf>
    <xf numFmtId="0" fontId="7" fillId="51" borderId="3" xfId="1" applyNumberFormat="1" applyFont="1" applyFill="1" applyBorder="1" applyAlignment="1" applyProtection="1">
      <alignment horizontal="left" vertical="center" wrapText="1"/>
    </xf>
    <xf numFmtId="0" fontId="0" fillId="51" borderId="4" xfId="1" applyNumberFormat="1" applyFont="1" applyFill="1" applyBorder="1" applyAlignment="1" applyProtection="1">
      <alignment wrapText="1"/>
      <protection locked="0"/>
    </xf>
    <xf numFmtId="164" fontId="3" fillId="51" borderId="4" xfId="1" applyNumberFormat="1" applyFont="1" applyFill="1" applyBorder="1" applyAlignment="1" applyProtection="1">
      <alignment horizontal="center" vertical="center" wrapText="1"/>
    </xf>
    <xf numFmtId="0" fontId="0" fillId="51" borderId="5" xfId="1" applyNumberFormat="1" applyFont="1" applyFill="1" applyBorder="1" applyAlignment="1" applyProtection="1">
      <alignment wrapText="1"/>
      <protection locked="0"/>
    </xf>
    <xf numFmtId="0" fontId="3" fillId="51" borderId="5" xfId="1" applyNumberFormat="1" applyFont="1" applyFill="1" applyBorder="1" applyAlignment="1" applyProtection="1">
      <alignment horizontal="center" vertical="center" wrapText="1"/>
    </xf>
    <xf numFmtId="0" fontId="9" fillId="51" borderId="3" xfId="1" applyNumberFormat="1" applyFont="1" applyFill="1" applyBorder="1" applyAlignment="1" applyProtection="1">
      <alignment horizontal="left" vertical="center" wrapText="1"/>
    </xf>
    <xf numFmtId="3" fontId="9" fillId="51" borderId="3" xfId="1" applyNumberFormat="1" applyFont="1" applyFill="1" applyBorder="1" applyAlignment="1" applyProtection="1">
      <alignment horizontal="right" vertical="center" wrapText="1"/>
    </xf>
    <xf numFmtId="0" fontId="10" fillId="51" borderId="3" xfId="1" applyNumberFormat="1" applyFont="1" applyFill="1" applyBorder="1" applyAlignment="1" applyProtection="1">
      <alignment horizontal="center" vertical="center" wrapText="1"/>
    </xf>
    <xf numFmtId="0" fontId="9" fillId="51" borderId="3" xfId="1" applyNumberFormat="1" applyFont="1" applyFill="1" applyBorder="1" applyAlignment="1" applyProtection="1">
      <alignment horizontal="right" vertical="center" wrapText="1"/>
    </xf>
    <xf numFmtId="0" fontId="4" fillId="42" borderId="3" xfId="1" applyNumberFormat="1" applyFont="1" applyFill="1" applyBorder="1" applyAlignment="1" applyProtection="1">
      <alignment horizontal="left" vertical="center" wrapText="1"/>
    </xf>
    <xf numFmtId="0" fontId="11" fillId="42" borderId="3" xfId="1" applyNumberFormat="1" applyFont="1" applyFill="1" applyBorder="1" applyAlignment="1" applyProtection="1">
      <alignment horizontal="left" vertical="center" wrapText="1"/>
    </xf>
    <xf numFmtId="3" fontId="3" fillId="43" borderId="3" xfId="1" applyNumberFormat="1" applyFont="1" applyFill="1" applyBorder="1" applyAlignment="1" applyProtection="1">
      <alignment horizontal="right" vertical="center" wrapText="1"/>
    </xf>
    <xf numFmtId="3" fontId="4" fillId="51" borderId="3" xfId="1" applyNumberFormat="1" applyFont="1" applyFill="1" applyBorder="1" applyAlignment="1" applyProtection="1">
      <alignment horizontal="right" vertical="center" wrapText="1"/>
    </xf>
    <xf numFmtId="3" fontId="4" fillId="51" borderId="4" xfId="1" applyNumberFormat="1" applyFont="1" applyFill="1" applyBorder="1" applyAlignment="1" applyProtection="1">
      <alignment horizontal="right" vertical="center" wrapText="1"/>
    </xf>
    <xf numFmtId="0" fontId="7" fillId="51" borderId="2" xfId="1" applyNumberFormat="1" applyFont="1" applyFill="1" applyBorder="1" applyAlignment="1" applyProtection="1">
      <alignment horizontal="left" vertical="center" wrapText="1"/>
    </xf>
    <xf numFmtId="0" fontId="12" fillId="51" borderId="4" xfId="1" applyNumberFormat="1" applyFont="1" applyFill="1" applyBorder="1" applyAlignment="1" applyProtection="1">
      <alignment horizontal="center" wrapText="1"/>
    </xf>
    <xf numFmtId="0" fontId="12" fillId="51" borderId="4" xfId="1" applyNumberFormat="1" applyFont="1" applyFill="1" applyBorder="1" applyAlignment="1" applyProtection="1">
      <alignment horizontal="left" wrapText="1"/>
    </xf>
    <xf numFmtId="0" fontId="3" fillId="51" borderId="2" xfId="1" applyNumberFormat="1" applyFont="1" applyFill="1" applyBorder="1" applyAlignment="1" applyProtection="1">
      <alignment horizontal="left" vertical="center" wrapText="1"/>
    </xf>
    <xf numFmtId="0" fontId="12" fillId="51" borderId="6" xfId="1" applyNumberFormat="1" applyFont="1" applyFill="1" applyBorder="1" applyAlignment="1" applyProtection="1">
      <alignment horizontal="center" vertical="center" wrapText="1"/>
    </xf>
    <xf numFmtId="0" fontId="12" fillId="51" borderId="5" xfId="1" applyNumberFormat="1" applyFont="1" applyFill="1" applyBorder="1" applyAlignment="1" applyProtection="1">
      <alignment horizontal="left" vertical="center" wrapText="1"/>
    </xf>
    <xf numFmtId="0" fontId="0" fillId="31" borderId="2" xfId="0" applyNumberFormat="1" applyFont="1" applyFill="1" applyBorder="1" applyAlignment="1" applyProtection="1">
      <alignment wrapText="1"/>
      <protection locked="0"/>
    </xf>
    <xf numFmtId="0" fontId="3" fillId="51" borderId="3" xfId="0" applyNumberFormat="1" applyFont="1" applyFill="1" applyBorder="1" applyAlignment="1" applyProtection="1">
      <alignment horizontal="left" vertical="center" wrapText="1"/>
    </xf>
    <xf numFmtId="0" fontId="3" fillId="43" borderId="3" xfId="0" applyNumberFormat="1" applyFont="1" applyFill="1" applyBorder="1" applyAlignment="1" applyProtection="1">
      <alignment horizontal="left" vertical="center" wrapText="1"/>
    </xf>
    <xf numFmtId="0" fontId="4" fillId="51" borderId="3" xfId="0" applyNumberFormat="1" applyFont="1" applyFill="1" applyBorder="1" applyAlignment="1" applyProtection="1">
      <alignment horizontal="left" vertical="center" wrapText="1"/>
    </xf>
    <xf numFmtId="164" fontId="4" fillId="51" borderId="4" xfId="0" applyNumberFormat="1" applyFont="1" applyFill="1" applyBorder="1" applyAlignment="1" applyProtection="1">
      <alignment horizontal="center" vertical="center" wrapText="1"/>
    </xf>
    <xf numFmtId="0" fontId="4" fillId="51" borderId="3" xfId="0" applyNumberFormat="1" applyFont="1" applyFill="1" applyBorder="1" applyAlignment="1" applyProtection="1">
      <alignment horizontal="left" vertical="center" wrapText="1"/>
      <protection locked="0"/>
    </xf>
    <xf numFmtId="0" fontId="4" fillId="51" borderId="5" xfId="0" applyNumberFormat="1" applyFont="1" applyFill="1" applyBorder="1" applyAlignment="1" applyProtection="1">
      <alignment horizontal="center" vertical="center" wrapText="1"/>
    </xf>
    <xf numFmtId="0" fontId="4" fillId="51" borderId="3" xfId="0" applyNumberFormat="1" applyFont="1" applyFill="1" applyBorder="1" applyAlignment="1" applyProtection="1">
      <alignment horizontal="right" vertical="center" wrapText="1"/>
    </xf>
    <xf numFmtId="0" fontId="3" fillId="43" borderId="3" xfId="0" applyNumberFormat="1" applyFont="1" applyFill="1" applyBorder="1" applyAlignment="1" applyProtection="1">
      <alignment horizontal="center" vertical="center" wrapText="1"/>
    </xf>
    <xf numFmtId="0" fontId="6" fillId="43" borderId="3" xfId="0" applyNumberFormat="1" applyFont="1" applyFill="1" applyBorder="1" applyAlignment="1" applyProtection="1">
      <alignment horizontal="left" vertical="center" wrapText="1"/>
    </xf>
    <xf numFmtId="0" fontId="7" fillId="51" borderId="3" xfId="0" applyNumberFormat="1" applyFont="1" applyFill="1" applyBorder="1" applyAlignment="1" applyProtection="1">
      <alignment horizontal="left" vertical="center" wrapText="1"/>
    </xf>
    <xf numFmtId="0" fontId="0" fillId="51" borderId="4" xfId="0" applyNumberFormat="1" applyFont="1" applyFill="1" applyBorder="1" applyAlignment="1" applyProtection="1">
      <alignment wrapText="1"/>
      <protection locked="0"/>
    </xf>
    <xf numFmtId="164" fontId="3" fillId="51" borderId="4" xfId="0" applyNumberFormat="1" applyFont="1" applyFill="1" applyBorder="1" applyAlignment="1" applyProtection="1">
      <alignment horizontal="center" vertical="center" wrapText="1"/>
    </xf>
    <xf numFmtId="0" fontId="0" fillId="51" borderId="5" xfId="0" applyNumberFormat="1" applyFont="1" applyFill="1" applyBorder="1" applyAlignment="1" applyProtection="1">
      <alignment wrapText="1"/>
      <protection locked="0"/>
    </xf>
    <xf numFmtId="0" fontId="3" fillId="51" borderId="5" xfId="0" applyNumberFormat="1" applyFont="1" applyFill="1" applyBorder="1" applyAlignment="1" applyProtection="1">
      <alignment horizontal="center" vertical="center" wrapText="1"/>
    </xf>
    <xf numFmtId="0" fontId="9" fillId="51" borderId="3" xfId="0" applyNumberFormat="1" applyFont="1" applyFill="1" applyBorder="1" applyAlignment="1" applyProtection="1">
      <alignment horizontal="left" vertical="center" wrapText="1"/>
    </xf>
    <xf numFmtId="3" fontId="9" fillId="51" borderId="3" xfId="0" applyNumberFormat="1" applyFont="1" applyFill="1" applyBorder="1" applyAlignment="1" applyProtection="1">
      <alignment horizontal="right" vertical="center" wrapText="1"/>
    </xf>
    <xf numFmtId="0" fontId="10" fillId="51" borderId="3" xfId="0" applyNumberFormat="1" applyFont="1" applyFill="1" applyBorder="1" applyAlignment="1" applyProtection="1">
      <alignment horizontal="center" vertical="center" wrapText="1"/>
    </xf>
    <xf numFmtId="0" fontId="9" fillId="51" borderId="3" xfId="0" applyNumberFormat="1" applyFont="1" applyFill="1" applyBorder="1" applyAlignment="1" applyProtection="1">
      <alignment horizontal="right" vertical="center" wrapText="1"/>
    </xf>
    <xf numFmtId="0" fontId="4" fillId="42" borderId="3" xfId="0" applyNumberFormat="1" applyFont="1" applyFill="1" applyBorder="1" applyAlignment="1" applyProtection="1">
      <alignment horizontal="left" vertical="center" wrapText="1"/>
    </xf>
    <xf numFmtId="3" fontId="4" fillId="51" borderId="3" xfId="0" applyNumberFormat="1" applyFont="1" applyFill="1" applyBorder="1" applyAlignment="1" applyProtection="1">
      <alignment horizontal="right" vertical="center" wrapText="1"/>
    </xf>
    <xf numFmtId="3" fontId="4" fillId="51" borderId="4" xfId="0" applyNumberFormat="1" applyFont="1" applyFill="1" applyBorder="1" applyAlignment="1" applyProtection="1">
      <alignment horizontal="right" vertical="center" wrapText="1"/>
    </xf>
    <xf numFmtId="0" fontId="7" fillId="51" borderId="2" xfId="0" applyNumberFormat="1" applyFont="1" applyFill="1" applyBorder="1" applyAlignment="1" applyProtection="1">
      <alignment horizontal="left" vertical="center" wrapText="1"/>
    </xf>
    <xf numFmtId="0" fontId="12" fillId="51" borderId="4" xfId="0" applyNumberFormat="1" applyFont="1" applyFill="1" applyBorder="1" applyAlignment="1" applyProtection="1">
      <alignment horizontal="center" wrapText="1"/>
    </xf>
    <xf numFmtId="0" fontId="12" fillId="51" borderId="4" xfId="0" applyNumberFormat="1" applyFont="1" applyFill="1" applyBorder="1" applyAlignment="1" applyProtection="1">
      <alignment horizontal="left" wrapText="1"/>
    </xf>
    <xf numFmtId="0" fontId="3" fillId="51" borderId="2" xfId="0" applyNumberFormat="1" applyFont="1" applyFill="1" applyBorder="1" applyAlignment="1" applyProtection="1">
      <alignment horizontal="left" vertical="center" wrapText="1"/>
    </xf>
    <xf numFmtId="0" fontId="12" fillId="51" borderId="6" xfId="0" applyNumberFormat="1" applyFont="1" applyFill="1" applyBorder="1" applyAlignment="1" applyProtection="1">
      <alignment horizontal="center" vertical="center" wrapText="1"/>
    </xf>
    <xf numFmtId="0" fontId="14" fillId="31" borderId="2" xfId="1" applyFont="1" applyAlignment="1">
      <alignment horizontal="center"/>
    </xf>
    <xf numFmtId="0" fontId="16" fillId="53" borderId="7" xfId="1" applyFont="1" applyFill="1" applyBorder="1" applyAlignment="1">
      <alignment horizontal="left" vertical="center" wrapText="1"/>
    </xf>
    <xf numFmtId="0" fontId="16" fillId="54" borderId="7" xfId="1" applyFont="1" applyFill="1" applyBorder="1" applyAlignment="1">
      <alignment vertical="center" wrapText="1"/>
    </xf>
    <xf numFmtId="0" fontId="19" fillId="53" borderId="12" xfId="1" applyFont="1" applyFill="1" applyBorder="1" applyAlignment="1">
      <alignment horizontal="center" vertical="center" wrapText="1"/>
    </xf>
    <xf numFmtId="0" fontId="19" fillId="53" borderId="14" xfId="1" applyFont="1" applyFill="1" applyBorder="1" applyAlignment="1">
      <alignment horizontal="center" vertical="center" wrapText="1"/>
    </xf>
    <xf numFmtId="0" fontId="19" fillId="53" borderId="13" xfId="1" applyFont="1" applyFill="1" applyBorder="1" applyAlignment="1">
      <alignment horizontal="left" vertical="center" wrapText="1"/>
    </xf>
    <xf numFmtId="9" fontId="19" fillId="55" borderId="14" xfId="1" applyNumberFormat="1" applyFont="1" applyFill="1" applyBorder="1" applyAlignment="1">
      <alignment horizontal="center" vertical="center"/>
    </xf>
    <xf numFmtId="0" fontId="20" fillId="54" borderId="13" xfId="1" applyFont="1" applyFill="1" applyBorder="1" applyAlignment="1">
      <alignment vertical="center" wrapText="1"/>
    </xf>
    <xf numFmtId="4" fontId="13" fillId="31" borderId="2" xfId="1" applyNumberFormat="1"/>
    <xf numFmtId="9" fontId="21" fillId="55" borderId="15" xfId="2" applyFont="1" applyFill="1" applyBorder="1" applyAlignment="1">
      <alignment horizontal="center" vertical="center"/>
    </xf>
    <xf numFmtId="9" fontId="19" fillId="55" borderId="12" xfId="1" applyNumberFormat="1" applyFont="1" applyFill="1" applyBorder="1" applyAlignment="1">
      <alignment horizontal="center" vertical="center"/>
    </xf>
    <xf numFmtId="0" fontId="15" fillId="31" borderId="2" xfId="1" applyFont="1"/>
    <xf numFmtId="3" fontId="22" fillId="53" borderId="14" xfId="2" applyNumberFormat="1" applyFont="1" applyFill="1" applyBorder="1" applyAlignment="1">
      <alignment horizontal="center" vertical="center"/>
    </xf>
    <xf numFmtId="43" fontId="23" fillId="55" borderId="16" xfId="3" applyFont="1" applyFill="1" applyBorder="1" applyAlignment="1">
      <alignment horizontal="center" vertical="center"/>
    </xf>
    <xf numFmtId="0" fontId="22" fillId="53" borderId="17" xfId="1" applyFont="1" applyFill="1" applyBorder="1" applyAlignment="1">
      <alignment horizontal="left" vertical="center" wrapText="1"/>
    </xf>
    <xf numFmtId="43" fontId="22" fillId="53" borderId="18" xfId="3" applyFont="1" applyFill="1" applyBorder="1" applyAlignment="1">
      <alignment horizontal="center" vertical="center"/>
    </xf>
    <xf numFmtId="43" fontId="22" fillId="55" borderId="16" xfId="3" applyFont="1" applyFill="1" applyBorder="1" applyAlignment="1">
      <alignment horizontal="center" vertical="center"/>
    </xf>
    <xf numFmtId="0" fontId="25" fillId="54" borderId="13" xfId="1" applyFont="1" applyFill="1" applyBorder="1" applyAlignment="1">
      <alignment horizontal="left" vertical="center" wrapText="1"/>
    </xf>
    <xf numFmtId="0" fontId="24" fillId="53" borderId="12" xfId="1" applyFont="1" applyFill="1" applyBorder="1" applyAlignment="1">
      <alignment horizontal="center" vertical="center" wrapText="1"/>
    </xf>
    <xf numFmtId="0" fontId="24" fillId="53" borderId="14" xfId="1" applyFont="1" applyFill="1" applyBorder="1" applyAlignment="1">
      <alignment horizontal="center" vertical="center" wrapText="1"/>
    </xf>
    <xf numFmtId="3" fontId="19" fillId="53" borderId="13" xfId="1" applyNumberFormat="1" applyFont="1" applyFill="1" applyBorder="1" applyAlignment="1">
      <alignment horizontal="center" vertical="center" wrapText="1"/>
    </xf>
    <xf numFmtId="0" fontId="19" fillId="53" borderId="13" xfId="1" applyFont="1" applyFill="1" applyBorder="1" applyAlignment="1">
      <alignment horizontal="center" vertical="center" wrapText="1"/>
    </xf>
    <xf numFmtId="165" fontId="19" fillId="53" borderId="14" xfId="1" applyNumberFormat="1" applyFont="1" applyFill="1" applyBorder="1" applyAlignment="1">
      <alignment horizontal="center" vertical="center"/>
    </xf>
    <xf numFmtId="3" fontId="13" fillId="31" borderId="2" xfId="1" applyNumberFormat="1"/>
    <xf numFmtId="0" fontId="18" fillId="31" borderId="13" xfId="1" applyFont="1" applyBorder="1" applyAlignment="1">
      <alignment horizontal="left" vertical="center" wrapText="1" indent="1"/>
    </xf>
    <xf numFmtId="3" fontId="19" fillId="31" borderId="14" xfId="1" applyNumberFormat="1" applyFont="1" applyBorder="1" applyAlignment="1">
      <alignment horizontal="center" vertical="center"/>
    </xf>
    <xf numFmtId="0" fontId="27" fillId="31" borderId="13" xfId="1" applyFont="1" applyBorder="1" applyAlignment="1">
      <alignment horizontal="left" vertical="center" wrapText="1" indent="1"/>
    </xf>
    <xf numFmtId="3" fontId="28" fillId="53" borderId="14" xfId="1" applyNumberFormat="1" applyFont="1" applyFill="1" applyBorder="1" applyAlignment="1">
      <alignment horizontal="center" vertical="center"/>
    </xf>
    <xf numFmtId="3" fontId="28" fillId="31" borderId="14" xfId="1" applyNumberFormat="1" applyFont="1" applyBorder="1" applyAlignment="1">
      <alignment horizontal="center" vertical="center"/>
    </xf>
    <xf numFmtId="3" fontId="19" fillId="53" borderId="14" xfId="1" applyNumberFormat="1" applyFont="1" applyFill="1" applyBorder="1" applyAlignment="1">
      <alignment horizontal="center" vertical="center"/>
    </xf>
    <xf numFmtId="0" fontId="29" fillId="31" borderId="2" xfId="1" applyFont="1" applyAlignment="1">
      <alignment wrapText="1"/>
    </xf>
    <xf numFmtId="43" fontId="19" fillId="31" borderId="14" xfId="3" applyFont="1" applyBorder="1" applyAlignment="1">
      <alignment horizontal="center" vertical="center"/>
    </xf>
    <xf numFmtId="165" fontId="0" fillId="31" borderId="2" xfId="2" applyNumberFormat="1" applyFont="1"/>
    <xf numFmtId="165" fontId="19" fillId="31" borderId="14" xfId="2" applyNumberFormat="1" applyFont="1" applyBorder="1" applyAlignment="1">
      <alignment horizontal="center" vertical="center"/>
    </xf>
    <xf numFmtId="9" fontId="19" fillId="31" borderId="14" xfId="2" applyFont="1" applyBorder="1" applyAlignment="1">
      <alignment horizontal="center" vertical="center"/>
    </xf>
    <xf numFmtId="0" fontId="30" fillId="31" borderId="19" xfId="1" applyFont="1" applyBorder="1" applyAlignment="1">
      <alignment horizontal="left" vertical="center" wrapText="1" indent="1"/>
    </xf>
    <xf numFmtId="0" fontId="31" fillId="52" borderId="13" xfId="1" applyFont="1" applyFill="1" applyBorder="1" applyAlignment="1">
      <alignment vertical="center" wrapText="1"/>
    </xf>
    <xf numFmtId="3" fontId="24" fillId="52" borderId="14" xfId="1" applyNumberFormat="1" applyFont="1" applyFill="1" applyBorder="1" applyAlignment="1">
      <alignment horizontal="center" vertical="center"/>
    </xf>
    <xf numFmtId="0" fontId="19" fillId="54" borderId="13" xfId="1" applyFont="1" applyFill="1" applyBorder="1" applyAlignment="1">
      <alignment vertical="center" wrapText="1"/>
    </xf>
    <xf numFmtId="165" fontId="28" fillId="31" borderId="14" xfId="1" applyNumberFormat="1" applyFont="1" applyBorder="1" applyAlignment="1">
      <alignment horizontal="center" vertical="center"/>
    </xf>
    <xf numFmtId="0" fontId="31" fillId="31" borderId="19" xfId="1" applyFont="1" applyBorder="1" applyAlignment="1">
      <alignment horizontal="left" vertical="center" wrapText="1" indent="1"/>
    </xf>
    <xf numFmtId="3" fontId="19" fillId="31" borderId="13" xfId="1" applyNumberFormat="1" applyFont="1" applyFill="1" applyBorder="1" applyAlignment="1">
      <alignment horizontal="center" vertical="center" wrapText="1"/>
    </xf>
    <xf numFmtId="3" fontId="28" fillId="31" borderId="14" xfId="1" applyNumberFormat="1" applyFont="1" applyFill="1" applyBorder="1" applyAlignment="1">
      <alignment horizontal="center" vertical="center"/>
    </xf>
    <xf numFmtId="3" fontId="19" fillId="31" borderId="14" xfId="1" applyNumberFormat="1" applyFont="1" applyFill="1" applyBorder="1" applyAlignment="1">
      <alignment horizontal="center" vertical="center"/>
    </xf>
    <xf numFmtId="0" fontId="32" fillId="54" borderId="13" xfId="1" applyFont="1" applyFill="1" applyBorder="1" applyAlignment="1">
      <alignment horizontal="left" vertical="center" wrapText="1"/>
    </xf>
    <xf numFmtId="9" fontId="32" fillId="54" borderId="7" xfId="1" applyNumberFormat="1" applyFont="1" applyFill="1" applyBorder="1" applyAlignment="1">
      <alignment horizontal="center" vertical="center" wrapText="1"/>
    </xf>
    <xf numFmtId="0" fontId="25" fillId="54" borderId="13" xfId="1" applyFont="1" applyFill="1" applyBorder="1" applyAlignment="1">
      <alignment horizontal="left" vertical="center"/>
    </xf>
    <xf numFmtId="0" fontId="30" fillId="31" borderId="28" xfId="1" applyFont="1" applyBorder="1" applyAlignment="1">
      <alignment horizontal="left" vertical="center" wrapText="1" indent="1"/>
    </xf>
    <xf numFmtId="0" fontId="31" fillId="56" borderId="13" xfId="1" applyFont="1" applyFill="1" applyBorder="1" applyAlignment="1">
      <alignment vertical="center" wrapText="1"/>
    </xf>
    <xf numFmtId="3" fontId="24" fillId="56" borderId="14" xfId="1" applyNumberFormat="1" applyFont="1" applyFill="1" applyBorder="1" applyAlignment="1">
      <alignment horizontal="center" vertical="center"/>
    </xf>
    <xf numFmtId="3" fontId="24" fillId="54" borderId="14" xfId="1" applyNumberFormat="1" applyFont="1" applyFill="1" applyBorder="1" applyAlignment="1">
      <alignment horizontal="center" vertical="center"/>
    </xf>
    <xf numFmtId="3" fontId="24" fillId="31" borderId="14" xfId="1" applyNumberFormat="1" applyFont="1" applyBorder="1" applyAlignment="1">
      <alignment horizontal="center" vertical="center"/>
    </xf>
    <xf numFmtId="0" fontId="20" fillId="31" borderId="2" xfId="1" applyFont="1" applyBorder="1" applyAlignment="1">
      <alignment horizontal="left" vertical="center" wrapText="1" indent="1"/>
    </xf>
    <xf numFmtId="3" fontId="19" fillId="31" borderId="2" xfId="1" applyNumberFormat="1" applyFont="1" applyBorder="1" applyAlignment="1">
      <alignment horizontal="center" vertical="center"/>
    </xf>
    <xf numFmtId="0" fontId="36" fillId="31" borderId="29" xfId="1" applyFont="1" applyBorder="1"/>
    <xf numFmtId="0" fontId="36" fillId="31" borderId="30" xfId="1" applyFont="1" applyBorder="1"/>
    <xf numFmtId="0" fontId="36" fillId="31" borderId="16" xfId="1" applyFont="1" applyBorder="1"/>
    <xf numFmtId="0" fontId="36" fillId="31" borderId="32" xfId="1" applyFont="1" applyBorder="1"/>
    <xf numFmtId="0" fontId="36" fillId="31" borderId="34" xfId="1" applyFont="1" applyBorder="1"/>
    <xf numFmtId="0" fontId="36" fillId="31" borderId="35" xfId="1" applyFont="1" applyBorder="1"/>
    <xf numFmtId="0" fontId="36" fillId="31" borderId="2" xfId="1" applyFont="1" applyBorder="1"/>
    <xf numFmtId="0" fontId="20" fillId="31" borderId="2" xfId="1" applyFont="1"/>
    <xf numFmtId="0" fontId="36" fillId="31" borderId="2" xfId="1" applyFont="1" applyBorder="1" applyAlignment="1">
      <alignment horizontal="center" vertical="center" wrapText="1"/>
    </xf>
    <xf numFmtId="0" fontId="3" fillId="43" borderId="3" xfId="1" applyNumberFormat="1" applyFont="1" applyFill="1" applyBorder="1" applyAlignment="1" applyProtection="1">
      <alignment horizontal="center" vertical="center" wrapText="1"/>
    </xf>
    <xf numFmtId="0" fontId="13" fillId="31" borderId="2" xfId="4"/>
    <xf numFmtId="0" fontId="14" fillId="31" borderId="2" xfId="4" applyFont="1" applyAlignment="1">
      <alignment horizontal="center"/>
    </xf>
    <xf numFmtId="0" fontId="16" fillId="53" borderId="7" xfId="4" applyFont="1" applyFill="1" applyBorder="1" applyAlignment="1">
      <alignment horizontal="left" vertical="center" wrapText="1"/>
    </xf>
    <xf numFmtId="0" fontId="16" fillId="54" borderId="7" xfId="4" applyFont="1" applyFill="1" applyBorder="1" applyAlignment="1">
      <alignment vertical="center" wrapText="1"/>
    </xf>
    <xf numFmtId="0" fontId="19" fillId="53" borderId="12" xfId="4" applyFont="1" applyFill="1" applyBorder="1" applyAlignment="1">
      <alignment horizontal="center" vertical="center" wrapText="1"/>
    </xf>
    <xf numFmtId="0" fontId="19" fillId="53" borderId="14" xfId="4" applyFont="1" applyFill="1" applyBorder="1" applyAlignment="1">
      <alignment horizontal="center" vertical="center" wrapText="1"/>
    </xf>
    <xf numFmtId="0" fontId="19" fillId="53" borderId="13" xfId="4" applyFont="1" applyFill="1" applyBorder="1" applyAlignment="1">
      <alignment vertical="center" wrapText="1"/>
    </xf>
    <xf numFmtId="9" fontId="19" fillId="53" borderId="14" xfId="4" applyNumberFormat="1" applyFont="1" applyFill="1" applyBorder="1" applyAlignment="1">
      <alignment horizontal="center" vertical="center"/>
    </xf>
    <xf numFmtId="0" fontId="20" fillId="54" borderId="13" xfId="4" applyFont="1" applyFill="1" applyBorder="1" applyAlignment="1">
      <alignment vertical="center" wrapText="1"/>
    </xf>
    <xf numFmtId="4" fontId="13" fillId="31" borderId="2" xfId="4" applyNumberFormat="1"/>
    <xf numFmtId="0" fontId="15" fillId="31" borderId="2" xfId="4" applyFont="1"/>
    <xf numFmtId="0" fontId="19" fillId="53" borderId="13" xfId="4" applyFont="1" applyFill="1" applyBorder="1" applyAlignment="1">
      <alignment horizontal="left" vertical="center" wrapText="1"/>
    </xf>
    <xf numFmtId="0" fontId="25" fillId="54" borderId="13" xfId="4" applyFont="1" applyFill="1" applyBorder="1" applyAlignment="1">
      <alignment horizontal="left" vertical="center" wrapText="1"/>
    </xf>
    <xf numFmtId="0" fontId="24" fillId="53" borderId="12" xfId="4" applyFont="1" applyFill="1" applyBorder="1" applyAlignment="1">
      <alignment horizontal="center" vertical="center" wrapText="1"/>
    </xf>
    <xf numFmtId="0" fontId="24" fillId="53" borderId="14" xfId="4" applyFont="1" applyFill="1" applyBorder="1" applyAlignment="1">
      <alignment horizontal="center" vertical="center" wrapText="1"/>
    </xf>
    <xf numFmtId="3" fontId="19" fillId="53" borderId="13" xfId="4" applyNumberFormat="1" applyFont="1" applyFill="1" applyBorder="1" applyAlignment="1">
      <alignment horizontal="center" vertical="center" wrapText="1"/>
    </xf>
    <xf numFmtId="0" fontId="19" fillId="53" borderId="13" xfId="4" applyFont="1" applyFill="1" applyBorder="1" applyAlignment="1">
      <alignment horizontal="center" vertical="center" wrapText="1"/>
    </xf>
    <xf numFmtId="165" fontId="19" fillId="53" borderId="14" xfId="4" applyNumberFormat="1" applyFont="1" applyFill="1" applyBorder="1" applyAlignment="1">
      <alignment horizontal="center" vertical="center"/>
    </xf>
    <xf numFmtId="3" fontId="13" fillId="31" borderId="2" xfId="4" applyNumberFormat="1"/>
    <xf numFmtId="0" fontId="18" fillId="31" borderId="13" xfId="4" applyFont="1" applyBorder="1" applyAlignment="1">
      <alignment horizontal="left" vertical="center" wrapText="1" indent="1"/>
    </xf>
    <xf numFmtId="3" fontId="19" fillId="31" borderId="14" xfId="4" applyNumberFormat="1" applyFont="1" applyBorder="1" applyAlignment="1">
      <alignment horizontal="center" vertical="center"/>
    </xf>
    <xf numFmtId="0" fontId="27" fillId="31" borderId="13" xfId="4" applyFont="1" applyBorder="1" applyAlignment="1">
      <alignment horizontal="left" vertical="center" wrapText="1" indent="1"/>
    </xf>
    <xf numFmtId="3" fontId="28" fillId="31" borderId="14" xfId="4" applyNumberFormat="1" applyFont="1" applyBorder="1" applyAlignment="1">
      <alignment horizontal="center" vertical="center"/>
    </xf>
    <xf numFmtId="3" fontId="28" fillId="53" borderId="14" xfId="4" applyNumberFormat="1" applyFont="1" applyFill="1" applyBorder="1" applyAlignment="1">
      <alignment horizontal="center" vertical="center"/>
    </xf>
    <xf numFmtId="3" fontId="19" fillId="53" borderId="14" xfId="4" applyNumberFormat="1" applyFont="1" applyFill="1" applyBorder="1" applyAlignment="1">
      <alignment horizontal="center" vertical="center"/>
    </xf>
    <xf numFmtId="0" fontId="29" fillId="31" borderId="2" xfId="4" applyFont="1" applyAlignment="1">
      <alignment wrapText="1"/>
    </xf>
    <xf numFmtId="165" fontId="13" fillId="31" borderId="2" xfId="2" applyNumberFormat="1" applyFont="1"/>
    <xf numFmtId="0" fontId="30" fillId="31" borderId="19" xfId="4" applyFont="1" applyBorder="1" applyAlignment="1">
      <alignment horizontal="left" vertical="center" wrapText="1" indent="1"/>
    </xf>
    <xf numFmtId="0" fontId="31" fillId="52" borderId="13" xfId="4" applyFont="1" applyFill="1" applyBorder="1" applyAlignment="1">
      <alignment vertical="center" wrapText="1"/>
    </xf>
    <xf numFmtId="3" fontId="24" fillId="52" borderId="14" xfId="4" applyNumberFormat="1" applyFont="1" applyFill="1" applyBorder="1" applyAlignment="1">
      <alignment horizontal="center" vertical="center"/>
    </xf>
    <xf numFmtId="0" fontId="19" fillId="54" borderId="13" xfId="4" applyFont="1" applyFill="1" applyBorder="1" applyAlignment="1">
      <alignment vertical="center" wrapText="1"/>
    </xf>
    <xf numFmtId="165" fontId="28" fillId="31" borderId="14" xfId="4" applyNumberFormat="1" applyFont="1" applyBorder="1" applyAlignment="1">
      <alignment horizontal="center" vertical="center"/>
    </xf>
    <xf numFmtId="0" fontId="31" fillId="31" borderId="19" xfId="4" applyFont="1" applyBorder="1" applyAlignment="1">
      <alignment horizontal="left" vertical="center" wrapText="1" indent="1"/>
    </xf>
    <xf numFmtId="3" fontId="19" fillId="31" borderId="13" xfId="4" applyNumberFormat="1" applyFont="1" applyFill="1" applyBorder="1" applyAlignment="1">
      <alignment horizontal="center" vertical="center" wrapText="1"/>
    </xf>
    <xf numFmtId="3" fontId="28" fillId="31" borderId="14" xfId="4" applyNumberFormat="1" applyFont="1" applyFill="1" applyBorder="1" applyAlignment="1">
      <alignment horizontal="center" vertical="center"/>
    </xf>
    <xf numFmtId="9" fontId="25" fillId="54" borderId="7" xfId="4" applyNumberFormat="1" applyFont="1" applyFill="1" applyBorder="1" applyAlignment="1">
      <alignment horizontal="center" vertical="center" wrapText="1"/>
    </xf>
    <xf numFmtId="0" fontId="25" fillId="54" borderId="13" xfId="4" applyFont="1" applyFill="1" applyBorder="1" applyAlignment="1">
      <alignment horizontal="left" vertical="center"/>
    </xf>
    <xf numFmtId="0" fontId="30" fillId="31" borderId="28" xfId="4" applyFont="1" applyBorder="1" applyAlignment="1">
      <alignment horizontal="left" vertical="center" wrapText="1" indent="1"/>
    </xf>
    <xf numFmtId="0" fontId="25" fillId="54" borderId="7" xfId="4" applyFont="1" applyFill="1" applyBorder="1" applyAlignment="1">
      <alignment vertical="center" wrapText="1"/>
    </xf>
    <xf numFmtId="0" fontId="25" fillId="54" borderId="7" xfId="4" applyFont="1" applyFill="1" applyBorder="1" applyAlignment="1">
      <alignment horizontal="left" vertical="center" wrapText="1"/>
    </xf>
    <xf numFmtId="0" fontId="19" fillId="54" borderId="8" xfId="4" applyFont="1" applyFill="1" applyBorder="1" applyAlignment="1">
      <alignment vertical="center"/>
    </xf>
    <xf numFmtId="0" fontId="19" fillId="54" borderId="9" xfId="4" applyFont="1" applyFill="1" applyBorder="1" applyAlignment="1">
      <alignment vertical="center"/>
    </xf>
    <xf numFmtId="0" fontId="19" fillId="54" borderId="10" xfId="4" applyFont="1" applyFill="1" applyBorder="1" applyAlignment="1">
      <alignment vertical="center"/>
    </xf>
    <xf numFmtId="0" fontId="31" fillId="56" borderId="13" xfId="4" applyFont="1" applyFill="1" applyBorder="1" applyAlignment="1">
      <alignment vertical="center" wrapText="1"/>
    </xf>
    <xf numFmtId="3" fontId="24" fillId="56" borderId="14" xfId="4" applyNumberFormat="1" applyFont="1" applyFill="1" applyBorder="1" applyAlignment="1">
      <alignment horizontal="center" vertical="center"/>
    </xf>
    <xf numFmtId="3" fontId="24" fillId="54" borderId="14" xfId="4" applyNumberFormat="1" applyFont="1" applyFill="1" applyBorder="1" applyAlignment="1">
      <alignment horizontal="center" vertical="center"/>
    </xf>
    <xf numFmtId="3" fontId="24" fillId="31" borderId="14" xfId="4" applyNumberFormat="1" applyFont="1" applyBorder="1" applyAlignment="1">
      <alignment horizontal="center" vertical="center"/>
    </xf>
    <xf numFmtId="0" fontId="20" fillId="31" borderId="2" xfId="4" applyFont="1" applyBorder="1" applyAlignment="1">
      <alignment horizontal="left" vertical="center" wrapText="1" indent="1"/>
    </xf>
    <xf numFmtId="3" fontId="19" fillId="31" borderId="2" xfId="4" applyNumberFormat="1" applyFont="1" applyBorder="1" applyAlignment="1">
      <alignment horizontal="center" vertical="center"/>
    </xf>
    <xf numFmtId="0" fontId="36" fillId="31" borderId="29" xfId="4" applyFont="1" applyBorder="1"/>
    <xf numFmtId="0" fontId="36" fillId="31" borderId="30" xfId="4" applyFont="1" applyBorder="1"/>
    <xf numFmtId="0" fontId="36" fillId="31" borderId="16" xfId="4" applyFont="1" applyBorder="1"/>
    <xf numFmtId="0" fontId="36" fillId="31" borderId="32" xfId="4" applyFont="1" applyBorder="1"/>
    <xf numFmtId="0" fontId="36" fillId="31" borderId="34" xfId="4" applyFont="1" applyBorder="1"/>
    <xf numFmtId="0" fontId="36" fillId="31" borderId="35" xfId="4" applyFont="1" applyBorder="1"/>
    <xf numFmtId="0" fontId="36" fillId="31" borderId="2" xfId="4" applyFont="1" applyBorder="1"/>
    <xf numFmtId="0" fontId="20" fillId="31" borderId="2" xfId="4" applyFont="1"/>
    <xf numFmtId="0" fontId="36" fillId="31" borderId="2" xfId="4" applyFont="1" applyBorder="1" applyAlignment="1">
      <alignment horizontal="center" vertical="center" wrapText="1"/>
    </xf>
    <xf numFmtId="0" fontId="13" fillId="31" borderId="2" xfId="5"/>
    <xf numFmtId="0" fontId="7" fillId="51" borderId="3" xfId="5" applyNumberFormat="1" applyFont="1" applyFill="1" applyBorder="1" applyAlignment="1" applyProtection="1">
      <alignment horizontal="left" vertical="center" wrapText="1"/>
    </xf>
    <xf numFmtId="0" fontId="12" fillId="51" borderId="5" xfId="5" applyNumberFormat="1" applyFont="1" applyFill="1" applyBorder="1" applyAlignment="1" applyProtection="1">
      <alignment horizontal="left" vertical="center" wrapText="1"/>
    </xf>
    <xf numFmtId="0" fontId="0" fillId="31" borderId="2" xfId="5" applyNumberFormat="1" applyFont="1" applyFill="1" applyBorder="1" applyAlignment="1" applyProtection="1">
      <alignment wrapText="1"/>
      <protection locked="0"/>
    </xf>
    <xf numFmtId="0" fontId="12" fillId="51" borderId="6" xfId="5" applyNumberFormat="1" applyFont="1" applyFill="1" applyBorder="1" applyAlignment="1" applyProtection="1">
      <alignment horizontal="center" vertical="center" wrapText="1"/>
    </xf>
    <xf numFmtId="0" fontId="12" fillId="51" borderId="4" xfId="5" applyNumberFormat="1" applyFont="1" applyFill="1" applyBorder="1" applyAlignment="1" applyProtection="1">
      <alignment horizontal="left" wrapText="1"/>
    </xf>
    <xf numFmtId="0" fontId="3" fillId="51" borderId="2" xfId="5" applyNumberFormat="1" applyFont="1" applyFill="1" applyBorder="1" applyAlignment="1" applyProtection="1">
      <alignment horizontal="left" vertical="center" wrapText="1"/>
    </xf>
    <xf numFmtId="0" fontId="12" fillId="51" borderId="4" xfId="5" applyNumberFormat="1" applyFont="1" applyFill="1" applyBorder="1" applyAlignment="1" applyProtection="1">
      <alignment horizontal="center" wrapText="1"/>
    </xf>
    <xf numFmtId="0" fontId="7" fillId="51" borderId="2" xfId="5" applyNumberFormat="1" applyFont="1" applyFill="1" applyBorder="1" applyAlignment="1" applyProtection="1">
      <alignment horizontal="left" vertical="center" wrapText="1"/>
    </xf>
    <xf numFmtId="3" fontId="4" fillId="51" borderId="3" xfId="5" applyNumberFormat="1" applyFont="1" applyFill="1" applyBorder="1" applyAlignment="1" applyProtection="1">
      <alignment horizontal="right" vertical="center" wrapText="1"/>
    </xf>
    <xf numFmtId="0" fontId="4" fillId="51" borderId="3" xfId="5" applyNumberFormat="1" applyFont="1" applyFill="1" applyBorder="1" applyAlignment="1" applyProtection="1">
      <alignment horizontal="left" vertical="center" wrapText="1"/>
    </xf>
    <xf numFmtId="3" fontId="4" fillId="51" borderId="4" xfId="5" applyNumberFormat="1" applyFont="1" applyFill="1" applyBorder="1" applyAlignment="1" applyProtection="1">
      <alignment horizontal="right" vertical="center" wrapText="1"/>
    </xf>
    <xf numFmtId="3" fontId="3" fillId="43" borderId="3" xfId="5" applyNumberFormat="1" applyFont="1" applyFill="1" applyBorder="1" applyAlignment="1" applyProtection="1">
      <alignment horizontal="right" vertical="center" wrapText="1"/>
    </xf>
    <xf numFmtId="0" fontId="3" fillId="43" borderId="3" xfId="5" applyNumberFormat="1" applyFont="1" applyFill="1" applyBorder="1" applyAlignment="1" applyProtection="1">
      <alignment horizontal="left" vertical="center" wrapText="1"/>
    </xf>
    <xf numFmtId="0" fontId="11" fillId="42" borderId="3" xfId="5" applyNumberFormat="1" applyFont="1" applyFill="1" applyBorder="1" applyAlignment="1" applyProtection="1">
      <alignment horizontal="left" vertical="center" wrapText="1"/>
    </xf>
    <xf numFmtId="0" fontId="4" fillId="42" borderId="3" xfId="5" applyNumberFormat="1" applyFont="1" applyFill="1" applyBorder="1" applyAlignment="1" applyProtection="1">
      <alignment horizontal="left" vertical="center" wrapText="1"/>
    </xf>
    <xf numFmtId="3" fontId="9" fillId="51" borderId="3" xfId="5" applyNumberFormat="1" applyFont="1" applyFill="1" applyBorder="1" applyAlignment="1" applyProtection="1">
      <alignment horizontal="right" vertical="center" wrapText="1"/>
    </xf>
    <xf numFmtId="0" fontId="10" fillId="51" borderId="3" xfId="5" applyNumberFormat="1" applyFont="1" applyFill="1" applyBorder="1" applyAlignment="1" applyProtection="1">
      <alignment horizontal="center" vertical="center" wrapText="1"/>
    </xf>
    <xf numFmtId="0" fontId="9" fillId="51" borderId="3" xfId="5" applyNumberFormat="1" applyFont="1" applyFill="1" applyBorder="1" applyAlignment="1" applyProtection="1">
      <alignment horizontal="right" vertical="center" wrapText="1"/>
    </xf>
    <xf numFmtId="0" fontId="9" fillId="51" borderId="3" xfId="5" applyNumberFormat="1" applyFont="1" applyFill="1" applyBorder="1" applyAlignment="1" applyProtection="1">
      <alignment horizontal="left" vertical="center" wrapText="1"/>
    </xf>
    <xf numFmtId="0" fontId="3" fillId="51" borderId="5" xfId="5" applyNumberFormat="1" applyFont="1" applyFill="1" applyBorder="1" applyAlignment="1" applyProtection="1">
      <alignment horizontal="center" vertical="center" wrapText="1"/>
    </xf>
    <xf numFmtId="0" fontId="0" fillId="51" borderId="5" xfId="5" applyNumberFormat="1" applyFont="1" applyFill="1" applyBorder="1" applyAlignment="1" applyProtection="1">
      <alignment wrapText="1"/>
      <protection locked="0"/>
    </xf>
    <xf numFmtId="164" fontId="3" fillId="51" borderId="4" xfId="5" applyNumberFormat="1" applyFont="1" applyFill="1" applyBorder="1" applyAlignment="1" applyProtection="1">
      <alignment horizontal="center" vertical="center" wrapText="1"/>
    </xf>
    <xf numFmtId="0" fontId="0" fillId="51" borderId="4" xfId="5" applyNumberFormat="1" applyFont="1" applyFill="1" applyBorder="1" applyAlignment="1" applyProtection="1">
      <alignment wrapText="1"/>
      <protection locked="0"/>
    </xf>
    <xf numFmtId="0" fontId="4" fillId="51" borderId="3" xfId="5" applyNumberFormat="1" applyFont="1" applyFill="1" applyBorder="1" applyAlignment="1" applyProtection="1">
      <alignment horizontal="right" vertical="center" wrapText="1"/>
    </xf>
    <xf numFmtId="0" fontId="6" fillId="43" borderId="3" xfId="5" applyNumberFormat="1" applyFont="1" applyFill="1" applyBorder="1" applyAlignment="1" applyProtection="1">
      <alignment horizontal="left" vertical="center" wrapText="1"/>
    </xf>
    <xf numFmtId="0" fontId="3" fillId="43" borderId="3" xfId="5" applyNumberFormat="1" applyFont="1" applyFill="1" applyBorder="1" applyAlignment="1" applyProtection="1">
      <alignment horizontal="center" vertical="center" wrapText="1"/>
    </xf>
    <xf numFmtId="0" fontId="4" fillId="51" borderId="5" xfId="5" applyNumberFormat="1" applyFont="1" applyFill="1" applyBorder="1" applyAlignment="1" applyProtection="1">
      <alignment horizontal="center" vertical="center" wrapText="1"/>
    </xf>
    <xf numFmtId="0" fontId="4" fillId="51" borderId="3" xfId="5" applyNumberFormat="1" applyFont="1" applyFill="1" applyBorder="1" applyAlignment="1" applyProtection="1">
      <alignment horizontal="left" vertical="center" wrapText="1"/>
      <protection locked="0"/>
    </xf>
    <xf numFmtId="164" fontId="4" fillId="51" borderId="4" xfId="5" applyNumberFormat="1" applyFont="1" applyFill="1" applyBorder="1" applyAlignment="1" applyProtection="1">
      <alignment horizontal="center" vertical="center" wrapText="1"/>
    </xf>
    <xf numFmtId="0" fontId="3" fillId="51" borderId="3" xfId="5" applyNumberFormat="1" applyFont="1" applyFill="1" applyBorder="1" applyAlignment="1" applyProtection="1">
      <alignment horizontal="left" vertical="center" wrapText="1"/>
    </xf>
    <xf numFmtId="0" fontId="3" fillId="43" borderId="3" xfId="1" applyNumberFormat="1" applyFont="1" applyFill="1" applyBorder="1" applyAlignment="1" applyProtection="1">
      <alignment horizontal="center" vertical="center" wrapText="1"/>
    </xf>
    <xf numFmtId="0" fontId="0" fillId="31" borderId="2" xfId="6" applyNumberFormat="1" applyFont="1" applyFill="1" applyBorder="1" applyAlignment="1" applyProtection="1">
      <alignment wrapText="1"/>
      <protection locked="0"/>
    </xf>
    <xf numFmtId="0" fontId="13" fillId="31" borderId="2" xfId="6"/>
    <xf numFmtId="0" fontId="3" fillId="51" borderId="3" xfId="6" applyNumberFormat="1" applyFont="1" applyFill="1" applyBorder="1" applyAlignment="1" applyProtection="1">
      <alignment horizontal="left" vertical="center" wrapText="1"/>
    </xf>
    <xf numFmtId="0" fontId="3" fillId="43" borderId="3" xfId="6" applyNumberFormat="1" applyFont="1" applyFill="1" applyBorder="1" applyAlignment="1" applyProtection="1">
      <alignment horizontal="left" vertical="center" wrapText="1"/>
    </xf>
    <xf numFmtId="0" fontId="3" fillId="43" borderId="3" xfId="6" applyNumberFormat="1" applyFont="1" applyFill="1" applyBorder="1" applyAlignment="1" applyProtection="1">
      <alignment horizontal="center" vertical="center" wrapText="1"/>
    </xf>
    <xf numFmtId="0" fontId="6" fillId="43" borderId="3" xfId="6" applyNumberFormat="1" applyFont="1" applyFill="1" applyBorder="1" applyAlignment="1" applyProtection="1">
      <alignment horizontal="left" vertical="center" wrapText="1"/>
    </xf>
    <xf numFmtId="0" fontId="7" fillId="51" borderId="3" xfId="6" applyNumberFormat="1" applyFont="1" applyFill="1" applyBorder="1" applyAlignment="1" applyProtection="1">
      <alignment horizontal="left" vertical="center" wrapText="1"/>
    </xf>
    <xf numFmtId="0" fontId="0" fillId="51" borderId="4" xfId="6" applyNumberFormat="1" applyFont="1" applyFill="1" applyBorder="1" applyAlignment="1" applyProtection="1">
      <alignment wrapText="1"/>
      <protection locked="0"/>
    </xf>
    <xf numFmtId="164" fontId="3" fillId="51" borderId="4" xfId="6" applyNumberFormat="1" applyFont="1" applyFill="1" applyBorder="1" applyAlignment="1" applyProtection="1">
      <alignment horizontal="center" vertical="center" wrapText="1"/>
    </xf>
    <xf numFmtId="0" fontId="0" fillId="51" borderId="5" xfId="6" applyNumberFormat="1" applyFont="1" applyFill="1" applyBorder="1" applyAlignment="1" applyProtection="1">
      <alignment wrapText="1"/>
      <protection locked="0"/>
    </xf>
    <xf numFmtId="0" fontId="3" fillId="51" borderId="5" xfId="6" applyNumberFormat="1" applyFont="1" applyFill="1" applyBorder="1" applyAlignment="1" applyProtection="1">
      <alignment horizontal="center" vertical="center" wrapText="1"/>
    </xf>
    <xf numFmtId="0" fontId="10" fillId="51" borderId="3" xfId="6" applyNumberFormat="1" applyFont="1" applyFill="1" applyBorder="1" applyAlignment="1" applyProtection="1">
      <alignment horizontal="center" vertical="center" wrapText="1"/>
    </xf>
    <xf numFmtId="0" fontId="4" fillId="51" borderId="3" xfId="6" applyNumberFormat="1" applyFont="1" applyFill="1" applyBorder="1" applyAlignment="1" applyProtection="1">
      <alignment horizontal="left" vertical="center" wrapText="1"/>
    </xf>
    <xf numFmtId="0" fontId="4" fillId="51" borderId="3" xfId="6" applyNumberFormat="1" applyFont="1" applyFill="1" applyBorder="1" applyAlignment="1" applyProtection="1">
      <alignment horizontal="right" vertical="center" wrapText="1"/>
    </xf>
    <xf numFmtId="0" fontId="9" fillId="51" borderId="3" xfId="6" applyNumberFormat="1" applyFont="1" applyFill="1" applyBorder="1" applyAlignment="1" applyProtection="1">
      <alignment horizontal="left" vertical="center" wrapText="1"/>
    </xf>
    <xf numFmtId="3" fontId="9" fillId="51" borderId="3" xfId="6" applyNumberFormat="1" applyFont="1" applyFill="1" applyBorder="1" applyAlignment="1" applyProtection="1">
      <alignment horizontal="right" vertical="center" wrapText="1"/>
    </xf>
    <xf numFmtId="0" fontId="4" fillId="42" borderId="3" xfId="6" applyNumberFormat="1" applyFont="1" applyFill="1" applyBorder="1" applyAlignment="1" applyProtection="1">
      <alignment horizontal="left" vertical="center" wrapText="1"/>
    </xf>
    <xf numFmtId="0" fontId="11" fillId="42" borderId="3" xfId="6" applyNumberFormat="1" applyFont="1" applyFill="1" applyBorder="1" applyAlignment="1" applyProtection="1">
      <alignment horizontal="left" vertical="center" wrapText="1"/>
    </xf>
    <xf numFmtId="3" fontId="3" fillId="43" borderId="3" xfId="6" applyNumberFormat="1" applyFont="1" applyFill="1" applyBorder="1" applyAlignment="1" applyProtection="1">
      <alignment horizontal="right" vertical="center" wrapText="1"/>
    </xf>
    <xf numFmtId="3" fontId="4" fillId="51" borderId="3" xfId="6" applyNumberFormat="1" applyFont="1" applyFill="1" applyBorder="1" applyAlignment="1" applyProtection="1">
      <alignment horizontal="right" vertical="center" wrapText="1"/>
    </xf>
    <xf numFmtId="3" fontId="4" fillId="51" borderId="4" xfId="6" applyNumberFormat="1" applyFont="1" applyFill="1" applyBorder="1" applyAlignment="1" applyProtection="1">
      <alignment horizontal="right" vertical="center" wrapText="1"/>
    </xf>
    <xf numFmtId="0" fontId="7" fillId="51" borderId="2" xfId="6" applyNumberFormat="1" applyFont="1" applyFill="1" applyBorder="1" applyAlignment="1" applyProtection="1">
      <alignment horizontal="left" vertical="center" wrapText="1"/>
    </xf>
    <xf numFmtId="0" fontId="12" fillId="51" borderId="4" xfId="6" applyNumberFormat="1" applyFont="1" applyFill="1" applyBorder="1" applyAlignment="1" applyProtection="1">
      <alignment horizontal="center" wrapText="1"/>
    </xf>
    <xf numFmtId="0" fontId="12" fillId="51" borderId="4" xfId="6" applyNumberFormat="1" applyFont="1" applyFill="1" applyBorder="1" applyAlignment="1" applyProtection="1">
      <alignment horizontal="left" wrapText="1"/>
    </xf>
    <xf numFmtId="0" fontId="3" fillId="51" borderId="2" xfId="6" applyNumberFormat="1" applyFont="1" applyFill="1" applyBorder="1" applyAlignment="1" applyProtection="1">
      <alignment horizontal="left" vertical="center" wrapText="1"/>
    </xf>
    <xf numFmtId="0" fontId="12" fillId="51" borderId="6" xfId="6" applyNumberFormat="1" applyFont="1" applyFill="1" applyBorder="1" applyAlignment="1" applyProtection="1">
      <alignment horizontal="center" vertical="center" wrapText="1"/>
    </xf>
    <xf numFmtId="0" fontId="12" fillId="51" borderId="5" xfId="6" applyNumberFormat="1" applyFont="1" applyFill="1" applyBorder="1" applyAlignment="1" applyProtection="1">
      <alignment horizontal="left" vertical="center" wrapText="1"/>
    </xf>
    <xf numFmtId="0" fontId="0" fillId="31" borderId="2" xfId="7" applyNumberFormat="1" applyFont="1" applyFill="1" applyBorder="1" applyAlignment="1" applyProtection="1">
      <alignment wrapText="1"/>
      <protection locked="0"/>
    </xf>
    <xf numFmtId="0" fontId="13" fillId="31" borderId="2" xfId="7"/>
    <xf numFmtId="0" fontId="3" fillId="51" borderId="3" xfId="7" applyNumberFormat="1" applyFont="1" applyFill="1" applyBorder="1" applyAlignment="1" applyProtection="1">
      <alignment horizontal="left" vertical="center" wrapText="1"/>
    </xf>
    <xf numFmtId="0" fontId="3" fillId="43" borderId="3" xfId="7" applyNumberFormat="1" applyFont="1" applyFill="1" applyBorder="1" applyAlignment="1" applyProtection="1">
      <alignment horizontal="left" vertical="center" wrapText="1"/>
    </xf>
    <xf numFmtId="0" fontId="4" fillId="51" borderId="3" xfId="7" applyNumberFormat="1" applyFont="1" applyFill="1" applyBorder="1" applyAlignment="1" applyProtection="1">
      <alignment horizontal="left" vertical="center" wrapText="1"/>
    </xf>
    <xf numFmtId="164" fontId="4" fillId="51" borderId="4" xfId="7" applyNumberFormat="1" applyFont="1" applyFill="1" applyBorder="1" applyAlignment="1" applyProtection="1">
      <alignment horizontal="center" vertical="center" wrapText="1"/>
    </xf>
    <xf numFmtId="0" fontId="4" fillId="51" borderId="3" xfId="7" applyNumberFormat="1" applyFont="1" applyFill="1" applyBorder="1" applyAlignment="1" applyProtection="1">
      <alignment horizontal="left" vertical="center" wrapText="1"/>
      <protection locked="0"/>
    </xf>
    <xf numFmtId="0" fontId="4" fillId="51" borderId="5" xfId="7" applyNumberFormat="1" applyFont="1" applyFill="1" applyBorder="1" applyAlignment="1" applyProtection="1">
      <alignment horizontal="center" vertical="center" wrapText="1"/>
    </xf>
    <xf numFmtId="0" fontId="4" fillId="51" borderId="3" xfId="7" applyNumberFormat="1" applyFont="1" applyFill="1" applyBorder="1" applyAlignment="1" applyProtection="1">
      <alignment horizontal="right" vertical="center" wrapText="1"/>
    </xf>
    <xf numFmtId="0" fontId="3" fillId="43" borderId="3" xfId="7" applyNumberFormat="1" applyFont="1" applyFill="1" applyBorder="1" applyAlignment="1" applyProtection="1">
      <alignment horizontal="center" vertical="center" wrapText="1"/>
    </xf>
    <xf numFmtId="0" fontId="6" fillId="43" borderId="3" xfId="7" applyNumberFormat="1" applyFont="1" applyFill="1" applyBorder="1" applyAlignment="1" applyProtection="1">
      <alignment horizontal="left" vertical="center" wrapText="1"/>
    </xf>
    <xf numFmtId="0" fontId="7" fillId="51" borderId="3" xfId="7" applyNumberFormat="1" applyFont="1" applyFill="1" applyBorder="1" applyAlignment="1" applyProtection="1">
      <alignment horizontal="left" vertical="center" wrapText="1"/>
    </xf>
    <xf numFmtId="0" fontId="0" fillId="51" borderId="4" xfId="7" applyNumberFormat="1" applyFont="1" applyFill="1" applyBorder="1" applyAlignment="1" applyProtection="1">
      <alignment wrapText="1"/>
      <protection locked="0"/>
    </xf>
    <xf numFmtId="164" fontId="3" fillId="51" borderId="4" xfId="7" applyNumberFormat="1" applyFont="1" applyFill="1" applyBorder="1" applyAlignment="1" applyProtection="1">
      <alignment horizontal="center" vertical="center" wrapText="1"/>
    </xf>
    <xf numFmtId="0" fontId="0" fillId="51" borderId="5" xfId="7" applyNumberFormat="1" applyFont="1" applyFill="1" applyBorder="1" applyAlignment="1" applyProtection="1">
      <alignment wrapText="1"/>
      <protection locked="0"/>
    </xf>
    <xf numFmtId="0" fontId="3" fillId="51" borderId="5" xfId="7" applyNumberFormat="1" applyFont="1" applyFill="1" applyBorder="1" applyAlignment="1" applyProtection="1">
      <alignment horizontal="center" vertical="center" wrapText="1"/>
    </xf>
    <xf numFmtId="0" fontId="9" fillId="51" borderId="3" xfId="7" applyNumberFormat="1" applyFont="1" applyFill="1" applyBorder="1" applyAlignment="1" applyProtection="1">
      <alignment horizontal="left" vertical="center" wrapText="1"/>
    </xf>
    <xf numFmtId="3" fontId="9" fillId="51" borderId="3" xfId="7" applyNumberFormat="1" applyFont="1" applyFill="1" applyBorder="1" applyAlignment="1" applyProtection="1">
      <alignment horizontal="right" vertical="center" wrapText="1"/>
    </xf>
    <xf numFmtId="0" fontId="10" fillId="51" borderId="3" xfId="7" applyNumberFormat="1" applyFont="1" applyFill="1" applyBorder="1" applyAlignment="1" applyProtection="1">
      <alignment horizontal="center" vertical="center" wrapText="1"/>
    </xf>
    <xf numFmtId="0" fontId="9" fillId="51" borderId="3" xfId="7" applyNumberFormat="1" applyFont="1" applyFill="1" applyBorder="1" applyAlignment="1" applyProtection="1">
      <alignment horizontal="right" vertical="center" wrapText="1"/>
    </xf>
    <xf numFmtId="0" fontId="4" fillId="42" borderId="3" xfId="7" applyNumberFormat="1" applyFont="1" applyFill="1" applyBorder="1" applyAlignment="1" applyProtection="1">
      <alignment horizontal="left" vertical="center" wrapText="1"/>
    </xf>
    <xf numFmtId="0" fontId="11" fillId="42" borderId="3" xfId="7" applyNumberFormat="1" applyFont="1" applyFill="1" applyBorder="1" applyAlignment="1" applyProtection="1">
      <alignment horizontal="left" vertical="center" wrapText="1"/>
    </xf>
    <xf numFmtId="3" fontId="3" fillId="43" borderId="3" xfId="7" applyNumberFormat="1" applyFont="1" applyFill="1" applyBorder="1" applyAlignment="1" applyProtection="1">
      <alignment horizontal="right" vertical="center" wrapText="1"/>
    </xf>
    <xf numFmtId="3" fontId="4" fillId="51" borderId="3" xfId="7" applyNumberFormat="1" applyFont="1" applyFill="1" applyBorder="1" applyAlignment="1" applyProtection="1">
      <alignment horizontal="right" vertical="center" wrapText="1"/>
    </xf>
    <xf numFmtId="3" fontId="4" fillId="51" borderId="4" xfId="7" applyNumberFormat="1" applyFont="1" applyFill="1" applyBorder="1" applyAlignment="1" applyProtection="1">
      <alignment horizontal="right" vertical="center" wrapText="1"/>
    </xf>
    <xf numFmtId="0" fontId="7" fillId="51" borderId="2" xfId="7" applyNumberFormat="1" applyFont="1" applyFill="1" applyBorder="1" applyAlignment="1" applyProtection="1">
      <alignment horizontal="left" vertical="center" wrapText="1"/>
    </xf>
    <xf numFmtId="0" fontId="12" fillId="51" borderId="4" xfId="7" applyNumberFormat="1" applyFont="1" applyFill="1" applyBorder="1" applyAlignment="1" applyProtection="1">
      <alignment horizontal="center" wrapText="1"/>
    </xf>
    <xf numFmtId="0" fontId="12" fillId="51" borderId="4" xfId="7" applyNumberFormat="1" applyFont="1" applyFill="1" applyBorder="1" applyAlignment="1" applyProtection="1">
      <alignment horizontal="left" wrapText="1"/>
    </xf>
    <xf numFmtId="0" fontId="3" fillId="51" borderId="2" xfId="7" applyNumberFormat="1" applyFont="1" applyFill="1" applyBorder="1" applyAlignment="1" applyProtection="1">
      <alignment horizontal="left" vertical="center" wrapText="1"/>
    </xf>
    <xf numFmtId="0" fontId="12" fillId="51" borderId="6" xfId="7" applyNumberFormat="1" applyFont="1" applyFill="1" applyBorder="1" applyAlignment="1" applyProtection="1">
      <alignment horizontal="center" vertical="center" wrapText="1"/>
    </xf>
    <xf numFmtId="0" fontId="12" fillId="51" borderId="5" xfId="7" applyNumberFormat="1" applyFont="1" applyFill="1" applyBorder="1" applyAlignment="1" applyProtection="1">
      <alignment horizontal="left" vertical="center" wrapText="1"/>
    </xf>
    <xf numFmtId="0" fontId="3" fillId="43" borderId="3" xfId="1" applyNumberFormat="1" applyFont="1" applyFill="1" applyBorder="1" applyAlignment="1" applyProtection="1">
      <alignment horizontal="center" vertical="center" wrapText="1"/>
    </xf>
    <xf numFmtId="0" fontId="13" fillId="31" borderId="2" xfId="8"/>
    <xf numFmtId="3" fontId="4" fillId="51" borderId="3" xfId="8" applyNumberFormat="1" applyFont="1" applyFill="1" applyBorder="1" applyAlignment="1" applyProtection="1">
      <alignment horizontal="right" vertical="center" wrapText="1"/>
    </xf>
    <xf numFmtId="0" fontId="4" fillId="51" borderId="3" xfId="8" applyNumberFormat="1" applyFont="1" applyFill="1" applyBorder="1" applyAlignment="1" applyProtection="1">
      <alignment horizontal="left" vertical="center" wrapText="1"/>
    </xf>
    <xf numFmtId="3" fontId="4" fillId="51" borderId="4" xfId="8" applyNumberFormat="1" applyFont="1" applyFill="1" applyBorder="1" applyAlignment="1" applyProtection="1">
      <alignment horizontal="right" vertical="center" wrapText="1"/>
    </xf>
    <xf numFmtId="3" fontId="3" fillId="43" borderId="3" xfId="8" applyNumberFormat="1" applyFont="1" applyFill="1" applyBorder="1" applyAlignment="1" applyProtection="1">
      <alignment horizontal="right" vertical="center" wrapText="1"/>
    </xf>
    <xf numFmtId="0" fontId="3" fillId="43" borderId="3" xfId="8" applyNumberFormat="1" applyFont="1" applyFill="1" applyBorder="1" applyAlignment="1" applyProtection="1">
      <alignment horizontal="left" vertical="center" wrapText="1"/>
    </xf>
    <xf numFmtId="0" fontId="11" fillId="42" borderId="3" xfId="8" applyNumberFormat="1" applyFont="1" applyFill="1" applyBorder="1" applyAlignment="1" applyProtection="1">
      <alignment horizontal="left" vertical="center" wrapText="1"/>
    </xf>
    <xf numFmtId="0" fontId="4" fillId="42" borderId="3" xfId="8" applyNumberFormat="1" applyFont="1" applyFill="1" applyBorder="1" applyAlignment="1" applyProtection="1">
      <alignment horizontal="left" vertical="center" wrapText="1"/>
    </xf>
    <xf numFmtId="3" fontId="9" fillId="51" borderId="3" xfId="8" applyNumberFormat="1" applyFont="1" applyFill="1" applyBorder="1" applyAlignment="1" applyProtection="1">
      <alignment horizontal="right" vertical="center" wrapText="1"/>
    </xf>
    <xf numFmtId="0" fontId="10" fillId="51" borderId="3" xfId="8" applyNumberFormat="1" applyFont="1" applyFill="1" applyBorder="1" applyAlignment="1" applyProtection="1">
      <alignment horizontal="center" vertical="center" wrapText="1"/>
    </xf>
    <xf numFmtId="0" fontId="9" fillId="51" borderId="3" xfId="8" applyNumberFormat="1" applyFont="1" applyFill="1" applyBorder="1" applyAlignment="1" applyProtection="1">
      <alignment horizontal="left" vertical="center" wrapText="1"/>
    </xf>
    <xf numFmtId="0" fontId="3" fillId="51" borderId="5" xfId="8" applyNumberFormat="1" applyFont="1" applyFill="1" applyBorder="1" applyAlignment="1" applyProtection="1">
      <alignment horizontal="center" vertical="center" wrapText="1"/>
    </xf>
    <xf numFmtId="0" fontId="0" fillId="51" borderId="5" xfId="8" applyNumberFormat="1" applyFont="1" applyFill="1" applyBorder="1" applyAlignment="1" applyProtection="1">
      <alignment wrapText="1"/>
      <protection locked="0"/>
    </xf>
    <xf numFmtId="164" fontId="3" fillId="51" borderId="4" xfId="8" applyNumberFormat="1" applyFont="1" applyFill="1" applyBorder="1" applyAlignment="1" applyProtection="1">
      <alignment horizontal="center" vertical="center" wrapText="1"/>
    </xf>
    <xf numFmtId="0" fontId="0" fillId="51" borderId="4" xfId="8" applyNumberFormat="1" applyFont="1" applyFill="1" applyBorder="1" applyAlignment="1" applyProtection="1">
      <alignment wrapText="1"/>
      <protection locked="0"/>
    </xf>
    <xf numFmtId="0" fontId="4" fillId="51" borderId="3" xfId="8" applyNumberFormat="1" applyFont="1" applyFill="1" applyBorder="1" applyAlignment="1" applyProtection="1">
      <alignment horizontal="right" vertical="center" wrapText="1"/>
    </xf>
    <xf numFmtId="0" fontId="7" fillId="51" borderId="3" xfId="8" applyNumberFormat="1" applyFont="1" applyFill="1" applyBorder="1" applyAlignment="1" applyProtection="1">
      <alignment horizontal="left" vertical="center" wrapText="1"/>
    </xf>
    <xf numFmtId="0" fontId="6" fillId="43" borderId="3" xfId="8" applyNumberFormat="1" applyFont="1" applyFill="1" applyBorder="1" applyAlignment="1" applyProtection="1">
      <alignment horizontal="left" vertical="center" wrapText="1"/>
    </xf>
    <xf numFmtId="0" fontId="3" fillId="43" borderId="3" xfId="8" applyNumberFormat="1" applyFont="1" applyFill="1" applyBorder="1" applyAlignment="1" applyProtection="1">
      <alignment horizontal="center" vertical="center" wrapText="1"/>
    </xf>
    <xf numFmtId="0" fontId="4" fillId="51" borderId="5" xfId="8" applyNumberFormat="1" applyFont="1" applyFill="1" applyBorder="1" applyAlignment="1" applyProtection="1">
      <alignment horizontal="center" vertical="center" wrapText="1"/>
    </xf>
    <xf numFmtId="0" fontId="4" fillId="51" borderId="3" xfId="8" applyNumberFormat="1" applyFont="1" applyFill="1" applyBorder="1" applyAlignment="1" applyProtection="1">
      <alignment horizontal="left" vertical="center" wrapText="1"/>
      <protection locked="0"/>
    </xf>
    <xf numFmtId="164" fontId="4" fillId="51" borderId="4" xfId="8" applyNumberFormat="1" applyFont="1" applyFill="1" applyBorder="1" applyAlignment="1" applyProtection="1">
      <alignment horizontal="center" vertical="center" wrapText="1"/>
    </xf>
    <xf numFmtId="0" fontId="3" fillId="51" borderId="3" xfId="8" applyNumberFormat="1" applyFont="1" applyFill="1" applyBorder="1" applyAlignment="1" applyProtection="1">
      <alignment horizontal="left" vertical="center" wrapText="1"/>
    </xf>
    <xf numFmtId="0" fontId="0" fillId="31" borderId="2" xfId="8" applyNumberFormat="1" applyFont="1" applyFill="1" applyBorder="1" applyAlignment="1" applyProtection="1">
      <alignment wrapText="1"/>
      <protection locked="0"/>
    </xf>
    <xf numFmtId="0" fontId="3" fillId="43" borderId="3" xfId="1" applyNumberFormat="1" applyFont="1" applyFill="1" applyBorder="1" applyAlignment="1" applyProtection="1">
      <alignment horizontal="center" vertical="center" wrapText="1"/>
    </xf>
    <xf numFmtId="0" fontId="13" fillId="31" borderId="2" xfId="9"/>
    <xf numFmtId="0" fontId="7" fillId="51" borderId="3" xfId="9" applyNumberFormat="1" applyFont="1" applyFill="1" applyBorder="1" applyAlignment="1" applyProtection="1">
      <alignment horizontal="left" vertical="center" wrapText="1"/>
    </xf>
    <xf numFmtId="0" fontId="12" fillId="51" borderId="5" xfId="9" applyNumberFormat="1" applyFont="1" applyFill="1" applyBorder="1" applyAlignment="1" applyProtection="1">
      <alignment horizontal="left" vertical="center" wrapText="1"/>
    </xf>
    <xf numFmtId="0" fontId="0" fillId="31" borderId="2" xfId="9" applyNumberFormat="1" applyFont="1" applyFill="1" applyBorder="1" applyAlignment="1" applyProtection="1">
      <alignment wrapText="1"/>
      <protection locked="0"/>
    </xf>
    <xf numFmtId="0" fontId="12" fillId="51" borderId="6" xfId="9" applyNumberFormat="1" applyFont="1" applyFill="1" applyBorder="1" applyAlignment="1" applyProtection="1">
      <alignment horizontal="center" vertical="center" wrapText="1"/>
    </xf>
    <xf numFmtId="0" fontId="12" fillId="51" borderId="4" xfId="9" applyNumberFormat="1" applyFont="1" applyFill="1" applyBorder="1" applyAlignment="1" applyProtection="1">
      <alignment horizontal="left" wrapText="1"/>
    </xf>
    <xf numFmtId="0" fontId="3" fillId="51" borderId="2" xfId="9" applyNumberFormat="1" applyFont="1" applyFill="1" applyBorder="1" applyAlignment="1" applyProtection="1">
      <alignment horizontal="left" vertical="center" wrapText="1"/>
    </xf>
    <xf numFmtId="0" fontId="12" fillId="51" borderId="4" xfId="9" applyNumberFormat="1" applyFont="1" applyFill="1" applyBorder="1" applyAlignment="1" applyProtection="1">
      <alignment horizontal="center" wrapText="1"/>
    </xf>
    <xf numFmtId="0" fontId="7" fillId="51" borderId="2" xfId="9" applyNumberFormat="1" applyFont="1" applyFill="1" applyBorder="1" applyAlignment="1" applyProtection="1">
      <alignment horizontal="left" vertical="center" wrapText="1"/>
    </xf>
    <xf numFmtId="3" fontId="4" fillId="51" borderId="3" xfId="9" applyNumberFormat="1" applyFont="1" applyFill="1" applyBorder="1" applyAlignment="1" applyProtection="1">
      <alignment horizontal="right" vertical="center" wrapText="1"/>
    </xf>
    <xf numFmtId="0" fontId="4" fillId="51" borderId="3" xfId="9" applyNumberFormat="1" applyFont="1" applyFill="1" applyBorder="1" applyAlignment="1" applyProtection="1">
      <alignment horizontal="left" vertical="center" wrapText="1"/>
    </xf>
    <xf numFmtId="3" fontId="4" fillId="51" borderId="4" xfId="9" applyNumberFormat="1" applyFont="1" applyFill="1" applyBorder="1" applyAlignment="1" applyProtection="1">
      <alignment horizontal="right" vertical="center" wrapText="1"/>
    </xf>
    <xf numFmtId="3" fontId="3" fillId="43" borderId="3" xfId="9" applyNumberFormat="1" applyFont="1" applyFill="1" applyBorder="1" applyAlignment="1" applyProtection="1">
      <alignment horizontal="right" vertical="center" wrapText="1"/>
    </xf>
    <xf numFmtId="0" fontId="3" fillId="43" borderId="3" xfId="9" applyNumberFormat="1" applyFont="1" applyFill="1" applyBorder="1" applyAlignment="1" applyProtection="1">
      <alignment horizontal="left" vertical="center" wrapText="1"/>
    </xf>
    <xf numFmtId="0" fontId="11" fillId="42" borderId="3" xfId="9" applyNumberFormat="1" applyFont="1" applyFill="1" applyBorder="1" applyAlignment="1" applyProtection="1">
      <alignment horizontal="left" vertical="center" wrapText="1"/>
    </xf>
    <xf numFmtId="0" fontId="4" fillId="42" borderId="3" xfId="9" applyNumberFormat="1" applyFont="1" applyFill="1" applyBorder="1" applyAlignment="1" applyProtection="1">
      <alignment horizontal="left" vertical="center" wrapText="1"/>
    </xf>
    <xf numFmtId="3" fontId="9" fillId="51" borderId="3" xfId="9" applyNumberFormat="1" applyFont="1" applyFill="1" applyBorder="1" applyAlignment="1" applyProtection="1">
      <alignment horizontal="right" vertical="center" wrapText="1"/>
    </xf>
    <xf numFmtId="0" fontId="10" fillId="51" borderId="3" xfId="9" applyNumberFormat="1" applyFont="1" applyFill="1" applyBorder="1" applyAlignment="1" applyProtection="1">
      <alignment horizontal="center" vertical="center" wrapText="1"/>
    </xf>
    <xf numFmtId="0" fontId="9" fillId="51" borderId="3" xfId="9" applyNumberFormat="1" applyFont="1" applyFill="1" applyBorder="1" applyAlignment="1" applyProtection="1">
      <alignment horizontal="left" vertical="center" wrapText="1"/>
    </xf>
    <xf numFmtId="0" fontId="3" fillId="51" borderId="5" xfId="9" applyNumberFormat="1" applyFont="1" applyFill="1" applyBorder="1" applyAlignment="1" applyProtection="1">
      <alignment horizontal="center" vertical="center" wrapText="1"/>
    </xf>
    <xf numFmtId="0" fontId="0" fillId="51" borderId="5" xfId="9" applyNumberFormat="1" applyFont="1" applyFill="1" applyBorder="1" applyAlignment="1" applyProtection="1">
      <alignment wrapText="1"/>
      <protection locked="0"/>
    </xf>
    <xf numFmtId="164" fontId="3" fillId="51" borderId="4" xfId="9" applyNumberFormat="1" applyFont="1" applyFill="1" applyBorder="1" applyAlignment="1" applyProtection="1">
      <alignment horizontal="center" vertical="center" wrapText="1"/>
    </xf>
    <xf numFmtId="0" fontId="0" fillId="51" borderId="4" xfId="9" applyNumberFormat="1" applyFont="1" applyFill="1" applyBorder="1" applyAlignment="1" applyProtection="1">
      <alignment wrapText="1"/>
      <protection locked="0"/>
    </xf>
    <xf numFmtId="0" fontId="4" fillId="51" borderId="3" xfId="9" applyNumberFormat="1" applyFont="1" applyFill="1" applyBorder="1" applyAlignment="1" applyProtection="1">
      <alignment horizontal="right" vertical="center" wrapText="1"/>
    </xf>
    <xf numFmtId="0" fontId="6" fillId="43" borderId="3" xfId="9" applyNumberFormat="1" applyFont="1" applyFill="1" applyBorder="1" applyAlignment="1" applyProtection="1">
      <alignment horizontal="left" vertical="center" wrapText="1"/>
    </xf>
    <xf numFmtId="0" fontId="3" fillId="43" borderId="3" xfId="9" applyNumberFormat="1" applyFont="1" applyFill="1" applyBorder="1" applyAlignment="1" applyProtection="1">
      <alignment horizontal="center" vertical="center" wrapText="1"/>
    </xf>
    <xf numFmtId="0" fontId="4" fillId="51" borderId="5" xfId="9" applyNumberFormat="1" applyFont="1" applyFill="1" applyBorder="1" applyAlignment="1" applyProtection="1">
      <alignment horizontal="center" vertical="center" wrapText="1"/>
    </xf>
    <xf numFmtId="0" fontId="4" fillId="51" borderId="3" xfId="9" applyNumberFormat="1" applyFont="1" applyFill="1" applyBorder="1" applyAlignment="1" applyProtection="1">
      <alignment horizontal="left" vertical="center" wrapText="1"/>
      <protection locked="0"/>
    </xf>
    <xf numFmtId="164" fontId="4" fillId="51" borderId="4" xfId="9" applyNumberFormat="1" applyFont="1" applyFill="1" applyBorder="1" applyAlignment="1" applyProtection="1">
      <alignment horizontal="center" vertical="center" wrapText="1"/>
    </xf>
    <xf numFmtId="0" fontId="3" fillId="51" borderId="3" xfId="9" applyNumberFormat="1" applyFont="1" applyFill="1" applyBorder="1" applyAlignment="1" applyProtection="1">
      <alignment horizontal="left" vertical="center" wrapText="1"/>
    </xf>
    <xf numFmtId="0" fontId="13" fillId="31" borderId="2" xfId="10"/>
    <xf numFmtId="0" fontId="7" fillId="51" borderId="3" xfId="10" applyNumberFormat="1" applyFont="1" applyFill="1" applyBorder="1" applyAlignment="1" applyProtection="1">
      <alignment horizontal="left" vertical="center" wrapText="1"/>
    </xf>
    <xf numFmtId="0" fontId="12" fillId="51" borderId="5" xfId="10" applyNumberFormat="1" applyFont="1" applyFill="1" applyBorder="1" applyAlignment="1" applyProtection="1">
      <alignment horizontal="left" vertical="center" wrapText="1"/>
    </xf>
    <xf numFmtId="0" fontId="0" fillId="31" borderId="2" xfId="10" applyNumberFormat="1" applyFont="1" applyFill="1" applyBorder="1" applyAlignment="1" applyProtection="1">
      <alignment wrapText="1"/>
      <protection locked="0"/>
    </xf>
    <xf numFmtId="0" fontId="12" fillId="51" borderId="6" xfId="10" applyNumberFormat="1" applyFont="1" applyFill="1" applyBorder="1" applyAlignment="1" applyProtection="1">
      <alignment horizontal="center" vertical="center" wrapText="1"/>
    </xf>
    <xf numFmtId="0" fontId="12" fillId="51" borderId="4" xfId="10" applyNumberFormat="1" applyFont="1" applyFill="1" applyBorder="1" applyAlignment="1" applyProtection="1">
      <alignment horizontal="left" wrapText="1"/>
    </xf>
    <xf numFmtId="0" fontId="3" fillId="51" borderId="2" xfId="10" applyNumberFormat="1" applyFont="1" applyFill="1" applyBorder="1" applyAlignment="1" applyProtection="1">
      <alignment horizontal="left" vertical="center" wrapText="1"/>
    </xf>
    <xf numFmtId="0" fontId="12" fillId="51" borderId="4" xfId="10" applyNumberFormat="1" applyFont="1" applyFill="1" applyBorder="1" applyAlignment="1" applyProtection="1">
      <alignment horizontal="center" wrapText="1"/>
    </xf>
    <xf numFmtId="0" fontId="7" fillId="51" borderId="2" xfId="10" applyNumberFormat="1" applyFont="1" applyFill="1" applyBorder="1" applyAlignment="1" applyProtection="1">
      <alignment horizontal="left" vertical="center" wrapText="1"/>
    </xf>
    <xf numFmtId="3" fontId="4" fillId="51" borderId="3" xfId="10" applyNumberFormat="1" applyFont="1" applyFill="1" applyBorder="1" applyAlignment="1" applyProtection="1">
      <alignment horizontal="right" vertical="center" wrapText="1"/>
    </xf>
    <xf numFmtId="0" fontId="4" fillId="51" borderId="3" xfId="10" applyNumberFormat="1" applyFont="1" applyFill="1" applyBorder="1" applyAlignment="1" applyProtection="1">
      <alignment horizontal="left" vertical="center" wrapText="1"/>
    </xf>
    <xf numFmtId="3" fontId="4" fillId="51" borderId="4" xfId="10" applyNumberFormat="1" applyFont="1" applyFill="1" applyBorder="1" applyAlignment="1" applyProtection="1">
      <alignment horizontal="right" vertical="center" wrapText="1"/>
    </xf>
    <xf numFmtId="3" fontId="3" fillId="43" borderId="3" xfId="10" applyNumberFormat="1" applyFont="1" applyFill="1" applyBorder="1" applyAlignment="1" applyProtection="1">
      <alignment horizontal="right" vertical="center" wrapText="1"/>
    </xf>
    <xf numFmtId="0" fontId="3" fillId="43" borderId="3" xfId="10" applyNumberFormat="1" applyFont="1" applyFill="1" applyBorder="1" applyAlignment="1" applyProtection="1">
      <alignment horizontal="left" vertical="center" wrapText="1"/>
    </xf>
    <xf numFmtId="0" fontId="11" fillId="42" borderId="3" xfId="10" applyNumberFormat="1" applyFont="1" applyFill="1" applyBorder="1" applyAlignment="1" applyProtection="1">
      <alignment horizontal="left" vertical="center" wrapText="1"/>
    </xf>
    <xf numFmtId="0" fontId="4" fillId="42" borderId="3" xfId="10" applyNumberFormat="1" applyFont="1" applyFill="1" applyBorder="1" applyAlignment="1" applyProtection="1">
      <alignment horizontal="left" vertical="center" wrapText="1"/>
    </xf>
    <xf numFmtId="3" fontId="9" fillId="51" borderId="3" xfId="10" applyNumberFormat="1" applyFont="1" applyFill="1" applyBorder="1" applyAlignment="1" applyProtection="1">
      <alignment horizontal="right" vertical="center" wrapText="1"/>
    </xf>
    <xf numFmtId="0" fontId="10" fillId="51" borderId="3" xfId="10" applyNumberFormat="1" applyFont="1" applyFill="1" applyBorder="1" applyAlignment="1" applyProtection="1">
      <alignment horizontal="center" vertical="center" wrapText="1"/>
    </xf>
    <xf numFmtId="0" fontId="9" fillId="51" borderId="3" xfId="10" applyNumberFormat="1" applyFont="1" applyFill="1" applyBorder="1" applyAlignment="1" applyProtection="1">
      <alignment horizontal="right" vertical="center" wrapText="1"/>
    </xf>
    <xf numFmtId="0" fontId="9" fillId="51" borderId="3" xfId="10" applyNumberFormat="1" applyFont="1" applyFill="1" applyBorder="1" applyAlignment="1" applyProtection="1">
      <alignment horizontal="left" vertical="center" wrapText="1"/>
    </xf>
    <xf numFmtId="0" fontId="3" fillId="51" borderId="5" xfId="10" applyNumberFormat="1" applyFont="1" applyFill="1" applyBorder="1" applyAlignment="1" applyProtection="1">
      <alignment horizontal="center" vertical="center" wrapText="1"/>
    </xf>
    <xf numFmtId="0" fontId="0" fillId="51" borderId="5" xfId="10" applyNumberFormat="1" applyFont="1" applyFill="1" applyBorder="1" applyAlignment="1" applyProtection="1">
      <alignment wrapText="1"/>
      <protection locked="0"/>
    </xf>
    <xf numFmtId="164" fontId="3" fillId="51" borderId="4" xfId="10" applyNumberFormat="1" applyFont="1" applyFill="1" applyBorder="1" applyAlignment="1" applyProtection="1">
      <alignment horizontal="center" vertical="center" wrapText="1"/>
    </xf>
    <xf numFmtId="0" fontId="0" fillId="51" borderId="4" xfId="10" applyNumberFormat="1" applyFont="1" applyFill="1" applyBorder="1" applyAlignment="1" applyProtection="1">
      <alignment wrapText="1"/>
      <protection locked="0"/>
    </xf>
    <xf numFmtId="0" fontId="4" fillId="51" borderId="3" xfId="10" applyNumberFormat="1" applyFont="1" applyFill="1" applyBorder="1" applyAlignment="1" applyProtection="1">
      <alignment horizontal="right" vertical="center" wrapText="1"/>
    </xf>
    <xf numFmtId="0" fontId="6" fillId="43" borderId="3" xfId="10" applyNumberFormat="1" applyFont="1" applyFill="1" applyBorder="1" applyAlignment="1" applyProtection="1">
      <alignment horizontal="left" vertical="center" wrapText="1"/>
    </xf>
    <xf numFmtId="0" fontId="3" fillId="43" borderId="3" xfId="10" applyNumberFormat="1" applyFont="1" applyFill="1" applyBorder="1" applyAlignment="1" applyProtection="1">
      <alignment horizontal="center" vertical="center" wrapText="1"/>
    </xf>
    <xf numFmtId="0" fontId="4" fillId="51" borderId="5" xfId="10" applyNumberFormat="1" applyFont="1" applyFill="1" applyBorder="1" applyAlignment="1" applyProtection="1">
      <alignment horizontal="center" vertical="center" wrapText="1"/>
    </xf>
    <xf numFmtId="0" fontId="4" fillId="51" borderId="3" xfId="10" applyNumberFormat="1" applyFont="1" applyFill="1" applyBorder="1" applyAlignment="1" applyProtection="1">
      <alignment horizontal="left" vertical="center" wrapText="1"/>
      <protection locked="0"/>
    </xf>
    <xf numFmtId="164" fontId="4" fillId="51" borderId="4" xfId="10" applyNumberFormat="1" applyFont="1" applyFill="1" applyBorder="1" applyAlignment="1" applyProtection="1">
      <alignment horizontal="center" vertical="center" wrapText="1"/>
    </xf>
    <xf numFmtId="0" fontId="3" fillId="51" borderId="3" xfId="10" applyNumberFormat="1" applyFont="1" applyFill="1" applyBorder="1" applyAlignment="1" applyProtection="1">
      <alignment horizontal="left" vertical="center" wrapText="1"/>
    </xf>
    <xf numFmtId="0" fontId="13" fillId="31" borderId="2" xfId="11"/>
    <xf numFmtId="0" fontId="14" fillId="31" borderId="2" xfId="11" applyFont="1" applyAlignment="1">
      <alignment horizontal="center"/>
    </xf>
    <xf numFmtId="0" fontId="16" fillId="53" borderId="41" xfId="11" applyFont="1" applyFill="1" applyBorder="1" applyAlignment="1">
      <alignment horizontal="left" vertical="center" wrapText="1"/>
    </xf>
    <xf numFmtId="0" fontId="17" fillId="53" borderId="42" xfId="11" applyFont="1" applyFill="1" applyBorder="1" applyAlignment="1">
      <alignment vertical="center"/>
    </xf>
    <xf numFmtId="0" fontId="17" fillId="53" borderId="43" xfId="11" applyFont="1" applyFill="1" applyBorder="1" applyAlignment="1">
      <alignment vertical="center"/>
    </xf>
    <xf numFmtId="0" fontId="17" fillId="53" borderId="44" xfId="11" applyFont="1" applyFill="1" applyBorder="1" applyAlignment="1">
      <alignment horizontal="center" vertical="center"/>
    </xf>
    <xf numFmtId="0" fontId="16" fillId="53" borderId="45" xfId="11" applyFont="1" applyFill="1" applyBorder="1" applyAlignment="1">
      <alignment horizontal="left" vertical="center" wrapText="1"/>
    </xf>
    <xf numFmtId="0" fontId="18" fillId="31" borderId="48" xfId="11" applyFont="1" applyBorder="1" applyAlignment="1">
      <alignment vertical="center" wrapText="1"/>
    </xf>
    <xf numFmtId="0" fontId="18" fillId="31" borderId="18" xfId="11" applyFont="1" applyBorder="1" applyAlignment="1">
      <alignment vertical="center" wrapText="1"/>
    </xf>
    <xf numFmtId="0" fontId="18" fillId="31" borderId="49" xfId="11" applyFont="1" applyBorder="1" applyAlignment="1">
      <alignment vertical="center" wrapText="1"/>
    </xf>
    <xf numFmtId="0" fontId="16" fillId="54" borderId="45" xfId="11" applyFont="1" applyFill="1" applyBorder="1" applyAlignment="1">
      <alignment horizontal="center" vertical="center" wrapText="1"/>
    </xf>
    <xf numFmtId="0" fontId="19" fillId="53" borderId="12" xfId="11" applyFont="1" applyFill="1" applyBorder="1" applyAlignment="1">
      <alignment horizontal="center" vertical="center" wrapText="1"/>
    </xf>
    <xf numFmtId="0" fontId="19" fillId="53" borderId="24" xfId="11" applyFont="1" applyFill="1" applyBorder="1" applyAlignment="1">
      <alignment horizontal="center" vertical="center" wrapText="1"/>
    </xf>
    <xf numFmtId="0" fontId="19" fillId="53" borderId="14" xfId="11" applyFont="1" applyFill="1" applyBorder="1" applyAlignment="1">
      <alignment horizontal="center" vertical="center" wrapText="1"/>
    </xf>
    <xf numFmtId="0" fontId="19" fillId="53" borderId="49" xfId="11" applyFont="1" applyFill="1" applyBorder="1" applyAlignment="1">
      <alignment horizontal="center" vertical="center" wrapText="1"/>
    </xf>
    <xf numFmtId="0" fontId="19" fillId="31" borderId="51" xfId="11" applyFont="1" applyFill="1" applyBorder="1" applyAlignment="1">
      <alignment horizontal="left" vertical="center" wrapText="1"/>
    </xf>
    <xf numFmtId="9" fontId="45" fillId="55" borderId="14" xfId="11" applyNumberFormat="1" applyFont="1" applyFill="1" applyBorder="1" applyAlignment="1">
      <alignment horizontal="center" vertical="center"/>
    </xf>
    <xf numFmtId="0" fontId="20" fillId="54" borderId="51" xfId="11" applyFont="1" applyFill="1" applyBorder="1" applyAlignment="1">
      <alignment vertical="center" wrapText="1"/>
    </xf>
    <xf numFmtId="9" fontId="45" fillId="31" borderId="14" xfId="11" applyNumberFormat="1" applyFont="1" applyFill="1" applyBorder="1" applyAlignment="1">
      <alignment horizontal="center" vertical="center"/>
    </xf>
    <xf numFmtId="9" fontId="45" fillId="31" borderId="49" xfId="11" applyNumberFormat="1" applyFont="1" applyFill="1" applyBorder="1" applyAlignment="1">
      <alignment horizontal="center" vertical="center"/>
    </xf>
    <xf numFmtId="3" fontId="45" fillId="53" borderId="14" xfId="2" applyNumberFormat="1" applyFont="1" applyFill="1" applyBorder="1" applyAlignment="1">
      <alignment horizontal="center" vertical="center"/>
    </xf>
    <xf numFmtId="9" fontId="45" fillId="53" borderId="14" xfId="11" applyNumberFormat="1" applyFont="1" applyFill="1" applyBorder="1" applyAlignment="1">
      <alignment horizontal="center" vertical="center"/>
    </xf>
    <xf numFmtId="9" fontId="45" fillId="53" borderId="49" xfId="11" applyNumberFormat="1" applyFont="1" applyFill="1" applyBorder="1" applyAlignment="1">
      <alignment horizontal="center" vertical="center"/>
    </xf>
    <xf numFmtId="0" fontId="25" fillId="54" borderId="51" xfId="11" applyFont="1" applyFill="1" applyBorder="1" applyAlignment="1">
      <alignment horizontal="left" vertical="center" wrapText="1"/>
    </xf>
    <xf numFmtId="0" fontId="19" fillId="53" borderId="51" xfId="11" applyFont="1" applyFill="1" applyBorder="1" applyAlignment="1">
      <alignment horizontal="left" vertical="center" wrapText="1"/>
    </xf>
    <xf numFmtId="0" fontId="24" fillId="53" borderId="12" xfId="11" applyFont="1" applyFill="1" applyBorder="1" applyAlignment="1">
      <alignment horizontal="center" vertical="center" wrapText="1"/>
    </xf>
    <xf numFmtId="0" fontId="24" fillId="53" borderId="24" xfId="11" applyFont="1" applyFill="1" applyBorder="1" applyAlignment="1">
      <alignment horizontal="center" vertical="center" wrapText="1"/>
    </xf>
    <xf numFmtId="0" fontId="24" fillId="53" borderId="14" xfId="11" applyFont="1" applyFill="1" applyBorder="1" applyAlignment="1">
      <alignment horizontal="center" vertical="center" wrapText="1"/>
    </xf>
    <xf numFmtId="0" fontId="24" fillId="53" borderId="49" xfId="11" applyFont="1" applyFill="1" applyBorder="1" applyAlignment="1">
      <alignment horizontal="center" vertical="center" wrapText="1"/>
    </xf>
    <xf numFmtId="3" fontId="26" fillId="31" borderId="13" xfId="11" applyNumberFormat="1" applyFont="1" applyFill="1" applyBorder="1" applyAlignment="1">
      <alignment horizontal="center" vertical="center" wrapText="1"/>
    </xf>
    <xf numFmtId="0" fontId="13" fillId="31" borderId="2" xfId="11" applyFill="1"/>
    <xf numFmtId="3" fontId="19" fillId="53" borderId="13" xfId="11" applyNumberFormat="1" applyFont="1" applyFill="1" applyBorder="1" applyAlignment="1">
      <alignment horizontal="center" vertical="center" wrapText="1"/>
    </xf>
    <xf numFmtId="3" fontId="19" fillId="53" borderId="52" xfId="11" applyNumberFormat="1" applyFont="1" applyFill="1" applyBorder="1" applyAlignment="1">
      <alignment horizontal="center" vertical="center" wrapText="1"/>
    </xf>
    <xf numFmtId="0" fontId="19" fillId="53" borderId="13" xfId="11" applyFont="1" applyFill="1" applyBorder="1" applyAlignment="1">
      <alignment horizontal="center" vertical="center" wrapText="1"/>
    </xf>
    <xf numFmtId="165" fontId="19" fillId="53" borderId="14" xfId="11" applyNumberFormat="1" applyFont="1" applyFill="1" applyBorder="1" applyAlignment="1">
      <alignment horizontal="center" vertical="center"/>
    </xf>
    <xf numFmtId="165" fontId="19" fillId="53" borderId="49" xfId="11" applyNumberFormat="1" applyFont="1" applyFill="1" applyBorder="1" applyAlignment="1">
      <alignment horizontal="center" vertical="center"/>
    </xf>
    <xf numFmtId="0" fontId="19" fillId="53" borderId="53" xfId="11" applyFont="1" applyFill="1" applyBorder="1" applyAlignment="1">
      <alignment horizontal="left" vertical="center" wrapText="1"/>
    </xf>
    <xf numFmtId="0" fontId="19" fillId="53" borderId="54" xfId="11" applyFont="1" applyFill="1" applyBorder="1" applyAlignment="1">
      <alignment horizontal="center" vertical="center" wrapText="1"/>
    </xf>
    <xf numFmtId="165" fontId="19" fillId="53" borderId="55" xfId="11" applyNumberFormat="1" applyFont="1" applyFill="1" applyBorder="1" applyAlignment="1">
      <alignment horizontal="center" vertical="center"/>
    </xf>
    <xf numFmtId="165" fontId="19" fillId="53" borderId="27" xfId="11" applyNumberFormat="1" applyFont="1" applyFill="1" applyBorder="1" applyAlignment="1">
      <alignment horizontal="center" vertical="center"/>
    </xf>
    <xf numFmtId="0" fontId="18" fillId="31" borderId="51" xfId="11" applyFont="1" applyBorder="1" applyAlignment="1">
      <alignment horizontal="left" vertical="center" wrapText="1" indent="1"/>
    </xf>
    <xf numFmtId="3" fontId="19" fillId="31" borderId="14" xfId="11" applyNumberFormat="1" applyFont="1" applyBorder="1" applyAlignment="1">
      <alignment horizontal="center" vertical="center"/>
    </xf>
    <xf numFmtId="3" fontId="19" fillId="31" borderId="49" xfId="11" applyNumberFormat="1" applyFont="1" applyBorder="1" applyAlignment="1">
      <alignment horizontal="center" vertical="center"/>
    </xf>
    <xf numFmtId="0" fontId="27" fillId="31" borderId="51" xfId="11" applyFont="1" applyBorder="1" applyAlignment="1">
      <alignment horizontal="left" vertical="center" wrapText="1" indent="1"/>
    </xf>
    <xf numFmtId="3" fontId="28" fillId="53" borderId="14" xfId="11" applyNumberFormat="1" applyFont="1" applyFill="1" applyBorder="1" applyAlignment="1">
      <alignment horizontal="center" vertical="center"/>
    </xf>
    <xf numFmtId="3" fontId="28" fillId="31" borderId="14" xfId="11" applyNumberFormat="1" applyFont="1" applyBorder="1" applyAlignment="1">
      <alignment horizontal="center" vertical="center"/>
    </xf>
    <xf numFmtId="3" fontId="28" fillId="31" borderId="49" xfId="11" applyNumberFormat="1" applyFont="1" applyBorder="1" applyAlignment="1">
      <alignment horizontal="center" vertical="center"/>
    </xf>
    <xf numFmtId="3" fontId="19" fillId="31" borderId="14" xfId="11" applyNumberFormat="1" applyFont="1" applyFill="1" applyBorder="1" applyAlignment="1">
      <alignment horizontal="center" vertical="center"/>
    </xf>
    <xf numFmtId="3" fontId="19" fillId="53" borderId="14" xfId="11" applyNumberFormat="1" applyFont="1" applyFill="1" applyBorder="1" applyAlignment="1">
      <alignment horizontal="center" vertical="center"/>
    </xf>
    <xf numFmtId="3" fontId="19" fillId="53" borderId="49" xfId="11" applyNumberFormat="1" applyFont="1" applyFill="1" applyBorder="1" applyAlignment="1">
      <alignment horizontal="center" vertical="center"/>
    </xf>
    <xf numFmtId="3" fontId="13" fillId="31" borderId="2" xfId="11" applyNumberFormat="1"/>
    <xf numFmtId="3" fontId="28" fillId="31" borderId="14" xfId="11" applyNumberFormat="1" applyFont="1" applyFill="1" applyBorder="1" applyAlignment="1">
      <alignment horizontal="center" vertical="center"/>
    </xf>
    <xf numFmtId="9" fontId="19" fillId="31" borderId="49" xfId="2" applyFont="1" applyBorder="1" applyAlignment="1">
      <alignment horizontal="center" vertical="center"/>
    </xf>
    <xf numFmtId="0" fontId="30" fillId="31" borderId="57" xfId="11" applyFont="1" applyBorder="1" applyAlignment="1">
      <alignment horizontal="left" vertical="center" wrapText="1" indent="1"/>
    </xf>
    <xf numFmtId="0" fontId="31" fillId="52" borderId="51" xfId="11" applyFont="1" applyFill="1" applyBorder="1" applyAlignment="1">
      <alignment vertical="center" wrapText="1"/>
    </xf>
    <xf numFmtId="3" fontId="24" fillId="52" borderId="14" xfId="11" applyNumberFormat="1" applyFont="1" applyFill="1" applyBorder="1" applyAlignment="1">
      <alignment horizontal="center" vertical="center"/>
    </xf>
    <xf numFmtId="3" fontId="24" fillId="52" borderId="49" xfId="11" applyNumberFormat="1" applyFont="1" applyFill="1" applyBorder="1" applyAlignment="1">
      <alignment horizontal="center" vertical="center"/>
    </xf>
    <xf numFmtId="0" fontId="25" fillId="54" borderId="13" xfId="11" applyFont="1" applyFill="1" applyBorder="1" applyAlignment="1">
      <alignment horizontal="left" vertical="center" wrapText="1"/>
    </xf>
    <xf numFmtId="9" fontId="25" fillId="54" borderId="7" xfId="11" applyNumberFormat="1" applyFont="1" applyFill="1" applyBorder="1" applyAlignment="1">
      <alignment horizontal="center" vertical="center" wrapText="1"/>
    </xf>
    <xf numFmtId="3" fontId="19" fillId="31" borderId="13" xfId="11" applyNumberFormat="1" applyFont="1" applyFill="1" applyBorder="1" applyAlignment="1">
      <alignment horizontal="center" vertical="center" wrapText="1"/>
    </xf>
    <xf numFmtId="0" fontId="30" fillId="31" borderId="58" xfId="11" applyFont="1" applyBorder="1" applyAlignment="1">
      <alignment horizontal="left" vertical="center" wrapText="1" indent="1"/>
    </xf>
    <xf numFmtId="0" fontId="19" fillId="31" borderId="13" xfId="11" applyFont="1" applyFill="1" applyBorder="1" applyAlignment="1">
      <alignment horizontal="center" vertical="center" wrapText="1"/>
    </xf>
    <xf numFmtId="0" fontId="19" fillId="31" borderId="52" xfId="11" applyFont="1" applyFill="1" applyBorder="1" applyAlignment="1">
      <alignment horizontal="center" vertical="center" wrapText="1"/>
    </xf>
    <xf numFmtId="0" fontId="31" fillId="56" borderId="51" xfId="11" applyFont="1" applyFill="1" applyBorder="1" applyAlignment="1">
      <alignment vertical="center" wrapText="1"/>
    </xf>
    <xf numFmtId="3" fontId="24" fillId="56" borderId="14" xfId="11" applyNumberFormat="1" applyFont="1" applyFill="1" applyBorder="1" applyAlignment="1">
      <alignment horizontal="center" vertical="center"/>
    </xf>
    <xf numFmtId="3" fontId="24" fillId="56" borderId="49" xfId="11" applyNumberFormat="1" applyFont="1" applyFill="1" applyBorder="1" applyAlignment="1">
      <alignment horizontal="center" vertical="center"/>
    </xf>
    <xf numFmtId="3" fontId="24" fillId="54" borderId="14" xfId="11" applyNumberFormat="1" applyFont="1" applyFill="1" applyBorder="1" applyAlignment="1">
      <alignment horizontal="center" vertical="center"/>
    </xf>
    <xf numFmtId="3" fontId="24" fillId="31" borderId="14" xfId="11" applyNumberFormat="1" applyFont="1" applyBorder="1" applyAlignment="1">
      <alignment horizontal="center" vertical="center"/>
    </xf>
    <xf numFmtId="3" fontId="24" fillId="31" borderId="49" xfId="11" applyNumberFormat="1" applyFont="1" applyBorder="1" applyAlignment="1">
      <alignment horizontal="center" vertical="center"/>
    </xf>
    <xf numFmtId="0" fontId="31" fillId="52" borderId="53" xfId="11" applyFont="1" applyFill="1" applyBorder="1" applyAlignment="1">
      <alignment vertical="center" wrapText="1"/>
    </xf>
    <xf numFmtId="3" fontId="24" fillId="52" borderId="55" xfId="11" applyNumberFormat="1" applyFont="1" applyFill="1" applyBorder="1" applyAlignment="1">
      <alignment horizontal="center" vertical="center"/>
    </xf>
    <xf numFmtId="0" fontId="20" fillId="31" borderId="2" xfId="11" applyFont="1" applyBorder="1" applyAlignment="1">
      <alignment horizontal="left" vertical="center" wrapText="1" indent="1"/>
    </xf>
    <xf numFmtId="3" fontId="19" fillId="31" borderId="2" xfId="11" applyNumberFormat="1" applyFont="1" applyBorder="1" applyAlignment="1">
      <alignment horizontal="center" vertical="center"/>
    </xf>
    <xf numFmtId="0" fontId="36" fillId="31" borderId="29" xfId="11" applyFont="1" applyBorder="1"/>
    <xf numFmtId="0" fontId="36" fillId="31" borderId="30" xfId="11" applyFont="1" applyBorder="1" applyAlignment="1">
      <alignment horizontal="center"/>
    </xf>
    <xf numFmtId="0" fontId="36" fillId="31" borderId="59" xfId="11" applyFont="1" applyBorder="1" applyAlignment="1">
      <alignment horizontal="center"/>
    </xf>
    <xf numFmtId="0" fontId="36" fillId="31" borderId="60" xfId="11" applyFont="1" applyBorder="1" applyAlignment="1">
      <alignment horizontal="center"/>
    </xf>
    <xf numFmtId="0" fontId="36" fillId="31" borderId="16" xfId="11" applyFont="1" applyBorder="1"/>
    <xf numFmtId="0" fontId="36" fillId="31" borderId="32" xfId="11" applyFont="1" applyBorder="1"/>
    <xf numFmtId="0" fontId="36" fillId="31" borderId="34" xfId="11" applyFont="1" applyBorder="1"/>
    <xf numFmtId="0" fontId="36" fillId="31" borderId="35" xfId="11" applyFont="1" applyBorder="1" applyAlignment="1">
      <alignment horizontal="center"/>
    </xf>
    <xf numFmtId="0" fontId="36" fillId="31" borderId="35" xfId="11" applyFont="1" applyBorder="1"/>
    <xf numFmtId="0" fontId="36" fillId="31" borderId="2" xfId="11" applyFont="1" applyBorder="1"/>
    <xf numFmtId="0" fontId="20" fillId="31" borderId="2" xfId="11" applyFont="1"/>
    <xf numFmtId="0" fontId="36" fillId="31" borderId="2" xfId="11" applyFont="1" applyBorder="1" applyAlignment="1">
      <alignment horizontal="center" vertical="center" wrapText="1"/>
    </xf>
    <xf numFmtId="0" fontId="49" fillId="31" borderId="2" xfId="14"/>
    <xf numFmtId="0" fontId="48" fillId="31" borderId="2" xfId="14" applyFont="1" applyFill="1" applyAlignment="1">
      <alignment horizontal="center"/>
    </xf>
    <xf numFmtId="0" fontId="51" fillId="31" borderId="2" xfId="14" applyFont="1" applyFill="1"/>
    <xf numFmtId="0" fontId="52" fillId="31" borderId="7" xfId="14" applyFont="1" applyFill="1" applyBorder="1" applyAlignment="1">
      <alignment horizontal="left" vertical="center" wrapText="1"/>
    </xf>
    <xf numFmtId="0" fontId="52" fillId="31" borderId="7" xfId="14" applyFont="1" applyFill="1" applyBorder="1" applyAlignment="1">
      <alignment vertical="center" wrapText="1"/>
    </xf>
    <xf numFmtId="0" fontId="54" fillId="31" borderId="2" xfId="14" applyFont="1" applyFill="1"/>
    <xf numFmtId="0" fontId="52" fillId="31" borderId="12" xfId="14" applyFont="1" applyFill="1" applyBorder="1" applyAlignment="1">
      <alignment horizontal="center" vertical="center" wrapText="1"/>
    </xf>
    <xf numFmtId="0" fontId="52" fillId="31" borderId="14" xfId="14" applyFont="1" applyFill="1" applyBorder="1" applyAlignment="1">
      <alignment horizontal="center" vertical="center" wrapText="1"/>
    </xf>
    <xf numFmtId="0" fontId="53" fillId="31" borderId="13" xfId="14" applyFont="1" applyFill="1" applyBorder="1" applyAlignment="1">
      <alignment vertical="center" wrapText="1"/>
    </xf>
    <xf numFmtId="9" fontId="53" fillId="31" borderId="14" xfId="14" applyNumberFormat="1" applyFont="1" applyFill="1" applyBorder="1" applyAlignment="1">
      <alignment horizontal="center" vertical="center"/>
    </xf>
    <xf numFmtId="0" fontId="52" fillId="31" borderId="13" xfId="14" applyFont="1" applyFill="1" applyBorder="1" applyAlignment="1">
      <alignment vertical="center" wrapText="1"/>
    </xf>
    <xf numFmtId="3" fontId="53" fillId="31" borderId="14" xfId="15" applyNumberFormat="1" applyFont="1" applyFill="1" applyBorder="1" applyAlignment="1">
      <alignment horizontal="center" vertical="center"/>
    </xf>
    <xf numFmtId="1" fontId="53" fillId="31" borderId="14" xfId="14" applyNumberFormat="1" applyFont="1" applyFill="1" applyBorder="1" applyAlignment="1">
      <alignment horizontal="center" vertical="center"/>
    </xf>
    <xf numFmtId="0" fontId="55" fillId="31" borderId="13" xfId="14" applyFont="1" applyFill="1" applyBorder="1" applyAlignment="1">
      <alignment horizontal="left" vertical="center" wrapText="1"/>
    </xf>
    <xf numFmtId="0" fontId="53" fillId="31" borderId="13" xfId="14" applyFont="1" applyFill="1" applyBorder="1" applyAlignment="1">
      <alignment horizontal="left" vertical="center" wrapText="1"/>
    </xf>
    <xf numFmtId="0" fontId="53" fillId="31" borderId="17" xfId="14" applyFont="1" applyFill="1" applyBorder="1" applyAlignment="1">
      <alignment horizontal="left" vertical="center" wrapText="1"/>
    </xf>
    <xf numFmtId="3" fontId="52" fillId="31" borderId="13" xfId="14" applyNumberFormat="1" applyFont="1" applyFill="1" applyBorder="1" applyAlignment="1">
      <alignment horizontal="center" vertical="center" wrapText="1"/>
    </xf>
    <xf numFmtId="3" fontId="53" fillId="31" borderId="13" xfId="14" applyNumberFormat="1" applyFont="1" applyFill="1" applyBorder="1" applyAlignment="1">
      <alignment horizontal="center" vertical="center" wrapText="1"/>
    </xf>
    <xf numFmtId="0" fontId="53" fillId="31" borderId="13" xfId="14" applyFont="1" applyFill="1" applyBorder="1" applyAlignment="1">
      <alignment horizontal="center" vertical="center" wrapText="1"/>
    </xf>
    <xf numFmtId="165" fontId="53" fillId="31" borderId="14" xfId="14" applyNumberFormat="1" applyFont="1" applyFill="1" applyBorder="1" applyAlignment="1">
      <alignment horizontal="center" vertical="center"/>
    </xf>
    <xf numFmtId="0" fontId="53" fillId="31" borderId="13" xfId="14" applyFont="1" applyFill="1" applyBorder="1" applyAlignment="1">
      <alignment horizontal="left" vertical="center" wrapText="1" indent="1"/>
    </xf>
    <xf numFmtId="3" fontId="58" fillId="31" borderId="14" xfId="14" applyNumberFormat="1" applyFont="1" applyFill="1" applyBorder="1" applyAlignment="1">
      <alignment horizontal="center" vertical="center"/>
    </xf>
    <xf numFmtId="3" fontId="49" fillId="31" borderId="2" xfId="14" applyNumberFormat="1"/>
    <xf numFmtId="0" fontId="59" fillId="31" borderId="13" xfId="14" applyFont="1" applyFill="1" applyBorder="1" applyAlignment="1">
      <alignment horizontal="left" vertical="center" wrapText="1" indent="1"/>
    </xf>
    <xf numFmtId="3" fontId="59" fillId="31" borderId="14" xfId="14" applyNumberFormat="1" applyFont="1" applyFill="1" applyBorder="1" applyAlignment="1">
      <alignment horizontal="center" vertical="center"/>
    </xf>
    <xf numFmtId="3" fontId="53" fillId="31" borderId="14" xfId="14" applyNumberFormat="1" applyFont="1" applyFill="1" applyBorder="1" applyAlignment="1">
      <alignment horizontal="center" vertical="center"/>
    </xf>
    <xf numFmtId="10" fontId="53" fillId="31" borderId="14" xfId="15" applyFont="1" applyFill="1" applyBorder="1" applyAlignment="1">
      <alignment horizontal="center" vertical="center"/>
    </xf>
    <xf numFmtId="165" fontId="53" fillId="31" borderId="14" xfId="15" applyNumberFormat="1" applyFont="1" applyFill="1" applyBorder="1" applyAlignment="1">
      <alignment horizontal="center" vertical="center"/>
    </xf>
    <xf numFmtId="3" fontId="60" fillId="31" borderId="14" xfId="14" applyNumberFormat="1" applyFont="1" applyFill="1" applyBorder="1" applyAlignment="1">
      <alignment horizontal="left" vertical="center"/>
    </xf>
    <xf numFmtId="0" fontId="55" fillId="31" borderId="13" xfId="14" applyFont="1" applyFill="1" applyBorder="1" applyAlignment="1">
      <alignment vertical="center" wrapText="1"/>
    </xf>
    <xf numFmtId="3" fontId="52" fillId="31" borderId="14" xfId="14" applyNumberFormat="1" applyFont="1" applyFill="1" applyBorder="1" applyAlignment="1">
      <alignment horizontal="center" vertical="center"/>
    </xf>
    <xf numFmtId="0" fontId="61" fillId="31" borderId="13" xfId="14" applyFont="1" applyFill="1" applyBorder="1" applyAlignment="1">
      <alignment horizontal="left" vertical="center" wrapText="1"/>
    </xf>
    <xf numFmtId="9" fontId="55" fillId="31" borderId="7" xfId="14" applyNumberFormat="1" applyFont="1" applyFill="1" applyBorder="1" applyAlignment="1">
      <alignment horizontal="center" vertical="center" wrapText="1"/>
    </xf>
    <xf numFmtId="0" fontId="55" fillId="31" borderId="13" xfId="14" applyFont="1" applyFill="1" applyBorder="1" applyAlignment="1">
      <alignment horizontal="left" vertical="center"/>
    </xf>
    <xf numFmtId="0" fontId="60" fillId="31" borderId="11" xfId="14" applyFont="1" applyFill="1" applyBorder="1" applyAlignment="1">
      <alignment horizontal="left" vertical="center" wrapText="1" indent="1"/>
    </xf>
    <xf numFmtId="3" fontId="59" fillId="31" borderId="12" xfId="14" applyNumberFormat="1" applyFont="1" applyFill="1" applyBorder="1" applyAlignment="1">
      <alignment horizontal="center" vertical="center"/>
    </xf>
    <xf numFmtId="0" fontId="60" fillId="31" borderId="37" xfId="14" applyFont="1" applyFill="1" applyBorder="1" applyAlignment="1">
      <alignment horizontal="left" vertical="center" wrapText="1" indent="1"/>
    </xf>
    <xf numFmtId="3" fontId="59" fillId="31" borderId="38" xfId="14" applyNumberFormat="1" applyFont="1" applyFill="1" applyBorder="1" applyAlignment="1">
      <alignment horizontal="center" vertical="center"/>
    </xf>
    <xf numFmtId="3" fontId="59" fillId="31" borderId="39" xfId="14" applyNumberFormat="1" applyFont="1" applyFill="1" applyBorder="1" applyAlignment="1">
      <alignment horizontal="center" vertical="center"/>
    </xf>
    <xf numFmtId="0" fontId="60" fillId="31" borderId="28" xfId="14" applyFont="1" applyFill="1" applyBorder="1" applyAlignment="1">
      <alignment horizontal="left" vertical="center" wrapText="1" indent="1"/>
    </xf>
    <xf numFmtId="0" fontId="55" fillId="31" borderId="2" xfId="14" applyFont="1" applyFill="1" applyBorder="1" applyAlignment="1">
      <alignment vertical="center" wrapText="1"/>
    </xf>
    <xf numFmtId="3" fontId="52" fillId="31" borderId="2" xfId="14" applyNumberFormat="1" applyFont="1" applyFill="1" applyBorder="1" applyAlignment="1">
      <alignment horizontal="center" vertical="center"/>
    </xf>
    <xf numFmtId="0" fontId="62" fillId="31" borderId="29" xfId="14" applyFont="1" applyBorder="1"/>
    <xf numFmtId="0" fontId="62" fillId="31" borderId="30" xfId="14" applyFont="1" applyBorder="1" applyAlignment="1">
      <alignment horizontal="center"/>
    </xf>
    <xf numFmtId="0" fontId="62" fillId="31" borderId="16" xfId="14" applyFont="1" applyBorder="1"/>
    <xf numFmtId="0" fontId="62" fillId="31" borderId="32" xfId="14" applyFont="1" applyBorder="1"/>
    <xf numFmtId="0" fontId="62" fillId="31" borderId="34" xfId="14" applyFont="1" applyBorder="1"/>
    <xf numFmtId="0" fontId="36" fillId="31" borderId="35" xfId="14" applyFont="1" applyBorder="1" applyAlignment="1">
      <alignment horizontal="center"/>
    </xf>
    <xf numFmtId="0" fontId="51" fillId="31" borderId="2" xfId="14" applyFont="1"/>
    <xf numFmtId="0" fontId="14" fillId="31" borderId="2" xfId="16" applyFont="1" applyAlignment="1"/>
    <xf numFmtId="0" fontId="47" fillId="31" borderId="2" xfId="16"/>
    <xf numFmtId="0" fontId="14" fillId="31" borderId="2" xfId="16" applyFont="1" applyAlignment="1">
      <alignment horizontal="center"/>
    </xf>
    <xf numFmtId="0" fontId="16" fillId="53" borderId="7" xfId="16" applyFont="1" applyFill="1" applyBorder="1" applyAlignment="1">
      <alignment horizontal="left" vertical="center" wrapText="1"/>
    </xf>
    <xf numFmtId="0" fontId="16" fillId="54" borderId="7" xfId="16" applyFont="1" applyFill="1" applyBorder="1" applyAlignment="1">
      <alignment vertical="center" wrapText="1"/>
    </xf>
    <xf numFmtId="0" fontId="19" fillId="53" borderId="12" xfId="16" applyFont="1" applyFill="1" applyBorder="1" applyAlignment="1">
      <alignment horizontal="center" vertical="center" wrapText="1"/>
    </xf>
    <xf numFmtId="0" fontId="19" fillId="53" borderId="14" xfId="16" applyFont="1" applyFill="1" applyBorder="1" applyAlignment="1">
      <alignment horizontal="center" vertical="center" wrapText="1"/>
    </xf>
    <xf numFmtId="0" fontId="19" fillId="53" borderId="13" xfId="16" applyFont="1" applyFill="1" applyBorder="1" applyAlignment="1">
      <alignment vertical="center" wrapText="1"/>
    </xf>
    <xf numFmtId="0" fontId="19" fillId="53" borderId="14" xfId="16" applyNumberFormat="1" applyFont="1" applyFill="1" applyBorder="1" applyAlignment="1">
      <alignment horizontal="center" vertical="center"/>
    </xf>
    <xf numFmtId="0" fontId="19" fillId="53" borderId="13" xfId="16" applyFont="1" applyFill="1" applyBorder="1" applyAlignment="1">
      <alignment horizontal="left" vertical="center" wrapText="1"/>
    </xf>
    <xf numFmtId="9" fontId="19" fillId="55" borderId="14" xfId="16" applyNumberFormat="1" applyFont="1" applyFill="1" applyBorder="1" applyAlignment="1">
      <alignment horizontal="center" vertical="center"/>
    </xf>
    <xf numFmtId="0" fontId="20" fillId="54" borderId="13" xfId="16" applyFont="1" applyFill="1" applyBorder="1" applyAlignment="1">
      <alignment vertical="center" wrapText="1"/>
    </xf>
    <xf numFmtId="3" fontId="19" fillId="53" borderId="14" xfId="13" applyNumberFormat="1" applyFont="1" applyFill="1" applyBorder="1" applyAlignment="1">
      <alignment horizontal="center" vertical="center"/>
    </xf>
    <xf numFmtId="9" fontId="45" fillId="53" borderId="14" xfId="16" applyNumberFormat="1" applyFont="1" applyFill="1" applyBorder="1" applyAlignment="1">
      <alignment horizontal="center" vertical="center"/>
    </xf>
    <xf numFmtId="3" fontId="45" fillId="53" borderId="14" xfId="13" applyNumberFormat="1" applyFont="1" applyFill="1" applyBorder="1" applyAlignment="1">
      <alignment horizontal="center" vertical="center"/>
    </xf>
    <xf numFmtId="0" fontId="25" fillId="54" borderId="13" xfId="16" applyFont="1" applyFill="1" applyBorder="1" applyAlignment="1">
      <alignment horizontal="left" vertical="center" wrapText="1"/>
    </xf>
    <xf numFmtId="0" fontId="24" fillId="53" borderId="12" xfId="16" applyFont="1" applyFill="1" applyBorder="1" applyAlignment="1">
      <alignment horizontal="center" vertical="center" wrapText="1"/>
    </xf>
    <xf numFmtId="0" fontId="24" fillId="53" borderId="14" xfId="16" applyFont="1" applyFill="1" applyBorder="1" applyAlignment="1">
      <alignment horizontal="center" vertical="center" wrapText="1"/>
    </xf>
    <xf numFmtId="3" fontId="19" fillId="53" borderId="13" xfId="16" applyNumberFormat="1" applyFont="1" applyFill="1" applyBorder="1" applyAlignment="1">
      <alignment horizontal="center" vertical="center" wrapText="1"/>
    </xf>
    <xf numFmtId="0" fontId="19" fillId="53" borderId="13" xfId="16" applyFont="1" applyFill="1" applyBorder="1" applyAlignment="1">
      <alignment horizontal="center" vertical="center" wrapText="1"/>
    </xf>
    <xf numFmtId="165" fontId="19" fillId="53" borderId="14" xfId="16" applyNumberFormat="1" applyFont="1" applyFill="1" applyBorder="1" applyAlignment="1">
      <alignment horizontal="center" vertical="center"/>
    </xf>
    <xf numFmtId="3" fontId="47" fillId="31" borderId="2" xfId="16" applyNumberFormat="1"/>
    <xf numFmtId="0" fontId="18" fillId="31" borderId="13" xfId="16" applyFont="1" applyBorder="1" applyAlignment="1">
      <alignment horizontal="left" vertical="center" wrapText="1" indent="1"/>
    </xf>
    <xf numFmtId="3" fontId="19" fillId="53" borderId="14" xfId="16" applyNumberFormat="1" applyFont="1" applyFill="1" applyBorder="1" applyAlignment="1">
      <alignment horizontal="center" vertical="center"/>
    </xf>
    <xf numFmtId="0" fontId="27" fillId="31" borderId="13" xfId="16" applyFont="1" applyBorder="1" applyAlignment="1">
      <alignment horizontal="left" vertical="center" wrapText="1" indent="1"/>
    </xf>
    <xf numFmtId="3" fontId="28" fillId="53" borderId="14" xfId="16" applyNumberFormat="1" applyFont="1" applyFill="1" applyBorder="1" applyAlignment="1">
      <alignment horizontal="center" vertical="center"/>
    </xf>
    <xf numFmtId="3" fontId="28" fillId="31" borderId="14" xfId="16" applyNumberFormat="1" applyFont="1" applyBorder="1" applyAlignment="1">
      <alignment horizontal="center" vertical="center"/>
    </xf>
    <xf numFmtId="3" fontId="19" fillId="31" borderId="14" xfId="16" applyNumberFormat="1" applyFont="1" applyBorder="1" applyAlignment="1">
      <alignment horizontal="center" vertical="center"/>
    </xf>
    <xf numFmtId="0" fontId="29" fillId="31" borderId="2" xfId="16" applyFont="1" applyAlignment="1">
      <alignment wrapText="1"/>
    </xf>
    <xf numFmtId="165" fontId="0" fillId="31" borderId="2" xfId="13" applyNumberFormat="1" applyFont="1"/>
    <xf numFmtId="165" fontId="19" fillId="31" borderId="14" xfId="13" applyNumberFormat="1" applyFont="1" applyBorder="1" applyAlignment="1">
      <alignment horizontal="center" vertical="center"/>
    </xf>
    <xf numFmtId="9" fontId="19" fillId="31" borderId="14" xfId="13" applyFont="1" applyBorder="1" applyAlignment="1">
      <alignment horizontal="center" vertical="center"/>
    </xf>
    <xf numFmtId="0" fontId="30" fillId="31" borderId="19" xfId="16" applyFont="1" applyBorder="1" applyAlignment="1">
      <alignment horizontal="left" vertical="center" wrapText="1" indent="1"/>
    </xf>
    <xf numFmtId="0" fontId="31" fillId="52" borderId="13" xfId="16" applyFont="1" applyFill="1" applyBorder="1" applyAlignment="1">
      <alignment vertical="center" wrapText="1"/>
    </xf>
    <xf numFmtId="3" fontId="24" fillId="52" borderId="14" xfId="16" applyNumberFormat="1" applyFont="1" applyFill="1" applyBorder="1" applyAlignment="1">
      <alignment horizontal="center" vertical="center"/>
    </xf>
    <xf numFmtId="0" fontId="19" fillId="54" borderId="13" xfId="16" applyFont="1" applyFill="1" applyBorder="1" applyAlignment="1">
      <alignment vertical="center" wrapText="1"/>
    </xf>
    <xf numFmtId="165" fontId="28" fillId="31" borderId="14" xfId="16" applyNumberFormat="1" applyFont="1" applyBorder="1" applyAlignment="1">
      <alignment horizontal="center" vertical="center"/>
    </xf>
    <xf numFmtId="0" fontId="31" fillId="31" borderId="19" xfId="16" applyFont="1" applyBorder="1" applyAlignment="1">
      <alignment horizontal="left" vertical="center" wrapText="1" indent="1"/>
    </xf>
    <xf numFmtId="3" fontId="19" fillId="31" borderId="13" xfId="16" applyNumberFormat="1" applyFont="1" applyFill="1" applyBorder="1" applyAlignment="1">
      <alignment horizontal="center" vertical="center" wrapText="1"/>
    </xf>
    <xf numFmtId="3" fontId="28" fillId="31" borderId="14" xfId="16" applyNumberFormat="1" applyFont="1" applyFill="1" applyBorder="1" applyAlignment="1">
      <alignment horizontal="center" vertical="center"/>
    </xf>
    <xf numFmtId="3" fontId="19" fillId="31" borderId="14" xfId="16" applyNumberFormat="1" applyFont="1" applyFill="1" applyBorder="1" applyAlignment="1">
      <alignment horizontal="center" vertical="center"/>
    </xf>
    <xf numFmtId="0" fontId="19" fillId="57" borderId="13" xfId="16" applyFont="1" applyFill="1" applyBorder="1" applyAlignment="1">
      <alignment horizontal="left" vertical="center" wrapText="1"/>
    </xf>
    <xf numFmtId="9" fontId="25" fillId="54" borderId="7" xfId="16" applyNumberFormat="1" applyFont="1" applyFill="1" applyBorder="1" applyAlignment="1">
      <alignment horizontal="center" vertical="center" wrapText="1"/>
    </xf>
    <xf numFmtId="0" fontId="25" fillId="54" borderId="13" xfId="16" applyFont="1" applyFill="1" applyBorder="1" applyAlignment="1">
      <alignment horizontal="left" vertical="center"/>
    </xf>
    <xf numFmtId="0" fontId="30" fillId="31" borderId="28" xfId="16" applyFont="1" applyBorder="1" applyAlignment="1">
      <alignment horizontal="left" vertical="center" wrapText="1" indent="1"/>
    </xf>
    <xf numFmtId="0" fontId="19" fillId="54" borderId="8" xfId="16" applyFont="1" applyFill="1" applyBorder="1" applyAlignment="1">
      <alignment vertical="center"/>
    </xf>
    <xf numFmtId="0" fontId="25" fillId="54" borderId="7" xfId="16" applyFont="1" applyFill="1" applyBorder="1" applyAlignment="1">
      <alignment vertical="center" wrapText="1"/>
    </xf>
    <xf numFmtId="0" fontId="19" fillId="54" borderId="9" xfId="16" applyFont="1" applyFill="1" applyBorder="1" applyAlignment="1">
      <alignment vertical="center"/>
    </xf>
    <xf numFmtId="0" fontId="19" fillId="54" borderId="10" xfId="16" applyFont="1" applyFill="1" applyBorder="1" applyAlignment="1">
      <alignment vertical="center"/>
    </xf>
    <xf numFmtId="0" fontId="25" fillId="54" borderId="7" xfId="16" applyFont="1" applyFill="1" applyBorder="1" applyAlignment="1">
      <alignment horizontal="left" vertical="center" wrapText="1"/>
    </xf>
    <xf numFmtId="0" fontId="31" fillId="56" borderId="13" xfId="16" applyFont="1" applyFill="1" applyBorder="1" applyAlignment="1">
      <alignment vertical="center" wrapText="1"/>
    </xf>
    <xf numFmtId="3" fontId="24" fillId="56" borderId="14" xfId="16" applyNumberFormat="1" applyFont="1" applyFill="1" applyBorder="1" applyAlignment="1">
      <alignment horizontal="center" vertical="center"/>
    </xf>
    <xf numFmtId="3" fontId="24" fillId="54" borderId="14" xfId="16" applyNumberFormat="1" applyFont="1" applyFill="1" applyBorder="1" applyAlignment="1">
      <alignment horizontal="center" vertical="center"/>
    </xf>
    <xf numFmtId="3" fontId="24" fillId="31" borderId="14" xfId="16" applyNumberFormat="1" applyFont="1" applyBorder="1" applyAlignment="1">
      <alignment horizontal="center" vertical="center"/>
    </xf>
    <xf numFmtId="0" fontId="20" fillId="31" borderId="2" xfId="16" applyFont="1" applyBorder="1" applyAlignment="1">
      <alignment horizontal="left" vertical="center" wrapText="1" indent="1"/>
    </xf>
    <xf numFmtId="3" fontId="19" fillId="31" borderId="2" xfId="16" applyNumberFormat="1" applyFont="1" applyBorder="1" applyAlignment="1">
      <alignment horizontal="center" vertical="center"/>
    </xf>
    <xf numFmtId="0" fontId="36" fillId="31" borderId="63" xfId="16" applyFont="1" applyBorder="1"/>
    <xf numFmtId="0" fontId="36" fillId="31" borderId="2" xfId="16" applyFont="1" applyBorder="1"/>
    <xf numFmtId="0" fontId="36" fillId="31" borderId="65" xfId="16" applyFont="1" applyBorder="1"/>
    <xf numFmtId="0" fontId="36" fillId="31" borderId="30" xfId="16" applyFont="1" applyBorder="1"/>
    <xf numFmtId="0" fontId="36" fillId="31" borderId="29" xfId="16" applyFont="1" applyBorder="1"/>
    <xf numFmtId="0" fontId="36" fillId="31" borderId="66" xfId="16" applyFont="1" applyBorder="1"/>
    <xf numFmtId="0" fontId="36" fillId="31" borderId="67" xfId="16" applyFont="1" applyBorder="1"/>
    <xf numFmtId="0" fontId="36" fillId="31" borderId="32" xfId="16" applyFont="1" applyBorder="1"/>
    <xf numFmtId="0" fontId="36" fillId="31" borderId="16" xfId="16" applyFont="1" applyBorder="1"/>
    <xf numFmtId="0" fontId="36" fillId="31" borderId="68" xfId="16" applyFont="1" applyBorder="1" applyAlignment="1">
      <alignment vertical="center"/>
    </xf>
    <xf numFmtId="0" fontId="36" fillId="31" borderId="69" xfId="16" applyFont="1" applyBorder="1" applyAlignment="1">
      <alignment vertical="center"/>
    </xf>
    <xf numFmtId="0" fontId="36" fillId="31" borderId="35" xfId="16" applyFont="1" applyBorder="1"/>
    <xf numFmtId="0" fontId="36" fillId="31" borderId="34" xfId="16" applyFont="1" applyBorder="1" applyAlignment="1">
      <alignment vertical="center"/>
    </xf>
    <xf numFmtId="0" fontId="20" fillId="31" borderId="2" xfId="16" applyFont="1"/>
    <xf numFmtId="0" fontId="36" fillId="31" borderId="2" xfId="16" applyFont="1" applyBorder="1" applyAlignment="1">
      <alignment horizontal="center" vertical="center" wrapText="1"/>
    </xf>
    <xf numFmtId="0" fontId="13" fillId="31" borderId="2" xfId="17"/>
    <xf numFmtId="3" fontId="19" fillId="31" borderId="2" xfId="17" applyNumberFormat="1" applyFont="1" applyBorder="1" applyAlignment="1">
      <alignment horizontal="center" vertical="center"/>
    </xf>
    <xf numFmtId="0" fontId="20" fillId="31" borderId="2" xfId="17" applyFont="1" applyBorder="1" applyAlignment="1">
      <alignment horizontal="left" vertical="center" wrapText="1" indent="1"/>
    </xf>
    <xf numFmtId="3" fontId="24" fillId="52" borderId="14" xfId="17" applyNumberFormat="1" applyFont="1" applyFill="1" applyBorder="1" applyAlignment="1">
      <alignment horizontal="center" vertical="center"/>
    </xf>
    <xf numFmtId="0" fontId="31" fillId="52" borderId="13" xfId="17" applyFont="1" applyFill="1" applyBorder="1" applyAlignment="1">
      <alignment vertical="center" wrapText="1"/>
    </xf>
    <xf numFmtId="3" fontId="19" fillId="31" borderId="14" xfId="17" applyNumberFormat="1" applyFont="1" applyBorder="1" applyAlignment="1">
      <alignment horizontal="center" vertical="center"/>
    </xf>
    <xf numFmtId="0" fontId="27" fillId="31" borderId="13" xfId="17" applyFont="1" applyBorder="1" applyAlignment="1">
      <alignment horizontal="left" vertical="center" wrapText="1" indent="1"/>
    </xf>
    <xf numFmtId="3" fontId="24" fillId="31" borderId="14" xfId="17" applyNumberFormat="1" applyFont="1" applyBorder="1" applyAlignment="1">
      <alignment horizontal="center" vertical="center"/>
    </xf>
    <xf numFmtId="0" fontId="18" fillId="31" borderId="13" xfId="17" applyFont="1" applyBorder="1" applyAlignment="1">
      <alignment horizontal="left" vertical="center" wrapText="1" indent="1"/>
    </xf>
    <xf numFmtId="3" fontId="28" fillId="31" borderId="14" xfId="17" applyNumberFormat="1" applyFont="1" applyBorder="1" applyAlignment="1">
      <alignment horizontal="center" vertical="center"/>
    </xf>
    <xf numFmtId="3" fontId="24" fillId="54" borderId="14" xfId="17" applyNumberFormat="1" applyFont="1" applyFill="1" applyBorder="1" applyAlignment="1">
      <alignment horizontal="center" vertical="center"/>
    </xf>
    <xf numFmtId="0" fontId="20" fillId="54" borderId="13" xfId="17" applyFont="1" applyFill="1" applyBorder="1" applyAlignment="1">
      <alignment vertical="center" wrapText="1"/>
    </xf>
    <xf numFmtId="3" fontId="24" fillId="56" borderId="14" xfId="17" applyNumberFormat="1" applyFont="1" applyFill="1" applyBorder="1" applyAlignment="1">
      <alignment horizontal="center" vertical="center"/>
    </xf>
    <xf numFmtId="0" fontId="31" fillId="56" borderId="13" xfId="17" applyFont="1" applyFill="1" applyBorder="1" applyAlignment="1">
      <alignment vertical="center" wrapText="1"/>
    </xf>
    <xf numFmtId="0" fontId="30" fillId="31" borderId="19" xfId="17" applyFont="1" applyBorder="1" applyAlignment="1">
      <alignment horizontal="left" vertical="center" wrapText="1" indent="1"/>
    </xf>
    <xf numFmtId="0" fontId="24" fillId="53" borderId="14" xfId="17" applyFont="1" applyFill="1" applyBorder="1" applyAlignment="1">
      <alignment horizontal="center" vertical="center" wrapText="1"/>
    </xf>
    <xf numFmtId="0" fontId="24" fillId="53" borderId="12" xfId="17" applyFont="1" applyFill="1" applyBorder="1" applyAlignment="1">
      <alignment horizontal="center" vertical="center" wrapText="1"/>
    </xf>
    <xf numFmtId="165" fontId="19" fillId="53" borderId="14" xfId="17" applyNumberFormat="1" applyFont="1" applyFill="1" applyBorder="1" applyAlignment="1">
      <alignment horizontal="center" vertical="center"/>
    </xf>
    <xf numFmtId="0" fontId="19" fillId="53" borderId="13" xfId="17" applyFont="1" applyFill="1" applyBorder="1" applyAlignment="1">
      <alignment horizontal="center" vertical="center" wrapText="1"/>
    </xf>
    <xf numFmtId="0" fontId="19" fillId="53" borderId="13" xfId="17" applyFont="1" applyFill="1" applyBorder="1" applyAlignment="1">
      <alignment horizontal="left" vertical="center" wrapText="1"/>
    </xf>
    <xf numFmtId="3" fontId="19" fillId="53" borderId="13" xfId="17" applyNumberFormat="1" applyFont="1" applyFill="1" applyBorder="1" applyAlignment="1">
      <alignment horizontal="center" vertical="center" wrapText="1"/>
    </xf>
    <xf numFmtId="0" fontId="25" fillId="54" borderId="7" xfId="17" applyFont="1" applyFill="1" applyBorder="1" applyAlignment="1">
      <alignment vertical="center" wrapText="1"/>
    </xf>
    <xf numFmtId="0" fontId="19" fillId="54" borderId="8" xfId="17" applyFont="1" applyFill="1" applyBorder="1" applyAlignment="1">
      <alignment vertical="center"/>
    </xf>
    <xf numFmtId="0" fontId="25" fillId="54" borderId="13" xfId="17" applyFont="1" applyFill="1" applyBorder="1" applyAlignment="1">
      <alignment horizontal="left" vertical="center" wrapText="1"/>
    </xf>
    <xf numFmtId="0" fontId="25" fillId="54" borderId="7" xfId="17" applyFont="1" applyFill="1" applyBorder="1" applyAlignment="1">
      <alignment horizontal="left" vertical="center" wrapText="1"/>
    </xf>
    <xf numFmtId="0" fontId="30" fillId="31" borderId="28" xfId="17" applyFont="1" applyBorder="1" applyAlignment="1">
      <alignment horizontal="left" vertical="center" wrapText="1" indent="1"/>
    </xf>
    <xf numFmtId="9" fontId="25" fillId="54" borderId="7" xfId="17" applyNumberFormat="1" applyFont="1" applyFill="1" applyBorder="1" applyAlignment="1">
      <alignment horizontal="center" vertical="center" wrapText="1"/>
    </xf>
    <xf numFmtId="0" fontId="25" fillId="54" borderId="13" xfId="17" applyFont="1" applyFill="1" applyBorder="1" applyAlignment="1">
      <alignment horizontal="left" vertical="center"/>
    </xf>
    <xf numFmtId="0" fontId="26" fillId="53" borderId="13" xfId="17" applyFont="1" applyFill="1" applyBorder="1" applyAlignment="1">
      <alignment horizontal="center" vertical="center" wrapText="1"/>
    </xf>
    <xf numFmtId="0" fontId="19" fillId="54" borderId="10" xfId="17" applyFont="1" applyFill="1" applyBorder="1" applyAlignment="1">
      <alignment vertical="center"/>
    </xf>
    <xf numFmtId="0" fontId="19" fillId="54" borderId="9" xfId="17" applyFont="1" applyFill="1" applyBorder="1" applyAlignment="1">
      <alignment vertical="center"/>
    </xf>
    <xf numFmtId="3" fontId="70" fillId="31" borderId="14" xfId="17" applyNumberFormat="1" applyFont="1" applyBorder="1" applyAlignment="1">
      <alignment horizontal="center" vertical="center"/>
    </xf>
    <xf numFmtId="3" fontId="71" fillId="31" borderId="14" xfId="17" applyNumberFormat="1" applyFont="1" applyBorder="1" applyAlignment="1">
      <alignment horizontal="center" vertical="center"/>
    </xf>
    <xf numFmtId="3" fontId="26" fillId="31" borderId="14" xfId="17" applyNumberFormat="1" applyFont="1" applyBorder="1" applyAlignment="1">
      <alignment horizontal="center" vertical="center"/>
    </xf>
    <xf numFmtId="3" fontId="26" fillId="53" borderId="13" xfId="17" applyNumberFormat="1" applyFont="1" applyFill="1" applyBorder="1" applyAlignment="1">
      <alignment horizontal="center" vertical="center" wrapText="1"/>
    </xf>
    <xf numFmtId="0" fontId="31" fillId="31" borderId="19" xfId="17" applyFont="1" applyBorder="1" applyAlignment="1">
      <alignment horizontal="left" vertical="center" wrapText="1" indent="1"/>
    </xf>
    <xf numFmtId="3" fontId="19" fillId="31" borderId="14" xfId="17" applyNumberFormat="1" applyFont="1" applyFill="1" applyBorder="1" applyAlignment="1">
      <alignment horizontal="center" vertical="center"/>
    </xf>
    <xf numFmtId="3" fontId="28" fillId="31" borderId="14" xfId="17" applyNumberFormat="1" applyFont="1" applyFill="1" applyBorder="1" applyAlignment="1">
      <alignment horizontal="center" vertical="center"/>
    </xf>
    <xf numFmtId="165" fontId="28" fillId="31" borderId="14" xfId="17" applyNumberFormat="1" applyFont="1" applyBorder="1" applyAlignment="1">
      <alignment horizontal="center" vertical="center"/>
    </xf>
    <xf numFmtId="3" fontId="19" fillId="31" borderId="13" xfId="17" applyNumberFormat="1" applyFont="1" applyFill="1" applyBorder="1" applyAlignment="1">
      <alignment horizontal="center" vertical="center" wrapText="1"/>
    </xf>
    <xf numFmtId="0" fontId="19" fillId="54" borderId="13" xfId="17" applyFont="1" applyFill="1" applyBorder="1" applyAlignment="1">
      <alignment vertical="center" wrapText="1"/>
    </xf>
    <xf numFmtId="3" fontId="19" fillId="53" borderId="14" xfId="17" applyNumberFormat="1" applyFont="1" applyFill="1" applyBorder="1" applyAlignment="1">
      <alignment horizontal="center" vertical="center"/>
    </xf>
    <xf numFmtId="3" fontId="28" fillId="53" borderId="14" xfId="17" applyNumberFormat="1" applyFont="1" applyFill="1" applyBorder="1" applyAlignment="1">
      <alignment horizontal="center" vertical="center"/>
    </xf>
    <xf numFmtId="3" fontId="70" fillId="53" borderId="14" xfId="17" applyNumberFormat="1" applyFont="1" applyFill="1" applyBorder="1" applyAlignment="1">
      <alignment horizontal="center" vertical="center"/>
    </xf>
    <xf numFmtId="3" fontId="69" fillId="53" borderId="13" xfId="18" applyNumberFormat="1" applyFill="1" applyBorder="1" applyAlignment="1">
      <alignment horizontal="center" vertical="center" wrapText="1"/>
    </xf>
    <xf numFmtId="9" fontId="45" fillId="53" borderId="14" xfId="17" applyNumberFormat="1" applyFont="1" applyFill="1" applyBorder="1" applyAlignment="1">
      <alignment horizontal="center" vertical="center"/>
    </xf>
    <xf numFmtId="9" fontId="45" fillId="53" borderId="18" xfId="17" applyNumberFormat="1" applyFont="1" applyFill="1" applyBorder="1" applyAlignment="1">
      <alignment horizontal="center" vertical="center"/>
    </xf>
    <xf numFmtId="3" fontId="45" fillId="53" borderId="18" xfId="2" applyNumberFormat="1" applyFont="1" applyFill="1" applyBorder="1" applyAlignment="1">
      <alignment horizontal="center" vertical="center"/>
    </xf>
    <xf numFmtId="0" fontId="19" fillId="53" borderId="17" xfId="17" applyFont="1" applyFill="1" applyBorder="1" applyAlignment="1">
      <alignment horizontal="left" vertical="center" wrapText="1"/>
    </xf>
    <xf numFmtId="9" fontId="19" fillId="55" borderId="14" xfId="17" applyNumberFormat="1" applyFont="1" applyFill="1" applyBorder="1" applyAlignment="1">
      <alignment horizontal="center" vertical="center"/>
    </xf>
    <xf numFmtId="9" fontId="26" fillId="53" borderId="14" xfId="17" applyNumberFormat="1" applyFont="1" applyFill="1" applyBorder="1" applyAlignment="1">
      <alignment horizontal="center" vertical="center"/>
    </xf>
    <xf numFmtId="3" fontId="26" fillId="53" borderId="14" xfId="2" applyNumberFormat="1" applyFont="1" applyFill="1" applyBorder="1" applyAlignment="1">
      <alignment horizontal="center" vertical="center"/>
    </xf>
    <xf numFmtId="1" fontId="19" fillId="53" borderId="14" xfId="2" applyNumberFormat="1" applyFont="1" applyFill="1" applyBorder="1" applyAlignment="1">
      <alignment horizontal="center" vertical="center"/>
    </xf>
    <xf numFmtId="0" fontId="19" fillId="53" borderId="13" xfId="17" applyFont="1" applyFill="1" applyBorder="1" applyAlignment="1">
      <alignment vertical="center" wrapText="1"/>
    </xf>
    <xf numFmtId="3" fontId="19" fillId="53" borderId="14" xfId="2" applyNumberFormat="1" applyFont="1" applyFill="1" applyBorder="1" applyAlignment="1">
      <alignment horizontal="center" vertical="center"/>
    </xf>
    <xf numFmtId="0" fontId="26" fillId="53" borderId="14" xfId="17" applyNumberFormat="1" applyFont="1" applyFill="1" applyBorder="1" applyAlignment="1">
      <alignment horizontal="center" vertical="center"/>
    </xf>
    <xf numFmtId="0" fontId="19" fillId="53" borderId="14" xfId="2" applyNumberFormat="1" applyFont="1" applyFill="1" applyBorder="1" applyAlignment="1">
      <alignment horizontal="center" vertical="center"/>
    </xf>
    <xf numFmtId="1" fontId="72" fillId="53" borderId="14" xfId="18" applyNumberFormat="1" applyFont="1" applyFill="1" applyBorder="1" applyAlignment="1">
      <alignment horizontal="center" vertical="center"/>
    </xf>
    <xf numFmtId="0" fontId="19" fillId="53" borderId="14" xfId="17" applyFont="1" applyFill="1" applyBorder="1" applyAlignment="1">
      <alignment horizontal="center" vertical="center" wrapText="1"/>
    </xf>
    <xf numFmtId="0" fontId="19" fillId="53" borderId="12" xfId="17" applyFont="1" applyFill="1" applyBorder="1" applyAlignment="1">
      <alignment horizontal="center" vertical="center" wrapText="1"/>
    </xf>
    <xf numFmtId="0" fontId="16" fillId="54" borderId="7" xfId="17" applyFont="1" applyFill="1" applyBorder="1" applyAlignment="1">
      <alignment vertical="center" wrapText="1"/>
    </xf>
    <xf numFmtId="0" fontId="16" fillId="53" borderId="7" xfId="17" applyFont="1" applyFill="1" applyBorder="1" applyAlignment="1">
      <alignment horizontal="left" vertical="center" wrapText="1"/>
    </xf>
    <xf numFmtId="0" fontId="14" fillId="31" borderId="2" xfId="17" applyFont="1" applyAlignment="1">
      <alignment horizontal="center"/>
    </xf>
    <xf numFmtId="0" fontId="36" fillId="31" borderId="2" xfId="17" applyFont="1"/>
    <xf numFmtId="0" fontId="73" fillId="31" borderId="2" xfId="11" applyFont="1"/>
    <xf numFmtId="3" fontId="73" fillId="31" borderId="2" xfId="11" applyNumberFormat="1" applyFont="1" applyBorder="1" applyAlignment="1">
      <alignment horizontal="center" vertical="center"/>
    </xf>
    <xf numFmtId="0" fontId="74" fillId="31" borderId="2" xfId="11" applyFont="1" applyBorder="1" applyAlignment="1">
      <alignment horizontal="left" vertical="center" wrapText="1" indent="1"/>
    </xf>
    <xf numFmtId="3" fontId="74" fillId="52" borderId="14" xfId="11" applyNumberFormat="1" applyFont="1" applyFill="1" applyBorder="1" applyAlignment="1">
      <alignment horizontal="center" vertical="center"/>
    </xf>
    <xf numFmtId="0" fontId="75" fillId="52" borderId="13" xfId="11" applyFont="1" applyFill="1" applyBorder="1" applyAlignment="1">
      <alignment vertical="center" wrapText="1"/>
    </xf>
    <xf numFmtId="3" fontId="76" fillId="31" borderId="14" xfId="11" applyNumberFormat="1" applyFont="1" applyFill="1" applyBorder="1" applyAlignment="1">
      <alignment horizontal="center" vertical="center"/>
    </xf>
    <xf numFmtId="0" fontId="77" fillId="31" borderId="13" xfId="11" applyFont="1" applyBorder="1" applyAlignment="1">
      <alignment horizontal="left" vertical="center" wrapText="1" indent="1"/>
    </xf>
    <xf numFmtId="3" fontId="78" fillId="31" borderId="14" xfId="11" applyNumberFormat="1" applyFont="1" applyFill="1" applyBorder="1" applyAlignment="1">
      <alignment horizontal="center" vertical="center"/>
    </xf>
    <xf numFmtId="0" fontId="73" fillId="31" borderId="13" xfId="11" applyFont="1" applyBorder="1" applyAlignment="1">
      <alignment horizontal="left" vertical="center" wrapText="1" indent="1"/>
    </xf>
    <xf numFmtId="3" fontId="73" fillId="31" borderId="2" xfId="11" applyNumberFormat="1" applyFont="1"/>
    <xf numFmtId="168" fontId="73" fillId="31" borderId="2" xfId="11" applyNumberFormat="1" applyFont="1"/>
    <xf numFmtId="168" fontId="73" fillId="31" borderId="2" xfId="20" applyNumberFormat="1" applyFont="1"/>
    <xf numFmtId="168" fontId="74" fillId="31" borderId="2" xfId="20" applyNumberFormat="1" applyFont="1"/>
    <xf numFmtId="168" fontId="73" fillId="31" borderId="2" xfId="20" applyNumberFormat="1" applyFont="1" applyAlignment="1">
      <alignment horizontal="right"/>
    </xf>
    <xf numFmtId="3" fontId="74" fillId="53" borderId="14" xfId="11" applyNumberFormat="1" applyFont="1" applyFill="1" applyBorder="1" applyAlignment="1">
      <alignment horizontal="center" vertical="center"/>
    </xf>
    <xf numFmtId="0" fontId="74" fillId="54" borderId="13" xfId="11" applyFont="1" applyFill="1" applyBorder="1" applyAlignment="1">
      <alignment vertical="center" wrapText="1"/>
    </xf>
    <xf numFmtId="3" fontId="74" fillId="31" borderId="14" xfId="11" applyNumberFormat="1" applyFont="1" applyFill="1" applyBorder="1" applyAlignment="1">
      <alignment horizontal="center" vertical="center"/>
    </xf>
    <xf numFmtId="3" fontId="74" fillId="56" borderId="14" xfId="11" applyNumberFormat="1" applyFont="1" applyFill="1" applyBorder="1" applyAlignment="1">
      <alignment horizontal="center" vertical="center"/>
    </xf>
    <xf numFmtId="0" fontId="75" fillId="56" borderId="13" xfId="11" applyFont="1" applyFill="1" applyBorder="1" applyAlignment="1">
      <alignment vertical="center" wrapText="1"/>
    </xf>
    <xf numFmtId="3" fontId="79" fillId="31" borderId="14" xfId="11" applyNumberFormat="1" applyFont="1" applyFill="1" applyBorder="1" applyAlignment="1">
      <alignment horizontal="center" vertical="center"/>
    </xf>
    <xf numFmtId="0" fontId="80" fillId="31" borderId="28" xfId="11" applyFont="1" applyBorder="1" applyAlignment="1">
      <alignment horizontal="left" vertical="center" wrapText="1" indent="1"/>
    </xf>
    <xf numFmtId="3" fontId="73" fillId="31" borderId="14" xfId="11" applyNumberFormat="1" applyFont="1" applyFill="1" applyBorder="1" applyAlignment="1">
      <alignment horizontal="center" vertical="center"/>
    </xf>
    <xf numFmtId="3" fontId="77" fillId="31" borderId="14" xfId="11" applyNumberFormat="1" applyFont="1" applyFill="1" applyBorder="1" applyAlignment="1">
      <alignment horizontal="center" vertical="center"/>
    </xf>
    <xf numFmtId="3" fontId="81" fillId="31" borderId="14" xfId="11" applyNumberFormat="1" applyFont="1" applyFill="1" applyBorder="1" applyAlignment="1">
      <alignment horizontal="center" vertical="center"/>
    </xf>
    <xf numFmtId="3" fontId="82" fillId="31" borderId="14" xfId="11" applyNumberFormat="1" applyFont="1" applyFill="1" applyBorder="1" applyAlignment="1">
      <alignment horizontal="center" vertical="center"/>
    </xf>
    <xf numFmtId="3" fontId="83" fillId="31" borderId="14" xfId="11" applyNumberFormat="1" applyFont="1" applyFill="1" applyBorder="1" applyAlignment="1">
      <alignment horizontal="center" vertical="center"/>
    </xf>
    <xf numFmtId="3" fontId="73" fillId="31" borderId="14" xfId="11" applyNumberFormat="1" applyFont="1" applyBorder="1" applyAlignment="1">
      <alignment horizontal="center" vertical="center"/>
    </xf>
    <xf numFmtId="3" fontId="74" fillId="31" borderId="14" xfId="11" applyNumberFormat="1" applyFont="1" applyBorder="1" applyAlignment="1">
      <alignment horizontal="center" vertical="center"/>
    </xf>
    <xf numFmtId="0" fontId="74" fillId="53" borderId="14" xfId="11" applyFont="1" applyFill="1" applyBorder="1" applyAlignment="1">
      <alignment horizontal="center" vertical="center" wrapText="1"/>
    </xf>
    <xf numFmtId="0" fontId="74" fillId="53" borderId="12" xfId="11" applyFont="1" applyFill="1" applyBorder="1" applyAlignment="1">
      <alignment horizontal="center" vertical="center" wrapText="1"/>
    </xf>
    <xf numFmtId="165" fontId="73" fillId="31" borderId="14" xfId="11" applyNumberFormat="1" applyFont="1" applyFill="1" applyBorder="1" applyAlignment="1">
      <alignment horizontal="center" vertical="center"/>
    </xf>
    <xf numFmtId="0" fontId="73" fillId="31" borderId="13" xfId="11" applyFont="1" applyFill="1" applyBorder="1" applyAlignment="1">
      <alignment horizontal="center" vertical="center" wrapText="1"/>
    </xf>
    <xf numFmtId="0" fontId="73" fillId="53" borderId="13" xfId="11" applyFont="1" applyFill="1" applyBorder="1" applyAlignment="1">
      <alignment horizontal="left" vertical="center" wrapText="1"/>
    </xf>
    <xf numFmtId="3" fontId="73" fillId="31" borderId="13" xfId="11" applyNumberFormat="1" applyFont="1" applyFill="1" applyBorder="1" applyAlignment="1">
      <alignment horizontal="center" vertical="center" wrapText="1"/>
    </xf>
    <xf numFmtId="9" fontId="78" fillId="31" borderId="16" xfId="11" applyNumberFormat="1" applyFont="1" applyFill="1" applyBorder="1" applyAlignment="1">
      <alignment horizontal="center" vertical="center" wrapText="1"/>
    </xf>
    <xf numFmtId="0" fontId="75" fillId="54" borderId="13" xfId="11" applyFont="1" applyFill="1" applyBorder="1" applyAlignment="1">
      <alignment horizontal="left" vertical="center" wrapText="1"/>
    </xf>
    <xf numFmtId="3" fontId="74" fillId="56" borderId="12" xfId="11" applyNumberFormat="1" applyFont="1" applyFill="1" applyBorder="1" applyAlignment="1">
      <alignment horizontal="center" vertical="center"/>
    </xf>
    <xf numFmtId="0" fontId="84" fillId="31" borderId="2" xfId="11" applyFont="1"/>
    <xf numFmtId="0" fontId="75" fillId="52" borderId="16" xfId="11" applyFont="1" applyFill="1" applyBorder="1" applyAlignment="1">
      <alignment vertical="center" wrapText="1"/>
    </xf>
    <xf numFmtId="3" fontId="79" fillId="31" borderId="14" xfId="11" applyNumberFormat="1" applyFont="1" applyBorder="1" applyAlignment="1">
      <alignment horizontal="center" vertical="center"/>
    </xf>
    <xf numFmtId="0" fontId="80" fillId="31" borderId="19" xfId="11" applyFont="1" applyBorder="1" applyAlignment="1">
      <alignment horizontal="left" vertical="center" wrapText="1" indent="1"/>
    </xf>
    <xf numFmtId="0" fontId="73" fillId="31" borderId="14" xfId="2" applyNumberFormat="1" applyFont="1" applyBorder="1" applyAlignment="1">
      <alignment horizontal="center" vertical="center"/>
    </xf>
    <xf numFmtId="3" fontId="77" fillId="31" borderId="14" xfId="11" applyNumberFormat="1" applyFont="1" applyBorder="1" applyAlignment="1">
      <alignment horizontal="center" vertical="center"/>
    </xf>
    <xf numFmtId="1" fontId="73" fillId="31" borderId="14" xfId="2" applyNumberFormat="1" applyFont="1" applyBorder="1" applyAlignment="1">
      <alignment horizontal="center" vertical="center"/>
    </xf>
    <xf numFmtId="165" fontId="86" fillId="31" borderId="14" xfId="11" applyNumberFormat="1" applyFont="1" applyFill="1" applyBorder="1" applyAlignment="1">
      <alignment horizontal="center" vertical="center"/>
    </xf>
    <xf numFmtId="165" fontId="77" fillId="31" borderId="14" xfId="11" applyNumberFormat="1" applyFont="1" applyFill="1" applyBorder="1" applyAlignment="1">
      <alignment horizontal="center" vertical="center"/>
    </xf>
    <xf numFmtId="3" fontId="86" fillId="31" borderId="14" xfId="11" applyNumberFormat="1" applyFont="1" applyFill="1" applyBorder="1" applyAlignment="1">
      <alignment horizontal="center" vertical="center"/>
    </xf>
    <xf numFmtId="165" fontId="73" fillId="53" borderId="14" xfId="11" applyNumberFormat="1" applyFont="1" applyFill="1" applyBorder="1" applyAlignment="1">
      <alignment horizontal="center" vertical="center"/>
    </xf>
    <xf numFmtId="0" fontId="73" fillId="53" borderId="13" xfId="11" applyFont="1" applyFill="1" applyBorder="1" applyAlignment="1">
      <alignment horizontal="center" vertical="center" wrapText="1"/>
    </xf>
    <xf numFmtId="3" fontId="83" fillId="53" borderId="16" xfId="11" applyNumberFormat="1" applyFont="1" applyFill="1" applyBorder="1" applyAlignment="1">
      <alignment horizontal="center" vertical="center" wrapText="1"/>
    </xf>
    <xf numFmtId="0" fontId="73" fillId="53" borderId="17" xfId="11" applyFont="1" applyFill="1" applyBorder="1" applyAlignment="1">
      <alignment horizontal="left" vertical="center" wrapText="1"/>
    </xf>
    <xf numFmtId="3" fontId="83" fillId="53" borderId="19" xfId="11" applyNumberFormat="1" applyFont="1" applyFill="1" applyBorder="1" applyAlignment="1">
      <alignment horizontal="center" vertical="center" wrapText="1"/>
    </xf>
    <xf numFmtId="3" fontId="74" fillId="31" borderId="16" xfId="11" applyNumberFormat="1" applyFont="1" applyFill="1" applyBorder="1" applyAlignment="1">
      <alignment horizontal="center" vertical="center" wrapText="1"/>
    </xf>
    <xf numFmtId="0" fontId="73" fillId="31" borderId="2" xfId="11" applyFont="1" applyFill="1"/>
    <xf numFmtId="0" fontId="83" fillId="31" borderId="2" xfId="11" applyFont="1" applyFill="1" applyBorder="1" applyAlignment="1">
      <alignment vertical="center" wrapText="1"/>
    </xf>
    <xf numFmtId="0" fontId="81" fillId="31" borderId="2" xfId="11" applyFont="1" applyFill="1" applyBorder="1" applyAlignment="1">
      <alignment vertical="center" wrapText="1"/>
    </xf>
    <xf numFmtId="0" fontId="75" fillId="54" borderId="17" xfId="11" applyFont="1" applyFill="1" applyBorder="1" applyAlignment="1">
      <alignment horizontal="left" vertical="center" wrapText="1"/>
    </xf>
    <xf numFmtId="0" fontId="75" fillId="52" borderId="17" xfId="11" applyFont="1" applyFill="1" applyBorder="1" applyAlignment="1">
      <alignment vertical="center" wrapText="1"/>
    </xf>
    <xf numFmtId="9" fontId="82" fillId="55" borderId="14" xfId="11" applyNumberFormat="1" applyFont="1" applyFill="1" applyBorder="1" applyAlignment="1">
      <alignment horizontal="center" vertical="center"/>
    </xf>
    <xf numFmtId="9" fontId="82" fillId="55" borderId="18" xfId="11" applyNumberFormat="1" applyFont="1" applyFill="1" applyBorder="1" applyAlignment="1">
      <alignment horizontal="center" vertical="center"/>
    </xf>
    <xf numFmtId="3" fontId="82" fillId="55" borderId="18" xfId="2" applyNumberFormat="1" applyFont="1" applyFill="1" applyBorder="1" applyAlignment="1">
      <alignment horizontal="center" vertical="center"/>
    </xf>
    <xf numFmtId="0" fontId="73" fillId="55" borderId="17" xfId="11" applyFont="1" applyFill="1" applyBorder="1" applyAlignment="1">
      <alignment horizontal="left" vertical="center" wrapText="1"/>
    </xf>
    <xf numFmtId="0" fontId="73" fillId="31" borderId="16" xfId="11" applyNumberFormat="1" applyFont="1" applyFill="1" applyBorder="1" applyAlignment="1">
      <alignment horizontal="center" vertical="center"/>
    </xf>
    <xf numFmtId="0" fontId="83" fillId="31" borderId="16" xfId="11" applyNumberFormat="1" applyFont="1" applyFill="1" applyBorder="1" applyAlignment="1">
      <alignment horizontal="center" vertical="center"/>
    </xf>
    <xf numFmtId="0" fontId="83" fillId="31" borderId="71" xfId="11" applyNumberFormat="1" applyFont="1" applyFill="1" applyBorder="1" applyAlignment="1">
      <alignment horizontal="center" vertical="center"/>
    </xf>
    <xf numFmtId="0" fontId="83" fillId="55" borderId="16" xfId="11" applyFont="1" applyFill="1" applyBorder="1" applyAlignment="1">
      <alignment horizontal="left" vertical="center" wrapText="1"/>
    </xf>
    <xf numFmtId="0" fontId="83" fillId="31" borderId="2" xfId="11" applyNumberFormat="1" applyFont="1" applyFill="1" applyBorder="1" applyAlignment="1">
      <alignment horizontal="center" vertical="center"/>
    </xf>
    <xf numFmtId="0" fontId="83" fillId="55" borderId="19" xfId="11" applyFont="1" applyFill="1" applyBorder="1" applyAlignment="1">
      <alignment horizontal="left" vertical="center" wrapText="1"/>
    </xf>
    <xf numFmtId="9" fontId="73" fillId="55" borderId="12" xfId="11" applyNumberFormat="1" applyFont="1" applyFill="1" applyBorder="1" applyAlignment="1">
      <alignment horizontal="center" vertical="center"/>
    </xf>
    <xf numFmtId="9" fontId="73" fillId="55" borderId="14" xfId="11" applyNumberFormat="1" applyFont="1" applyFill="1" applyBorder="1" applyAlignment="1">
      <alignment horizontal="center" vertical="center"/>
    </xf>
    <xf numFmtId="0" fontId="73" fillId="55" borderId="13" xfId="11" applyFont="1" applyFill="1" applyBorder="1" applyAlignment="1">
      <alignment vertical="center" wrapText="1"/>
    </xf>
    <xf numFmtId="9" fontId="73" fillId="31" borderId="2" xfId="11" applyNumberFormat="1" applyFont="1" applyFill="1" applyBorder="1" applyAlignment="1">
      <alignment horizontal="center" vertical="center"/>
    </xf>
    <xf numFmtId="0" fontId="73" fillId="31" borderId="14" xfId="11" applyNumberFormat="1" applyFont="1" applyFill="1" applyBorder="1" applyAlignment="1">
      <alignment horizontal="center" vertical="center"/>
    </xf>
    <xf numFmtId="0" fontId="83" fillId="31" borderId="13" xfId="11" applyFont="1" applyFill="1" applyBorder="1" applyAlignment="1">
      <alignment horizontal="left" vertical="center" wrapText="1"/>
    </xf>
    <xf numFmtId="0" fontId="73" fillId="53" borderId="14" xfId="11" applyFont="1" applyFill="1" applyBorder="1" applyAlignment="1">
      <alignment horizontal="center" vertical="center" wrapText="1"/>
    </xf>
    <xf numFmtId="0" fontId="73" fillId="53" borderId="12" xfId="11" applyFont="1" applyFill="1" applyBorder="1" applyAlignment="1">
      <alignment horizontal="center" vertical="center" wrapText="1"/>
    </xf>
    <xf numFmtId="0" fontId="74" fillId="54" borderId="7" xfId="11" applyFont="1" applyFill="1" applyBorder="1" applyAlignment="1">
      <alignment vertical="center" wrapText="1"/>
    </xf>
    <xf numFmtId="0" fontId="74" fillId="53" borderId="7" xfId="11" applyFont="1" applyFill="1" applyBorder="1" applyAlignment="1">
      <alignment horizontal="left" vertical="center" wrapText="1"/>
    </xf>
    <xf numFmtId="0" fontId="74" fillId="31" borderId="2" xfId="11" applyFont="1" applyFill="1" applyAlignment="1">
      <alignment horizontal="left" vertical="top" wrapText="1"/>
    </xf>
    <xf numFmtId="0" fontId="74" fillId="31" borderId="2" xfId="11" applyFont="1" applyAlignment="1">
      <alignment wrapText="1"/>
    </xf>
    <xf numFmtId="0" fontId="31" fillId="52" borderId="13" xfId="11" applyFont="1" applyFill="1" applyBorder="1" applyAlignment="1">
      <alignment vertical="center" wrapText="1"/>
    </xf>
    <xf numFmtId="0" fontId="27" fillId="31" borderId="13" xfId="11" applyFont="1" applyBorder="1" applyAlignment="1">
      <alignment horizontal="left" vertical="center" wrapText="1" indent="1"/>
    </xf>
    <xf numFmtId="0" fontId="18" fillId="31" borderId="13" xfId="11" applyFont="1" applyBorder="1" applyAlignment="1">
      <alignment horizontal="left" vertical="center" wrapText="1" indent="1"/>
    </xf>
    <xf numFmtId="0" fontId="20" fillId="54" borderId="13" xfId="11" applyFont="1" applyFill="1" applyBorder="1" applyAlignment="1">
      <alignment vertical="center" wrapText="1"/>
    </xf>
    <xf numFmtId="0" fontId="31" fillId="56" borderId="13" xfId="11" applyFont="1" applyFill="1" applyBorder="1" applyAlignment="1">
      <alignment vertical="center" wrapText="1"/>
    </xf>
    <xf numFmtId="0" fontId="30" fillId="31" borderId="19" xfId="11" applyFont="1" applyBorder="1" applyAlignment="1">
      <alignment horizontal="left" vertical="center" wrapText="1" indent="1"/>
    </xf>
    <xf numFmtId="0" fontId="19" fillId="53" borderId="13" xfId="11" applyFont="1" applyFill="1" applyBorder="1" applyAlignment="1">
      <alignment horizontal="left" vertical="center" wrapText="1"/>
    </xf>
    <xf numFmtId="0" fontId="19" fillId="54" borderId="10" xfId="11" applyFont="1" applyFill="1" applyBorder="1" applyAlignment="1">
      <alignment vertical="center"/>
    </xf>
    <xf numFmtId="0" fontId="19" fillId="54" borderId="9" xfId="11" applyFont="1" applyFill="1" applyBorder="1" applyAlignment="1">
      <alignment vertical="center"/>
    </xf>
    <xf numFmtId="0" fontId="25" fillId="54" borderId="7" xfId="11" applyFont="1" applyFill="1" applyBorder="1" applyAlignment="1">
      <alignment vertical="center" wrapText="1"/>
    </xf>
    <xf numFmtId="0" fontId="19" fillId="54" borderId="8" xfId="11" applyFont="1" applyFill="1" applyBorder="1" applyAlignment="1">
      <alignment vertical="center"/>
    </xf>
    <xf numFmtId="0" fontId="25" fillId="54" borderId="7" xfId="11" applyFont="1" applyFill="1" applyBorder="1" applyAlignment="1">
      <alignment horizontal="left" vertical="center" wrapText="1"/>
    </xf>
    <xf numFmtId="0" fontId="30" fillId="31" borderId="28" xfId="11" applyFont="1" applyBorder="1" applyAlignment="1">
      <alignment horizontal="left" vertical="center" wrapText="1" indent="1"/>
    </xf>
    <xf numFmtId="0" fontId="25" fillId="54" borderId="13" xfId="11" applyFont="1" applyFill="1" applyBorder="1" applyAlignment="1">
      <alignment horizontal="left" vertical="center"/>
    </xf>
    <xf numFmtId="0" fontId="31" fillId="31" borderId="19" xfId="11" applyFont="1" applyBorder="1" applyAlignment="1">
      <alignment horizontal="left" vertical="center" wrapText="1" indent="1"/>
    </xf>
    <xf numFmtId="3" fontId="26" fillId="53" borderId="14" xfId="11" applyNumberFormat="1" applyFont="1" applyFill="1" applyBorder="1" applyAlignment="1">
      <alignment horizontal="center" vertical="center"/>
    </xf>
    <xf numFmtId="3" fontId="70" fillId="53" borderId="14" xfId="11" applyNumberFormat="1" applyFont="1" applyFill="1" applyBorder="1" applyAlignment="1">
      <alignment horizontal="center" vertical="center"/>
    </xf>
    <xf numFmtId="165" fontId="28" fillId="31" borderId="14" xfId="11" applyNumberFormat="1" applyFont="1" applyBorder="1" applyAlignment="1">
      <alignment horizontal="center" vertical="center"/>
    </xf>
    <xf numFmtId="0" fontId="19" fillId="54" borderId="13" xfId="11" applyFont="1" applyFill="1" applyBorder="1" applyAlignment="1">
      <alignment vertical="center" wrapText="1"/>
    </xf>
    <xf numFmtId="9" fontId="19" fillId="55" borderId="14" xfId="11" applyNumberFormat="1" applyFont="1" applyFill="1" applyBorder="1" applyAlignment="1">
      <alignment horizontal="center" vertical="center"/>
    </xf>
    <xf numFmtId="0" fontId="19" fillId="55" borderId="13" xfId="11" applyFont="1" applyFill="1" applyBorder="1" applyAlignment="1">
      <alignment vertical="center" wrapText="1"/>
    </xf>
    <xf numFmtId="0" fontId="16" fillId="54" borderId="7" xfId="11" applyFont="1" applyFill="1" applyBorder="1" applyAlignment="1">
      <alignment vertical="center" wrapText="1"/>
    </xf>
    <xf numFmtId="0" fontId="16" fillId="53" borderId="7" xfId="11" applyFont="1" applyFill="1" applyBorder="1" applyAlignment="1">
      <alignment horizontal="left" vertical="center" wrapText="1"/>
    </xf>
    <xf numFmtId="0" fontId="19" fillId="53" borderId="17" xfId="11" applyFont="1" applyFill="1" applyBorder="1" applyAlignment="1">
      <alignment horizontal="left" vertical="center" wrapText="1"/>
    </xf>
    <xf numFmtId="0" fontId="27" fillId="31" borderId="13" xfId="11" applyFont="1" applyFill="1" applyBorder="1" applyAlignment="1">
      <alignment horizontal="left" vertical="center" wrapText="1" indent="1"/>
    </xf>
    <xf numFmtId="3" fontId="25" fillId="53" borderId="13" xfId="11" applyNumberFormat="1" applyFont="1" applyFill="1" applyBorder="1" applyAlignment="1">
      <alignment horizontal="center" vertical="center" wrapText="1"/>
    </xf>
    <xf numFmtId="2" fontId="28" fillId="31" borderId="14" xfId="11" applyNumberFormat="1" applyFont="1" applyBorder="1" applyAlignment="1">
      <alignment horizontal="center" vertical="center"/>
    </xf>
    <xf numFmtId="1" fontId="28" fillId="31" borderId="14" xfId="2" applyNumberFormat="1" applyFont="1" applyBorder="1" applyAlignment="1">
      <alignment horizontal="center" vertical="center"/>
    </xf>
    <xf numFmtId="1" fontId="28" fillId="31" borderId="14" xfId="11" applyNumberFormat="1" applyFont="1" applyBorder="1" applyAlignment="1">
      <alignment horizontal="center" vertical="center"/>
    </xf>
    <xf numFmtId="165" fontId="45" fillId="55" borderId="14" xfId="11" applyNumberFormat="1" applyFont="1" applyFill="1" applyBorder="1" applyAlignment="1">
      <alignment horizontal="center" vertical="center"/>
    </xf>
    <xf numFmtId="0" fontId="15" fillId="31" borderId="2" xfId="11" applyFont="1"/>
    <xf numFmtId="10" fontId="19" fillId="55" borderId="14" xfId="11" applyNumberFormat="1" applyFont="1" applyFill="1" applyBorder="1" applyAlignment="1">
      <alignment horizontal="center" vertical="center"/>
    </xf>
    <xf numFmtId="4" fontId="13" fillId="31" borderId="2" xfId="11" applyNumberFormat="1"/>
    <xf numFmtId="9" fontId="19" fillId="53" borderId="2" xfId="11" applyNumberFormat="1" applyFont="1" applyFill="1" applyBorder="1" applyAlignment="1">
      <alignment horizontal="center" vertical="center"/>
    </xf>
    <xf numFmtId="10" fontId="13" fillId="31" borderId="2" xfId="11" applyNumberFormat="1"/>
    <xf numFmtId="9" fontId="19" fillId="53" borderId="14" xfId="11" applyNumberFormat="1" applyFont="1" applyFill="1" applyBorder="1" applyAlignment="1">
      <alignment horizontal="center" vertical="center"/>
    </xf>
    <xf numFmtId="0" fontId="19" fillId="31" borderId="13" xfId="11" applyFont="1" applyFill="1" applyBorder="1" applyAlignment="1">
      <alignment vertical="center" wrapText="1"/>
    </xf>
    <xf numFmtId="0" fontId="13" fillId="31" borderId="2" xfId="11" applyAlignment="1">
      <alignment horizontal="center"/>
    </xf>
    <xf numFmtId="0" fontId="20" fillId="31" borderId="2" xfId="11" applyFont="1" applyBorder="1" applyAlignment="1">
      <alignment horizontal="center" vertical="center" wrapText="1"/>
    </xf>
    <xf numFmtId="0" fontId="31" fillId="52" borderId="13" xfId="11" applyFont="1" applyFill="1" applyBorder="1" applyAlignment="1">
      <alignment horizontal="center" vertical="center" wrapText="1"/>
    </xf>
    <xf numFmtId="0" fontId="27" fillId="31" borderId="13" xfId="11" applyFont="1" applyBorder="1" applyAlignment="1">
      <alignment horizontal="center" vertical="center" wrapText="1"/>
    </xf>
    <xf numFmtId="0" fontId="18" fillId="31" borderId="13" xfId="11" applyFont="1" applyBorder="1" applyAlignment="1">
      <alignment horizontal="center" vertical="center" wrapText="1"/>
    </xf>
    <xf numFmtId="0" fontId="20" fillId="54" borderId="13" xfId="11" applyFont="1" applyFill="1" applyBorder="1" applyAlignment="1">
      <alignment horizontal="center" vertical="center" wrapText="1"/>
    </xf>
    <xf numFmtId="0" fontId="31" fillId="56" borderId="13" xfId="11" applyFont="1" applyFill="1" applyBorder="1" applyAlignment="1">
      <alignment horizontal="center" vertical="center" wrapText="1"/>
    </xf>
    <xf numFmtId="0" fontId="30" fillId="31" borderId="19" xfId="11" applyFont="1" applyBorder="1" applyAlignment="1">
      <alignment horizontal="center" vertical="center" wrapText="1"/>
    </xf>
    <xf numFmtId="3" fontId="13" fillId="31" borderId="2" xfId="11" applyNumberFormat="1" applyAlignment="1">
      <alignment horizontal="center"/>
    </xf>
    <xf numFmtId="0" fontId="19" fillId="54" borderId="10" xfId="11" applyFont="1" applyFill="1" applyBorder="1" applyAlignment="1">
      <alignment horizontal="center" vertical="center"/>
    </xf>
    <xf numFmtId="0" fontId="19" fillId="54" borderId="9" xfId="11" applyFont="1" applyFill="1" applyBorder="1" applyAlignment="1">
      <alignment horizontal="center" vertical="center"/>
    </xf>
    <xf numFmtId="0" fontId="25" fillId="54" borderId="7" xfId="11" applyFont="1" applyFill="1" applyBorder="1" applyAlignment="1">
      <alignment horizontal="center" vertical="center" wrapText="1"/>
    </xf>
    <xf numFmtId="0" fontId="19" fillId="54" borderId="8" xfId="11" applyFont="1" applyFill="1" applyBorder="1" applyAlignment="1">
      <alignment horizontal="center" vertical="center"/>
    </xf>
    <xf numFmtId="0" fontId="25" fillId="54" borderId="13" xfId="11" applyFont="1" applyFill="1" applyBorder="1" applyAlignment="1">
      <alignment horizontal="center" vertical="center" wrapText="1"/>
    </xf>
    <xf numFmtId="0" fontId="30" fillId="31" borderId="28" xfId="11" applyFont="1" applyBorder="1" applyAlignment="1">
      <alignment horizontal="center" vertical="center" wrapText="1"/>
    </xf>
    <xf numFmtId="0" fontId="25" fillId="54" borderId="13" xfId="11" applyFont="1" applyFill="1" applyBorder="1" applyAlignment="1">
      <alignment horizontal="center" vertical="center"/>
    </xf>
    <xf numFmtId="0" fontId="31" fillId="31" borderId="19" xfId="11" applyFont="1" applyBorder="1" applyAlignment="1">
      <alignment horizontal="center" vertical="center" wrapText="1"/>
    </xf>
    <xf numFmtId="0" fontId="19" fillId="54" borderId="13" xfId="11" applyFont="1" applyFill="1" applyBorder="1" applyAlignment="1">
      <alignment horizontal="center" vertical="center" wrapText="1"/>
    </xf>
    <xf numFmtId="165" fontId="0" fillId="31" borderId="2" xfId="2" applyNumberFormat="1" applyFont="1" applyAlignment="1">
      <alignment horizontal="center"/>
    </xf>
    <xf numFmtId="0" fontId="29" fillId="31" borderId="2" xfId="11" applyFont="1" applyAlignment="1">
      <alignment horizontal="center" wrapText="1"/>
    </xf>
    <xf numFmtId="0" fontId="15" fillId="31" borderId="2" xfId="11" applyFont="1" applyAlignment="1">
      <alignment horizontal="center"/>
    </xf>
    <xf numFmtId="9" fontId="19" fillId="53" borderId="14" xfId="2" applyFont="1" applyFill="1" applyBorder="1" applyAlignment="1">
      <alignment horizontal="center" vertical="center"/>
    </xf>
    <xf numFmtId="4" fontId="13" fillId="31" borderId="2" xfId="11" applyNumberFormat="1" applyAlignment="1">
      <alignment horizontal="center"/>
    </xf>
    <xf numFmtId="0" fontId="19" fillId="31" borderId="14" xfId="11" applyNumberFormat="1" applyFont="1" applyFill="1" applyBorder="1" applyAlignment="1">
      <alignment horizontal="center" vertical="center"/>
    </xf>
    <xf numFmtId="0" fontId="19" fillId="53" borderId="16" xfId="11" applyFont="1" applyFill="1" applyBorder="1" applyAlignment="1">
      <alignment horizontal="center" vertical="center" wrapText="1"/>
    </xf>
    <xf numFmtId="0" fontId="19" fillId="53" borderId="67" xfId="11" applyFont="1" applyFill="1" applyBorder="1" applyAlignment="1">
      <alignment horizontal="center" vertical="center" wrapText="1"/>
    </xf>
    <xf numFmtId="0" fontId="16" fillId="54" borderId="11" xfId="11" applyFont="1" applyFill="1" applyBorder="1" applyAlignment="1">
      <alignment horizontal="center" vertical="center" wrapText="1"/>
    </xf>
    <xf numFmtId="0" fontId="16" fillId="53" borderId="7" xfId="11" applyFont="1" applyFill="1" applyBorder="1" applyAlignment="1">
      <alignment horizontal="center" vertical="center" wrapText="1"/>
    </xf>
    <xf numFmtId="0" fontId="88" fillId="31" borderId="2" xfId="11" applyFont="1"/>
    <xf numFmtId="3" fontId="89" fillId="52" borderId="74" xfId="11" applyNumberFormat="1" applyFont="1" applyFill="1" applyBorder="1" applyAlignment="1">
      <alignment horizontal="center" vertical="center"/>
    </xf>
    <xf numFmtId="3" fontId="89" fillId="52" borderId="38" xfId="11" applyNumberFormat="1" applyFont="1" applyFill="1" applyBorder="1" applyAlignment="1">
      <alignment horizontal="center" vertical="center"/>
    </xf>
    <xf numFmtId="0" fontId="90" fillId="52" borderId="74" xfId="11" applyFont="1" applyFill="1" applyBorder="1" applyAlignment="1">
      <alignment vertical="center" wrapText="1"/>
    </xf>
    <xf numFmtId="3" fontId="88" fillId="31" borderId="74" xfId="11" applyNumberFormat="1" applyFont="1" applyBorder="1" applyAlignment="1">
      <alignment horizontal="center" vertical="center"/>
    </xf>
    <xf numFmtId="0" fontId="91" fillId="31" borderId="64" xfId="11" applyFont="1" applyBorder="1" applyAlignment="1">
      <alignment horizontal="left" vertical="center" wrapText="1" indent="1"/>
    </xf>
    <xf numFmtId="0" fontId="91" fillId="31" borderId="74" xfId="11" applyFont="1" applyBorder="1" applyAlignment="1">
      <alignment horizontal="left" vertical="center" wrapText="1" indent="1"/>
    </xf>
    <xf numFmtId="3" fontId="89" fillId="31" borderId="74" xfId="11" applyNumberFormat="1" applyFont="1" applyBorder="1" applyAlignment="1">
      <alignment horizontal="center" vertical="center"/>
    </xf>
    <xf numFmtId="0" fontId="88" fillId="31" borderId="74" xfId="11" applyFont="1" applyBorder="1" applyAlignment="1">
      <alignment horizontal="left" vertical="center" wrapText="1" indent="1"/>
    </xf>
    <xf numFmtId="3" fontId="88" fillId="31" borderId="24" xfId="11" applyNumberFormat="1" applyFont="1" applyBorder="1" applyAlignment="1">
      <alignment horizontal="center" vertical="center"/>
    </xf>
    <xf numFmtId="3" fontId="89" fillId="31" borderId="2" xfId="11" applyNumberFormat="1" applyFont="1" applyBorder="1" applyAlignment="1">
      <alignment horizontal="center" vertical="center"/>
    </xf>
    <xf numFmtId="3" fontId="91" fillId="31" borderId="74" xfId="11" applyNumberFormat="1" applyFont="1" applyBorder="1" applyAlignment="1">
      <alignment horizontal="center" vertical="center"/>
    </xf>
    <xf numFmtId="3" fontId="91" fillId="31" borderId="2" xfId="11" applyNumberFormat="1" applyFont="1" applyBorder="1" applyAlignment="1">
      <alignment horizontal="center" vertical="center"/>
    </xf>
    <xf numFmtId="3" fontId="89" fillId="54" borderId="74" xfId="11" applyNumberFormat="1" applyFont="1" applyFill="1" applyBorder="1" applyAlignment="1">
      <alignment horizontal="center" vertical="center"/>
    </xf>
    <xf numFmtId="0" fontId="89" fillId="54" borderId="74" xfId="11" applyFont="1" applyFill="1" applyBorder="1" applyAlignment="1">
      <alignment vertical="center" wrapText="1"/>
    </xf>
    <xf numFmtId="3" fontId="89" fillId="56" borderId="74" xfId="11" applyNumberFormat="1" applyFont="1" applyFill="1" applyBorder="1" applyAlignment="1">
      <alignment horizontal="center" vertical="center"/>
    </xf>
    <xf numFmtId="3" fontId="89" fillId="56" borderId="75" xfId="11" applyNumberFormat="1" applyFont="1" applyFill="1" applyBorder="1" applyAlignment="1">
      <alignment horizontal="center" vertical="center"/>
    </xf>
    <xf numFmtId="0" fontId="90" fillId="56" borderId="74" xfId="11" applyFont="1" applyFill="1" applyBorder="1" applyAlignment="1">
      <alignment vertical="center" wrapText="1"/>
    </xf>
    <xf numFmtId="3" fontId="91" fillId="31" borderId="76" xfId="11" applyNumberFormat="1" applyFont="1" applyBorder="1" applyAlignment="1">
      <alignment horizontal="center" vertical="center"/>
    </xf>
    <xf numFmtId="3" fontId="91" fillId="31" borderId="16" xfId="11" applyNumberFormat="1" applyFont="1" applyBorder="1" applyAlignment="1">
      <alignment horizontal="center" vertical="center"/>
    </xf>
    <xf numFmtId="3" fontId="91" fillId="31" borderId="77" xfId="11" applyNumberFormat="1" applyFont="1" applyBorder="1" applyAlignment="1">
      <alignment horizontal="center" vertical="center"/>
    </xf>
    <xf numFmtId="0" fontId="92" fillId="31" borderId="78" xfId="11" applyFont="1" applyBorder="1" applyAlignment="1">
      <alignment horizontal="left" vertical="center" wrapText="1" indent="1"/>
    </xf>
    <xf numFmtId="3" fontId="88" fillId="31" borderId="32" xfId="11" applyNumberFormat="1" applyFont="1" applyBorder="1" applyAlignment="1">
      <alignment horizontal="center" vertical="center"/>
    </xf>
    <xf numFmtId="3" fontId="88" fillId="31" borderId="16" xfId="11" applyNumberFormat="1" applyFont="1" applyBorder="1" applyAlignment="1">
      <alignment horizontal="center" vertical="center"/>
    </xf>
    <xf numFmtId="0" fontId="91" fillId="31" borderId="79" xfId="11" applyFont="1" applyBorder="1" applyAlignment="1">
      <alignment horizontal="left" vertical="center" wrapText="1" indent="1"/>
    </xf>
    <xf numFmtId="3" fontId="91" fillId="31" borderId="32" xfId="11" applyNumberFormat="1" applyFont="1" applyBorder="1" applyAlignment="1">
      <alignment horizontal="center" vertical="center"/>
    </xf>
    <xf numFmtId="0" fontId="88" fillId="31" borderId="79" xfId="11" applyFont="1" applyBorder="1" applyAlignment="1">
      <alignment horizontal="left" vertical="center" wrapText="1" indent="1"/>
    </xf>
    <xf numFmtId="0" fontId="89" fillId="53" borderId="32" xfId="11" applyFont="1" applyFill="1" applyBorder="1" applyAlignment="1">
      <alignment horizontal="center" vertical="center" wrapText="1"/>
    </xf>
    <xf numFmtId="0" fontId="89" fillId="53" borderId="16" xfId="11" applyFont="1" applyFill="1" applyBorder="1" applyAlignment="1">
      <alignment horizontal="center" vertical="center" wrapText="1"/>
    </xf>
    <xf numFmtId="165" fontId="88" fillId="53" borderId="32" xfId="11" applyNumberFormat="1" applyFont="1" applyFill="1" applyBorder="1" applyAlignment="1">
      <alignment horizontal="center" vertical="center"/>
    </xf>
    <xf numFmtId="165" fontId="88" fillId="53" borderId="16" xfId="11" applyNumberFormat="1" applyFont="1" applyFill="1" applyBorder="1" applyAlignment="1">
      <alignment horizontal="center" vertical="center"/>
    </xf>
    <xf numFmtId="0" fontId="88" fillId="53" borderId="16" xfId="11" applyFont="1" applyFill="1" applyBorder="1" applyAlignment="1">
      <alignment horizontal="center" vertical="center" wrapText="1"/>
    </xf>
    <xf numFmtId="0" fontId="88" fillId="53" borderId="79" xfId="11" applyFont="1" applyFill="1" applyBorder="1" applyAlignment="1">
      <alignment horizontal="left" vertical="center" wrapText="1"/>
    </xf>
    <xf numFmtId="3" fontId="88" fillId="53" borderId="32" xfId="11" applyNumberFormat="1" applyFont="1" applyFill="1" applyBorder="1" applyAlignment="1">
      <alignment horizontal="center" vertical="center" wrapText="1"/>
    </xf>
    <xf numFmtId="3" fontId="88" fillId="53" borderId="16" xfId="11" applyNumberFormat="1" applyFont="1" applyFill="1" applyBorder="1" applyAlignment="1">
      <alignment horizontal="center" vertical="center" wrapText="1"/>
    </xf>
    <xf numFmtId="0" fontId="88" fillId="53" borderId="32" xfId="11" applyFont="1" applyFill="1" applyBorder="1" applyAlignment="1">
      <alignment horizontal="left" vertical="center" wrapText="1"/>
    </xf>
    <xf numFmtId="0" fontId="88" fillId="53" borderId="16" xfId="11" applyFont="1" applyFill="1" applyBorder="1" applyAlignment="1">
      <alignment horizontal="left" vertical="center" wrapText="1"/>
    </xf>
    <xf numFmtId="0" fontId="88" fillId="54" borderId="80" xfId="11" applyFont="1" applyFill="1" applyBorder="1" applyAlignment="1">
      <alignment vertical="center"/>
    </xf>
    <xf numFmtId="0" fontId="88" fillId="54" borderId="81" xfId="11" applyFont="1" applyFill="1" applyBorder="1" applyAlignment="1">
      <alignment vertical="center"/>
    </xf>
    <xf numFmtId="0" fontId="90" fillId="54" borderId="81" xfId="11" applyFont="1" applyFill="1" applyBorder="1" applyAlignment="1">
      <alignment vertical="center" wrapText="1"/>
    </xf>
    <xf numFmtId="0" fontId="90" fillId="54" borderId="82" xfId="11" applyFont="1" applyFill="1" applyBorder="1" applyAlignment="1">
      <alignment horizontal="left" vertical="center" wrapText="1"/>
    </xf>
    <xf numFmtId="0" fontId="92" fillId="31" borderId="74" xfId="11" applyFont="1" applyBorder="1" applyAlignment="1">
      <alignment horizontal="left" vertical="center" wrapText="1" indent="1"/>
    </xf>
    <xf numFmtId="3" fontId="88" fillId="53" borderId="74" xfId="11" applyNumberFormat="1" applyFont="1" applyFill="1" applyBorder="1" applyAlignment="1">
      <alignment horizontal="center" vertical="center"/>
    </xf>
    <xf numFmtId="0" fontId="89" fillId="53" borderId="74" xfId="11" applyFont="1" applyFill="1" applyBorder="1" applyAlignment="1">
      <alignment horizontal="center" vertical="center" wrapText="1"/>
    </xf>
    <xf numFmtId="165" fontId="88" fillId="53" borderId="74" xfId="11" applyNumberFormat="1" applyFont="1" applyFill="1" applyBorder="1" applyAlignment="1">
      <alignment horizontal="center" vertical="center"/>
    </xf>
    <xf numFmtId="0" fontId="88" fillId="53" borderId="74" xfId="11" applyFont="1" applyFill="1" applyBorder="1" applyAlignment="1">
      <alignment horizontal="center" vertical="center" wrapText="1"/>
    </xf>
    <xf numFmtId="0" fontId="88" fillId="53" borderId="64" xfId="11" applyFont="1" applyFill="1" applyBorder="1" applyAlignment="1">
      <alignment horizontal="left" vertical="center" wrapText="1"/>
    </xf>
    <xf numFmtId="0" fontId="88" fillId="53" borderId="74" xfId="11" applyFont="1" applyFill="1" applyBorder="1" applyAlignment="1">
      <alignment horizontal="left" vertical="center" wrapText="1"/>
    </xf>
    <xf numFmtId="3" fontId="88" fillId="53" borderId="74" xfId="11" applyNumberFormat="1" applyFont="1" applyFill="1" applyBorder="1" applyAlignment="1">
      <alignment horizontal="center" vertical="center" wrapText="1"/>
    </xf>
    <xf numFmtId="9" fontId="90" fillId="54" borderId="74" xfId="11" applyNumberFormat="1" applyFont="1" applyFill="1" applyBorder="1" applyAlignment="1">
      <alignment horizontal="center" vertical="center" wrapText="1"/>
    </xf>
    <xf numFmtId="0" fontId="94" fillId="54" borderId="64" xfId="11" applyFont="1" applyFill="1" applyBorder="1" applyAlignment="1">
      <alignment vertical="center" wrapText="1"/>
    </xf>
    <xf numFmtId="0" fontId="90" fillId="54" borderId="74" xfId="11" applyFont="1" applyFill="1" applyBorder="1" applyAlignment="1">
      <alignment horizontal="left" vertical="center" wrapText="1"/>
    </xf>
    <xf numFmtId="3" fontId="91" fillId="31" borderId="64" xfId="11" applyNumberFormat="1" applyFont="1" applyBorder="1" applyAlignment="1">
      <alignment horizontal="center" vertical="center"/>
    </xf>
    <xf numFmtId="3" fontId="88" fillId="31" borderId="2" xfId="11" applyNumberFormat="1" applyFont="1" applyBorder="1" applyAlignment="1">
      <alignment horizontal="center" vertical="center"/>
    </xf>
    <xf numFmtId="0" fontId="90" fillId="54" borderId="33" xfId="11" applyFont="1" applyFill="1" applyBorder="1" applyAlignment="1">
      <alignment horizontal="left" vertical="center"/>
    </xf>
    <xf numFmtId="0" fontId="95" fillId="54" borderId="74" xfId="11" applyFont="1" applyFill="1" applyBorder="1" applyAlignment="1">
      <alignment horizontal="left" vertical="center" wrapText="1"/>
    </xf>
    <xf numFmtId="9" fontId="88" fillId="31" borderId="74" xfId="2" applyFont="1" applyBorder="1" applyAlignment="1">
      <alignment horizontal="center" vertical="center"/>
    </xf>
    <xf numFmtId="165" fontId="88" fillId="31" borderId="74" xfId="2" applyNumberFormat="1" applyFont="1" applyBorder="1" applyAlignment="1">
      <alignment horizontal="center" vertical="center"/>
    </xf>
    <xf numFmtId="3" fontId="91" fillId="53" borderId="74" xfId="11" applyNumberFormat="1" applyFont="1" applyFill="1" applyBorder="1" applyAlignment="1">
      <alignment horizontal="center" vertical="center"/>
    </xf>
    <xf numFmtId="9" fontId="96" fillId="53" borderId="74" xfId="11" applyNumberFormat="1" applyFont="1" applyFill="1" applyBorder="1" applyAlignment="1">
      <alignment horizontal="center" vertical="center"/>
    </xf>
    <xf numFmtId="3" fontId="96" fillId="53" borderId="74" xfId="2" applyNumberFormat="1" applyFont="1" applyFill="1" applyBorder="1" applyAlignment="1">
      <alignment horizontal="center" vertical="center"/>
    </xf>
    <xf numFmtId="9" fontId="88" fillId="55" borderId="74" xfId="11" applyNumberFormat="1" applyFont="1" applyFill="1" applyBorder="1" applyAlignment="1">
      <alignment horizontal="center" vertical="center"/>
    </xf>
    <xf numFmtId="0" fontId="97" fillId="55" borderId="74" xfId="11" applyFont="1" applyFill="1" applyBorder="1" applyAlignment="1">
      <alignment vertical="center" wrapText="1"/>
    </xf>
    <xf numFmtId="0" fontId="97" fillId="53" borderId="74" xfId="11" applyFont="1" applyFill="1" applyBorder="1" applyAlignment="1">
      <alignment horizontal="left" vertical="top" wrapText="1"/>
    </xf>
    <xf numFmtId="0" fontId="98" fillId="31" borderId="2" xfId="11" applyFont="1" applyBorder="1" applyAlignment="1">
      <alignment vertical="top" wrapText="1"/>
    </xf>
    <xf numFmtId="0" fontId="89" fillId="53" borderId="74" xfId="11" applyFont="1" applyFill="1" applyBorder="1" applyAlignment="1">
      <alignment horizontal="left" vertical="center" wrapText="1"/>
    </xf>
    <xf numFmtId="0" fontId="89" fillId="31" borderId="2" xfId="11" applyFont="1" applyAlignment="1">
      <alignment horizontal="center"/>
    </xf>
    <xf numFmtId="3" fontId="28" fillId="54" borderId="14" xfId="11" applyNumberFormat="1" applyFont="1" applyFill="1" applyBorder="1" applyAlignment="1">
      <alignment horizontal="center" vertical="center"/>
    </xf>
    <xf numFmtId="0" fontId="30" fillId="54" borderId="19" xfId="11" applyFont="1" applyFill="1" applyBorder="1" applyAlignment="1">
      <alignment horizontal="left" vertical="center" wrapText="1" indent="1"/>
    </xf>
    <xf numFmtId="0" fontId="27" fillId="54" borderId="13" xfId="11" applyFont="1" applyFill="1" applyBorder="1" applyAlignment="1">
      <alignment horizontal="left" vertical="center" wrapText="1" indent="1"/>
    </xf>
    <xf numFmtId="0" fontId="18" fillId="54" borderId="13" xfId="11" applyFont="1" applyFill="1" applyBorder="1" applyAlignment="1">
      <alignment horizontal="left" vertical="center" wrapText="1" indent="1"/>
    </xf>
    <xf numFmtId="3" fontId="19" fillId="54" borderId="14" xfId="11" applyNumberFormat="1" applyFont="1" applyFill="1" applyBorder="1" applyAlignment="1">
      <alignment horizontal="center" vertical="center"/>
    </xf>
    <xf numFmtId="0" fontId="24" fillId="54" borderId="14" xfId="11" applyFont="1" applyFill="1" applyBorder="1" applyAlignment="1">
      <alignment horizontal="center" vertical="center" wrapText="1"/>
    </xf>
    <xf numFmtId="0" fontId="19" fillId="54" borderId="8" xfId="11" applyFont="1" applyFill="1" applyBorder="1" applyAlignment="1">
      <alignment vertical="center" wrapText="1"/>
    </xf>
    <xf numFmtId="0" fontId="19" fillId="31" borderId="13" xfId="11" applyFont="1" applyFill="1" applyBorder="1" applyAlignment="1">
      <alignment horizontal="left" vertical="center" wrapText="1"/>
    </xf>
    <xf numFmtId="9" fontId="17" fillId="55" borderId="14" xfId="11" applyNumberFormat="1" applyFont="1" applyFill="1" applyBorder="1" applyAlignment="1">
      <alignment horizontal="center" vertical="center"/>
    </xf>
    <xf numFmtId="0" fontId="17" fillId="55" borderId="13" xfId="11" applyFont="1" applyFill="1" applyBorder="1" applyAlignment="1">
      <alignment horizontal="left" vertical="top" wrapText="1"/>
    </xf>
    <xf numFmtId="0" fontId="17" fillId="55" borderId="13" xfId="11" applyFont="1" applyFill="1" applyBorder="1" applyAlignment="1">
      <alignment horizontal="left" vertical="center" wrapText="1"/>
    </xf>
    <xf numFmtId="0" fontId="17" fillId="53" borderId="13" xfId="11" applyFont="1" applyFill="1" applyBorder="1" applyAlignment="1">
      <alignment horizontal="left" vertical="center" wrapText="1"/>
    </xf>
    <xf numFmtId="0" fontId="17" fillId="53" borderId="14" xfId="11" applyFont="1" applyFill="1" applyBorder="1" applyAlignment="1">
      <alignment horizontal="center" vertical="center" wrapText="1"/>
    </xf>
    <xf numFmtId="0" fontId="17" fillId="53" borderId="12" xfId="11" applyFont="1" applyFill="1" applyBorder="1" applyAlignment="1">
      <alignment horizontal="center" vertical="center" wrapText="1"/>
    </xf>
    <xf numFmtId="0" fontId="102" fillId="31" borderId="2" xfId="11" applyFont="1"/>
    <xf numFmtId="3" fontId="26" fillId="31" borderId="2" xfId="11" applyNumberFormat="1" applyFont="1" applyBorder="1" applyAlignment="1">
      <alignment horizontal="center" vertical="center"/>
    </xf>
    <xf numFmtId="0" fontId="36" fillId="31" borderId="2" xfId="11" applyFont="1" applyBorder="1" applyAlignment="1">
      <alignment horizontal="left" vertical="center" wrapText="1" indent="1"/>
    </xf>
    <xf numFmtId="3" fontId="63" fillId="52" borderId="14" xfId="11" applyNumberFormat="1" applyFont="1" applyFill="1" applyBorder="1" applyAlignment="1">
      <alignment horizontal="center" vertical="center"/>
    </xf>
    <xf numFmtId="0" fontId="36" fillId="52" borderId="13" xfId="11" applyFont="1" applyFill="1" applyBorder="1" applyAlignment="1">
      <alignment vertical="center" wrapText="1"/>
    </xf>
    <xf numFmtId="3" fontId="26" fillId="31" borderId="14" xfId="11" applyNumberFormat="1" applyFont="1" applyBorder="1" applyAlignment="1">
      <alignment horizontal="center" vertical="center"/>
    </xf>
    <xf numFmtId="0" fontId="103" fillId="31" borderId="13" xfId="11" applyFont="1" applyBorder="1" applyAlignment="1">
      <alignment horizontal="left" vertical="center" wrapText="1" indent="1"/>
    </xf>
    <xf numFmtId="0" fontId="104" fillId="31" borderId="13" xfId="11" applyFont="1" applyBorder="1" applyAlignment="1">
      <alignment horizontal="left" vertical="center" wrapText="1" indent="1"/>
    </xf>
    <xf numFmtId="3" fontId="70" fillId="31" borderId="14" xfId="11" applyNumberFormat="1" applyFont="1" applyBorder="1" applyAlignment="1">
      <alignment horizontal="center" vertical="center"/>
    </xf>
    <xf numFmtId="3" fontId="63" fillId="31" borderId="14" xfId="11" applyNumberFormat="1" applyFont="1" applyBorder="1" applyAlignment="1">
      <alignment horizontal="center" vertical="center"/>
    </xf>
    <xf numFmtId="3" fontId="63" fillId="54" borderId="14" xfId="11" applyNumberFormat="1" applyFont="1" applyFill="1" applyBorder="1" applyAlignment="1">
      <alignment horizontal="center" vertical="center"/>
    </xf>
    <xf numFmtId="0" fontId="36" fillId="54" borderId="13" xfId="11" applyFont="1" applyFill="1" applyBorder="1" applyAlignment="1">
      <alignment vertical="center" wrapText="1"/>
    </xf>
    <xf numFmtId="3" fontId="63" fillId="56" borderId="14" xfId="11" applyNumberFormat="1" applyFont="1" applyFill="1" applyBorder="1" applyAlignment="1">
      <alignment horizontal="center" vertical="center"/>
    </xf>
    <xf numFmtId="0" fontId="36" fillId="56" borderId="13" xfId="11" applyFont="1" applyFill="1" applyBorder="1" applyAlignment="1">
      <alignment vertical="center" wrapText="1"/>
    </xf>
    <xf numFmtId="0" fontId="105" fillId="31" borderId="19" xfId="11" applyFont="1" applyBorder="1" applyAlignment="1">
      <alignment horizontal="left" vertical="center" wrapText="1" indent="1"/>
    </xf>
    <xf numFmtId="3" fontId="26" fillId="31" borderId="14" xfId="11" applyNumberFormat="1" applyFont="1" applyFill="1" applyBorder="1" applyAlignment="1">
      <alignment horizontal="center" vertical="center"/>
    </xf>
    <xf numFmtId="0" fontId="63" fillId="53" borderId="14" xfId="11" applyFont="1" applyFill="1" applyBorder="1" applyAlignment="1">
      <alignment horizontal="center" vertical="center" wrapText="1"/>
    </xf>
    <xf numFmtId="0" fontId="63" fillId="53" borderId="12" xfId="11" applyFont="1" applyFill="1" applyBorder="1" applyAlignment="1">
      <alignment horizontal="center" vertical="center" wrapText="1"/>
    </xf>
    <xf numFmtId="165" fontId="26" fillId="53" borderId="14" xfId="11" applyNumberFormat="1" applyFont="1" applyFill="1" applyBorder="1" applyAlignment="1">
      <alignment horizontal="center" vertical="center"/>
    </xf>
    <xf numFmtId="0" fontId="26" fillId="53" borderId="13" xfId="11" applyFont="1" applyFill="1" applyBorder="1" applyAlignment="1">
      <alignment horizontal="center" vertical="center" wrapText="1"/>
    </xf>
    <xf numFmtId="0" fontId="26" fillId="53" borderId="13" xfId="11" applyFont="1" applyFill="1" applyBorder="1" applyAlignment="1">
      <alignment horizontal="left" vertical="center" wrapText="1"/>
    </xf>
    <xf numFmtId="3" fontId="26" fillId="53" borderId="13" xfId="11" applyNumberFormat="1" applyFont="1" applyFill="1" applyBorder="1" applyAlignment="1">
      <alignment horizontal="center" vertical="center" wrapText="1"/>
    </xf>
    <xf numFmtId="3" fontId="102" fillId="31" borderId="2" xfId="11" applyNumberFormat="1" applyFont="1"/>
    <xf numFmtId="0" fontId="26" fillId="54" borderId="10" xfId="11" applyFont="1" applyFill="1" applyBorder="1" applyAlignment="1">
      <alignment horizontal="center" vertical="center"/>
    </xf>
    <xf numFmtId="0" fontId="26" fillId="54" borderId="9" xfId="11" applyFont="1" applyFill="1" applyBorder="1" applyAlignment="1">
      <alignment vertical="center"/>
    </xf>
    <xf numFmtId="0" fontId="63" fillId="54" borderId="7" xfId="11" applyFont="1" applyFill="1" applyBorder="1" applyAlignment="1">
      <alignment horizontal="left" vertical="center" wrapText="1"/>
    </xf>
    <xf numFmtId="0" fontId="63" fillId="54" borderId="7" xfId="11" applyFont="1" applyFill="1" applyBorder="1" applyAlignment="1">
      <alignment vertical="center"/>
    </xf>
    <xf numFmtId="0" fontId="63" fillId="54" borderId="13" xfId="11" applyFont="1" applyFill="1" applyBorder="1" applyAlignment="1">
      <alignment horizontal="left" vertical="center" wrapText="1"/>
    </xf>
    <xf numFmtId="0" fontId="26" fillId="31" borderId="9" xfId="11" applyFont="1" applyFill="1" applyBorder="1" applyAlignment="1">
      <alignment vertical="center"/>
    </xf>
    <xf numFmtId="0" fontId="26" fillId="54" borderId="7" xfId="11" applyFont="1" applyFill="1" applyBorder="1" applyAlignment="1">
      <alignment vertical="center" wrapText="1"/>
    </xf>
    <xf numFmtId="0" fontId="26" fillId="54" borderId="13" xfId="11" applyFont="1" applyFill="1" applyBorder="1" applyAlignment="1">
      <alignment horizontal="left" vertical="center" wrapText="1"/>
    </xf>
    <xf numFmtId="3" fontId="70" fillId="31" borderId="14" xfId="11" applyNumberFormat="1" applyFont="1" applyFill="1" applyBorder="1" applyAlignment="1">
      <alignment horizontal="center" vertical="center"/>
    </xf>
    <xf numFmtId="0" fontId="105" fillId="31" borderId="19" xfId="11" applyFont="1" applyFill="1" applyBorder="1" applyAlignment="1">
      <alignment horizontal="left" vertical="center" wrapText="1" indent="1"/>
    </xf>
    <xf numFmtId="0" fontId="103" fillId="31" borderId="13" xfId="11" applyFont="1" applyFill="1" applyBorder="1" applyAlignment="1">
      <alignment horizontal="left" vertical="center" wrapText="1" indent="1"/>
    </xf>
    <xf numFmtId="0" fontId="104" fillId="31" borderId="13" xfId="11" applyFont="1" applyFill="1" applyBorder="1" applyAlignment="1">
      <alignment horizontal="left" vertical="center" wrapText="1" indent="1"/>
    </xf>
    <xf numFmtId="0" fontId="63" fillId="31" borderId="14" xfId="11" applyFont="1" applyFill="1" applyBorder="1" applyAlignment="1">
      <alignment horizontal="center" vertical="center" wrapText="1"/>
    </xf>
    <xf numFmtId="165" fontId="26" fillId="31" borderId="14" xfId="11" applyNumberFormat="1" applyFont="1" applyFill="1" applyBorder="1" applyAlignment="1">
      <alignment horizontal="center" vertical="center"/>
    </xf>
    <xf numFmtId="0" fontId="26" fillId="31" borderId="13" xfId="11" applyFont="1" applyFill="1" applyBorder="1" applyAlignment="1">
      <alignment horizontal="center" vertical="center" wrapText="1"/>
    </xf>
    <xf numFmtId="0" fontId="26" fillId="31" borderId="13" xfId="11" applyFont="1" applyFill="1" applyBorder="1" applyAlignment="1">
      <alignment horizontal="left" vertical="center" wrapText="1"/>
    </xf>
    <xf numFmtId="0" fontId="63" fillId="31" borderId="13" xfId="11" applyFont="1" applyFill="1" applyBorder="1" applyAlignment="1">
      <alignment horizontal="left" vertical="center"/>
    </xf>
    <xf numFmtId="9" fontId="63" fillId="31" borderId="7" xfId="11" applyNumberFormat="1" applyFont="1" applyFill="1" applyBorder="1" applyAlignment="1">
      <alignment horizontal="center" vertical="center" wrapText="1"/>
    </xf>
    <xf numFmtId="0" fontId="63" fillId="31" borderId="13" xfId="11" applyFont="1" applyFill="1" applyBorder="1" applyAlignment="1">
      <alignment horizontal="left" vertical="center" wrapText="1"/>
    </xf>
    <xf numFmtId="0" fontId="63" fillId="31" borderId="13" xfId="11" applyFont="1" applyFill="1" applyBorder="1" applyAlignment="1">
      <alignment horizontal="center" vertical="center" wrapText="1"/>
    </xf>
    <xf numFmtId="0" fontId="102" fillId="31" borderId="2" xfId="11" applyFont="1" applyFill="1"/>
    <xf numFmtId="9" fontId="26" fillId="31" borderId="14" xfId="2" applyFont="1" applyBorder="1" applyAlignment="1">
      <alignment horizontal="center" vertical="center"/>
    </xf>
    <xf numFmtId="165" fontId="26" fillId="31" borderId="14" xfId="2" applyNumberFormat="1" applyFont="1" applyBorder="1" applyAlignment="1">
      <alignment horizontal="center" vertical="center"/>
    </xf>
    <xf numFmtId="3" fontId="106" fillId="31" borderId="14" xfId="11" applyNumberFormat="1" applyFont="1" applyBorder="1" applyAlignment="1">
      <alignment horizontal="center" vertical="center"/>
    </xf>
    <xf numFmtId="165" fontId="70" fillId="31" borderId="14" xfId="11" applyNumberFormat="1" applyFont="1" applyBorder="1" applyAlignment="1">
      <alignment horizontal="center" vertical="center"/>
    </xf>
    <xf numFmtId="9" fontId="70" fillId="31" borderId="14" xfId="2" applyFont="1" applyBorder="1" applyAlignment="1">
      <alignment horizontal="center" vertical="center"/>
    </xf>
    <xf numFmtId="10" fontId="26" fillId="53" borderId="13" xfId="11" applyNumberFormat="1" applyFont="1" applyFill="1" applyBorder="1" applyAlignment="1">
      <alignment horizontal="center" vertical="center" wrapText="1"/>
    </xf>
    <xf numFmtId="0" fontId="26" fillId="31" borderId="14" xfId="11" applyNumberFormat="1" applyFont="1" applyFill="1" applyBorder="1" applyAlignment="1">
      <alignment horizontal="center" vertical="center"/>
    </xf>
    <xf numFmtId="0" fontId="36" fillId="31" borderId="19" xfId="11" applyFont="1" applyBorder="1" applyAlignment="1">
      <alignment horizontal="left" vertical="center" wrapText="1" indent="1"/>
    </xf>
    <xf numFmtId="0" fontId="26" fillId="53" borderId="13" xfId="11" applyFont="1" applyFill="1" applyBorder="1" applyAlignment="1">
      <alignment vertical="center" wrapText="1"/>
    </xf>
    <xf numFmtId="0" fontId="63" fillId="53" borderId="13" xfId="11" applyFont="1" applyFill="1" applyBorder="1" applyAlignment="1">
      <alignment horizontal="left" vertical="center" wrapText="1"/>
    </xf>
    <xf numFmtId="0" fontId="63" fillId="53" borderId="13" xfId="11" applyFont="1" applyFill="1" applyBorder="1" applyAlignment="1">
      <alignment vertical="center" wrapText="1"/>
    </xf>
    <xf numFmtId="0" fontId="36" fillId="52" borderId="16" xfId="11" applyFont="1" applyFill="1" applyBorder="1" applyAlignment="1">
      <alignment vertical="center" wrapText="1"/>
    </xf>
    <xf numFmtId="165" fontId="70" fillId="31" borderId="14" xfId="11" applyNumberFormat="1" applyFont="1" applyFill="1" applyBorder="1" applyAlignment="1">
      <alignment horizontal="center" vertical="center"/>
    </xf>
    <xf numFmtId="9" fontId="26" fillId="55" borderId="14" xfId="11" applyNumberFormat="1" applyFont="1" applyFill="1" applyBorder="1" applyAlignment="1">
      <alignment horizontal="center" vertical="center"/>
    </xf>
    <xf numFmtId="0" fontId="26" fillId="55" borderId="13" xfId="11" applyFont="1" applyFill="1" applyBorder="1" applyAlignment="1">
      <alignment horizontal="center" vertical="center" wrapText="1"/>
    </xf>
    <xf numFmtId="3" fontId="26" fillId="55" borderId="14" xfId="2" applyNumberFormat="1" applyFont="1" applyFill="1" applyBorder="1" applyAlignment="1">
      <alignment horizontal="center" vertical="center"/>
    </xf>
    <xf numFmtId="0" fontId="36" fillId="54" borderId="13" xfId="11" applyFont="1" applyFill="1" applyBorder="1" applyAlignment="1">
      <alignment horizontal="center" vertical="center" wrapText="1"/>
    </xf>
    <xf numFmtId="9" fontId="26" fillId="31" borderId="14" xfId="11" applyNumberFormat="1" applyFont="1" applyFill="1" applyBorder="1" applyAlignment="1">
      <alignment horizontal="center" vertical="center"/>
    </xf>
    <xf numFmtId="0" fontId="26" fillId="31" borderId="13" xfId="11" applyFont="1" applyFill="1" applyBorder="1" applyAlignment="1">
      <alignment horizontal="center" vertical="center"/>
    </xf>
    <xf numFmtId="0" fontId="13" fillId="31" borderId="2" xfId="11" applyAlignment="1">
      <alignment vertical="center"/>
    </xf>
    <xf numFmtId="0" fontId="102" fillId="31" borderId="2" xfId="11" applyFont="1" applyAlignment="1">
      <alignment vertical="center"/>
    </xf>
    <xf numFmtId="0" fontId="62" fillId="54" borderId="7" xfId="11" applyFont="1" applyFill="1" applyBorder="1" applyAlignment="1">
      <alignment vertical="center" wrapText="1"/>
    </xf>
    <xf numFmtId="0" fontId="62" fillId="53" borderId="7" xfId="11" applyFont="1" applyFill="1" applyBorder="1" applyAlignment="1">
      <alignment horizontal="left" vertical="center" wrapText="1"/>
    </xf>
    <xf numFmtId="0" fontId="108" fillId="31" borderId="2" xfId="11" applyFont="1" applyAlignment="1">
      <alignment horizontal="center"/>
    </xf>
    <xf numFmtId="0" fontId="19" fillId="31" borderId="10" xfId="11" applyFont="1" applyFill="1" applyBorder="1" applyAlignment="1">
      <alignment vertical="center"/>
    </xf>
    <xf numFmtId="0" fontId="19" fillId="31" borderId="9" xfId="11" applyFont="1" applyFill="1" applyBorder="1" applyAlignment="1">
      <alignment vertical="center"/>
    </xf>
    <xf numFmtId="0" fontId="25" fillId="31" borderId="8" xfId="11" applyFont="1" applyFill="1" applyBorder="1" applyAlignment="1">
      <alignment vertical="center"/>
    </xf>
    <xf numFmtId="0" fontId="25" fillId="31" borderId="7" xfId="11" applyFont="1" applyFill="1" applyBorder="1" applyAlignment="1">
      <alignment horizontal="center" vertical="center" wrapText="1"/>
    </xf>
    <xf numFmtId="0" fontId="19" fillId="31" borderId="7" xfId="11" applyFont="1" applyFill="1" applyBorder="1" applyAlignment="1">
      <alignment horizontal="center" vertical="center" wrapText="1"/>
    </xf>
    <xf numFmtId="3" fontId="63" fillId="53" borderId="13" xfId="11" applyNumberFormat="1" applyFont="1" applyFill="1" applyBorder="1" applyAlignment="1">
      <alignment horizontal="center" vertical="center" wrapText="1"/>
    </xf>
    <xf numFmtId="9" fontId="25" fillId="31" borderId="7" xfId="11" applyNumberFormat="1" applyFont="1" applyFill="1" applyBorder="1" applyAlignment="1">
      <alignment vertical="center" wrapText="1"/>
    </xf>
    <xf numFmtId="0" fontId="26" fillId="31" borderId="7" xfId="11" applyFont="1" applyFill="1" applyBorder="1" applyAlignment="1">
      <alignment vertical="center" wrapText="1"/>
    </xf>
    <xf numFmtId="3" fontId="24" fillId="53" borderId="7" xfId="11" applyNumberFormat="1" applyFont="1" applyFill="1" applyBorder="1" applyAlignment="1">
      <alignment horizontal="center" vertical="center" wrapText="1"/>
    </xf>
    <xf numFmtId="0" fontId="25" fillId="54" borderId="13" xfId="11" applyFont="1" applyFill="1" applyBorder="1" applyAlignment="1">
      <alignment vertical="center" wrapText="1"/>
    </xf>
    <xf numFmtId="0" fontId="29" fillId="31" borderId="2" xfId="11" applyFont="1" applyAlignment="1">
      <alignment wrapText="1"/>
    </xf>
    <xf numFmtId="3" fontId="26" fillId="31" borderId="14" xfId="2" applyNumberFormat="1" applyFont="1" applyFill="1" applyBorder="1" applyAlignment="1">
      <alignment horizontal="center" vertical="center"/>
    </xf>
    <xf numFmtId="3" fontId="19" fillId="53" borderId="14" xfId="2" applyNumberFormat="1" applyFont="1" applyFill="1" applyBorder="1" applyAlignment="1">
      <alignment horizontal="center" vertical="center" wrapText="1"/>
    </xf>
    <xf numFmtId="0" fontId="115" fillId="31" borderId="2" xfId="11" applyFont="1" applyFill="1"/>
    <xf numFmtId="3" fontId="17" fillId="31" borderId="2" xfId="11" applyNumberFormat="1" applyFont="1" applyFill="1" applyBorder="1" applyAlignment="1">
      <alignment horizontal="center" vertical="center"/>
    </xf>
    <xf numFmtId="0" fontId="16" fillId="31" borderId="2" xfId="11" applyFont="1" applyFill="1" applyBorder="1" applyAlignment="1">
      <alignment horizontal="left" vertical="center" wrapText="1" indent="1"/>
    </xf>
    <xf numFmtId="3" fontId="16" fillId="31" borderId="14" xfId="11" applyNumberFormat="1" applyFont="1" applyFill="1" applyBorder="1" applyAlignment="1">
      <alignment horizontal="center" vertical="center"/>
    </xf>
    <xf numFmtId="0" fontId="116" fillId="31" borderId="13" xfId="11" applyFont="1" applyFill="1" applyBorder="1" applyAlignment="1">
      <alignment vertical="center" wrapText="1"/>
    </xf>
    <xf numFmtId="3" fontId="17" fillId="31" borderId="14" xfId="11" applyNumberFormat="1" applyFont="1" applyFill="1" applyBorder="1" applyAlignment="1">
      <alignment horizontal="center" vertical="center"/>
    </xf>
    <xf numFmtId="0" fontId="117" fillId="31" borderId="13" xfId="11" applyFont="1" applyFill="1" applyBorder="1" applyAlignment="1">
      <alignment horizontal="left" vertical="center" wrapText="1" indent="1"/>
    </xf>
    <xf numFmtId="0" fontId="17" fillId="31" borderId="13" xfId="11" applyFont="1" applyFill="1" applyBorder="1" applyAlignment="1">
      <alignment horizontal="left" vertical="center" wrapText="1" indent="1"/>
    </xf>
    <xf numFmtId="3" fontId="117" fillId="31" borderId="14" xfId="11" applyNumberFormat="1" applyFont="1" applyFill="1" applyBorder="1" applyAlignment="1">
      <alignment horizontal="center" vertical="center"/>
    </xf>
    <xf numFmtId="169" fontId="0" fillId="31" borderId="2" xfId="3" applyNumberFormat="1" applyFont="1" applyFill="1" applyBorder="1"/>
    <xf numFmtId="0" fontId="13" fillId="31" borderId="2" xfId="11" applyFill="1" applyBorder="1" applyAlignment="1">
      <alignment horizontal="center"/>
    </xf>
    <xf numFmtId="3" fontId="16" fillId="60" borderId="14" xfId="11" applyNumberFormat="1" applyFont="1" applyFill="1" applyBorder="1" applyAlignment="1">
      <alignment horizontal="center" vertical="center"/>
    </xf>
    <xf numFmtId="0" fontId="16" fillId="60" borderId="13" xfId="11" applyFont="1" applyFill="1" applyBorder="1" applyAlignment="1">
      <alignment vertical="center" wrapText="1"/>
    </xf>
    <xf numFmtId="0" fontId="118" fillId="31" borderId="19" xfId="11" applyFont="1" applyFill="1" applyBorder="1" applyAlignment="1">
      <alignment horizontal="left" vertical="center" wrapText="1" indent="1"/>
    </xf>
    <xf numFmtId="0" fontId="16" fillId="31" borderId="14" xfId="11" applyFont="1" applyFill="1" applyBorder="1" applyAlignment="1">
      <alignment horizontal="center" vertical="center" wrapText="1"/>
    </xf>
    <xf numFmtId="0" fontId="16" fillId="31" borderId="12" xfId="11" applyFont="1" applyFill="1" applyBorder="1" applyAlignment="1">
      <alignment horizontal="center" vertical="center" wrapText="1"/>
    </xf>
    <xf numFmtId="165" fontId="17" fillId="31" borderId="14" xfId="11" applyNumberFormat="1" applyFont="1" applyFill="1" applyBorder="1" applyAlignment="1">
      <alignment horizontal="center" vertical="center"/>
    </xf>
    <xf numFmtId="0" fontId="17" fillId="31" borderId="13" xfId="11" applyFont="1" applyFill="1" applyBorder="1" applyAlignment="1">
      <alignment horizontal="center" vertical="center" wrapText="1"/>
    </xf>
    <xf numFmtId="0" fontId="17" fillId="31" borderId="13" xfId="11" applyFont="1" applyFill="1" applyBorder="1" applyAlignment="1">
      <alignment horizontal="left" vertical="center" wrapText="1"/>
    </xf>
    <xf numFmtId="3" fontId="17" fillId="31" borderId="13" xfId="11" applyNumberFormat="1" applyFont="1" applyFill="1" applyBorder="1" applyAlignment="1">
      <alignment horizontal="center" vertical="center" wrapText="1"/>
    </xf>
    <xf numFmtId="0" fontId="116" fillId="31" borderId="7" xfId="11" applyFont="1" applyFill="1" applyBorder="1" applyAlignment="1">
      <alignment horizontal="center" vertical="center" wrapText="1"/>
    </xf>
    <xf numFmtId="0" fontId="116" fillId="31" borderId="13" xfId="11" applyFont="1" applyFill="1" applyBorder="1" applyAlignment="1">
      <alignment horizontal="left" vertical="center" wrapText="1"/>
    </xf>
    <xf numFmtId="0" fontId="118" fillId="31" borderId="28" xfId="11" applyFont="1" applyFill="1" applyBorder="1" applyAlignment="1">
      <alignment horizontal="left" vertical="center" wrapText="1" indent="1"/>
    </xf>
    <xf numFmtId="9" fontId="116" fillId="31" borderId="7" xfId="11" applyNumberFormat="1" applyFont="1" applyFill="1" applyBorder="1" applyAlignment="1">
      <alignment horizontal="center" vertical="center" wrapText="1"/>
    </xf>
    <xf numFmtId="0" fontId="116" fillId="31" borderId="13" xfId="11" applyFont="1" applyFill="1" applyBorder="1" applyAlignment="1">
      <alignment horizontal="center" vertical="center" wrapText="1"/>
    </xf>
    <xf numFmtId="9" fontId="17" fillId="31" borderId="14" xfId="2" applyFont="1" applyFill="1" applyBorder="1" applyAlignment="1">
      <alignment horizontal="center" vertical="center"/>
    </xf>
    <xf numFmtId="165" fontId="17" fillId="31" borderId="14" xfId="2" applyNumberFormat="1" applyFont="1" applyFill="1" applyBorder="1" applyAlignment="1">
      <alignment horizontal="center" vertical="center"/>
    </xf>
    <xf numFmtId="3" fontId="122" fillId="31" borderId="14" xfId="11" applyNumberFormat="1" applyFont="1" applyFill="1" applyBorder="1" applyAlignment="1">
      <alignment horizontal="center" vertical="center"/>
    </xf>
    <xf numFmtId="9" fontId="17" fillId="31" borderId="14" xfId="11" applyNumberFormat="1" applyFont="1" applyFill="1" applyBorder="1" applyAlignment="1">
      <alignment horizontal="center" vertical="center"/>
    </xf>
    <xf numFmtId="0" fontId="16" fillId="31" borderId="13" xfId="11" applyFont="1" applyFill="1" applyBorder="1" applyAlignment="1">
      <alignment vertical="center" wrapText="1"/>
    </xf>
    <xf numFmtId="0" fontId="17" fillId="31" borderId="14" xfId="11" applyFont="1" applyFill="1" applyBorder="1" applyAlignment="1">
      <alignment horizontal="center" vertical="center" wrapText="1"/>
    </xf>
    <xf numFmtId="0" fontId="17" fillId="31" borderId="12" xfId="11" applyFont="1" applyFill="1" applyBorder="1" applyAlignment="1">
      <alignment horizontal="center" vertical="center" wrapText="1"/>
    </xf>
    <xf numFmtId="0" fontId="16" fillId="31" borderId="7" xfId="11" applyFont="1" applyFill="1" applyBorder="1" applyAlignment="1">
      <alignment vertical="center" wrapText="1"/>
    </xf>
    <xf numFmtId="0" fontId="16" fillId="31" borderId="7" xfId="11" applyFont="1" applyFill="1" applyBorder="1" applyAlignment="1">
      <alignment horizontal="left" vertical="center" wrapText="1"/>
    </xf>
    <xf numFmtId="0" fontId="14" fillId="31" borderId="2" xfId="11" applyFont="1" applyFill="1" applyAlignment="1">
      <alignment horizontal="center"/>
    </xf>
    <xf numFmtId="3" fontId="28" fillId="31" borderId="2" xfId="11" applyNumberFormat="1" applyFont="1" applyBorder="1" applyAlignment="1">
      <alignment horizontal="center" vertical="center"/>
    </xf>
    <xf numFmtId="3" fontId="24" fillId="31" borderId="2" xfId="11" applyNumberFormat="1" applyFont="1" applyBorder="1" applyAlignment="1">
      <alignment horizontal="center" vertical="center"/>
    </xf>
    <xf numFmtId="3" fontId="24" fillId="54" borderId="2" xfId="11" applyNumberFormat="1" applyFont="1" applyFill="1" applyBorder="1" applyAlignment="1">
      <alignment horizontal="center" vertical="center"/>
    </xf>
    <xf numFmtId="3" fontId="19" fillId="31" borderId="18" xfId="11" applyNumberFormat="1" applyFont="1" applyBorder="1" applyAlignment="1">
      <alignment horizontal="center" vertical="center"/>
    </xf>
    <xf numFmtId="0" fontId="24" fillId="53" borderId="18" xfId="11" applyFont="1" applyFill="1" applyBorder="1" applyAlignment="1">
      <alignment horizontal="center" vertical="center" wrapText="1"/>
    </xf>
    <xf numFmtId="0" fontId="24" fillId="53" borderId="2" xfId="11" applyFont="1" applyFill="1" applyBorder="1" applyAlignment="1">
      <alignment horizontal="center" vertical="center" wrapText="1"/>
    </xf>
    <xf numFmtId="1" fontId="19" fillId="55" borderId="14" xfId="11" applyNumberFormat="1" applyFont="1" applyFill="1" applyBorder="1" applyAlignment="1">
      <alignment horizontal="center" vertical="center"/>
    </xf>
    <xf numFmtId="1" fontId="26" fillId="55" borderId="14" xfId="11" applyNumberFormat="1" applyFont="1" applyFill="1" applyBorder="1" applyAlignment="1">
      <alignment horizontal="center" vertical="center"/>
    </xf>
    <xf numFmtId="0" fontId="124" fillId="31" borderId="2" xfId="11" applyFont="1"/>
    <xf numFmtId="0" fontId="124" fillId="31" borderId="2" xfId="11" applyFont="1" applyFill="1"/>
    <xf numFmtId="3" fontId="93" fillId="31" borderId="2" xfId="11" applyNumberFormat="1" applyFont="1" applyBorder="1" applyAlignment="1">
      <alignment horizontal="center" vertical="center"/>
    </xf>
    <xf numFmtId="0" fontId="94" fillId="31" borderId="2" xfId="11" applyFont="1" applyBorder="1" applyAlignment="1">
      <alignment horizontal="left" vertical="center" wrapText="1" indent="1"/>
    </xf>
    <xf numFmtId="3" fontId="52" fillId="52" borderId="14" xfId="11" applyNumberFormat="1" applyFont="1" applyFill="1" applyBorder="1" applyAlignment="1">
      <alignment horizontal="center" vertical="center"/>
    </xf>
    <xf numFmtId="0" fontId="125" fillId="52" borderId="13" xfId="11" applyFont="1" applyFill="1" applyBorder="1" applyAlignment="1">
      <alignment vertical="center" wrapText="1"/>
    </xf>
    <xf numFmtId="3" fontId="59" fillId="31" borderId="14" xfId="11" applyNumberFormat="1" applyFont="1" applyBorder="1" applyAlignment="1">
      <alignment horizontal="center" vertical="center"/>
    </xf>
    <xf numFmtId="0" fontId="126" fillId="31" borderId="13" xfId="11" applyFont="1" applyBorder="1" applyAlignment="1">
      <alignment horizontal="left" vertical="center" wrapText="1" indent="1"/>
    </xf>
    <xf numFmtId="3" fontId="52" fillId="31" borderId="14" xfId="11" applyNumberFormat="1" applyFont="1" applyBorder="1" applyAlignment="1">
      <alignment horizontal="center" vertical="center"/>
    </xf>
    <xf numFmtId="0" fontId="93" fillId="31" borderId="13" xfId="11" applyFont="1" applyBorder="1" applyAlignment="1">
      <alignment horizontal="left" vertical="center" wrapText="1" indent="1"/>
    </xf>
    <xf numFmtId="3" fontId="94" fillId="54" borderId="14" xfId="11" applyNumberFormat="1" applyFont="1" applyFill="1" applyBorder="1" applyAlignment="1">
      <alignment horizontal="center" vertical="center"/>
    </xf>
    <xf numFmtId="0" fontId="94" fillId="54" borderId="13" xfId="11" applyFont="1" applyFill="1" applyBorder="1" applyAlignment="1">
      <alignment vertical="center" wrapText="1"/>
    </xf>
    <xf numFmtId="3" fontId="94" fillId="56" borderId="10" xfId="11" applyNumberFormat="1" applyFont="1" applyFill="1" applyBorder="1" applyAlignment="1">
      <alignment horizontal="center" vertical="center"/>
    </xf>
    <xf numFmtId="0" fontId="125" fillId="56" borderId="7" xfId="11" applyFont="1" applyFill="1" applyBorder="1" applyAlignment="1">
      <alignment vertical="center" wrapText="1"/>
    </xf>
    <xf numFmtId="3" fontId="127" fillId="31" borderId="14" xfId="11" applyNumberFormat="1" applyFont="1" applyBorder="1" applyAlignment="1">
      <alignment horizontal="center" vertical="center"/>
    </xf>
    <xf numFmtId="0" fontId="128" fillId="31" borderId="13" xfId="11" applyFont="1" applyBorder="1" applyAlignment="1">
      <alignment horizontal="left" vertical="center" wrapText="1" indent="1"/>
    </xf>
    <xf numFmtId="3" fontId="126" fillId="31" borderId="14" xfId="11" applyNumberFormat="1" applyFont="1" applyBorder="1" applyAlignment="1">
      <alignment horizontal="center" vertical="center"/>
    </xf>
    <xf numFmtId="3" fontId="93" fillId="31" borderId="14" xfId="11" applyNumberFormat="1" applyFont="1" applyBorder="1" applyAlignment="1">
      <alignment horizontal="center" vertical="center"/>
    </xf>
    <xf numFmtId="0" fontId="94" fillId="53" borderId="14" xfId="11" applyFont="1" applyFill="1" applyBorder="1" applyAlignment="1">
      <alignment horizontal="center" vertical="center" wrapText="1"/>
    </xf>
    <xf numFmtId="0" fontId="94" fillId="53" borderId="12" xfId="11" applyFont="1" applyFill="1" applyBorder="1" applyAlignment="1">
      <alignment horizontal="center" vertical="center" wrapText="1"/>
    </xf>
    <xf numFmtId="165" fontId="93" fillId="53" borderId="14" xfId="11" applyNumberFormat="1" applyFont="1" applyFill="1" applyBorder="1" applyAlignment="1">
      <alignment horizontal="center" vertical="center"/>
    </xf>
    <xf numFmtId="0" fontId="93" fillId="53" borderId="13" xfId="11" applyFont="1" applyFill="1" applyBorder="1" applyAlignment="1">
      <alignment horizontal="center" vertical="center" wrapText="1"/>
    </xf>
    <xf numFmtId="0" fontId="93" fillId="53" borderId="13" xfId="11" applyFont="1" applyFill="1" applyBorder="1" applyAlignment="1">
      <alignment horizontal="left" vertical="center" wrapText="1"/>
    </xf>
    <xf numFmtId="3" fontId="124" fillId="31" borderId="2" xfId="11" applyNumberFormat="1" applyFont="1"/>
    <xf numFmtId="3" fontId="93" fillId="53" borderId="13" xfId="11" applyNumberFormat="1" applyFont="1" applyFill="1" applyBorder="1" applyAlignment="1">
      <alignment horizontal="center" vertical="center" wrapText="1"/>
    </xf>
    <xf numFmtId="3" fontId="93" fillId="31" borderId="13" xfId="11" applyNumberFormat="1" applyFont="1" applyFill="1" applyBorder="1" applyAlignment="1">
      <alignment horizontal="center" vertical="center" wrapText="1"/>
    </xf>
    <xf numFmtId="0" fontId="93" fillId="31" borderId="13" xfId="11" applyFont="1" applyFill="1" applyBorder="1" applyAlignment="1">
      <alignment horizontal="left" vertical="center" wrapText="1"/>
    </xf>
    <xf numFmtId="0" fontId="93" fillId="31" borderId="13" xfId="11" applyFont="1" applyFill="1" applyBorder="1" applyAlignment="1">
      <alignment horizontal="center" vertical="center" wrapText="1"/>
    </xf>
    <xf numFmtId="0" fontId="124" fillId="31" borderId="2" xfId="11" applyFont="1" applyAlignment="1"/>
    <xf numFmtId="0" fontId="124" fillId="31" borderId="2" xfId="11" applyFont="1" applyFill="1" applyAlignment="1"/>
    <xf numFmtId="0" fontId="94" fillId="31" borderId="14" xfId="11" applyFont="1" applyFill="1" applyBorder="1" applyAlignment="1">
      <alignment horizontal="center" wrapText="1"/>
    </xf>
    <xf numFmtId="0" fontId="94" fillId="31" borderId="12" xfId="11" applyFont="1" applyFill="1" applyBorder="1" applyAlignment="1">
      <alignment horizontal="center" vertical="center" wrapText="1"/>
    </xf>
    <xf numFmtId="0" fontId="93" fillId="54" borderId="10" xfId="11" applyFont="1" applyFill="1" applyBorder="1" applyAlignment="1">
      <alignment vertical="center"/>
    </xf>
    <xf numFmtId="0" fontId="93" fillId="54" borderId="9" xfId="11" applyFont="1" applyFill="1" applyBorder="1" applyAlignment="1">
      <alignment vertical="center"/>
    </xf>
    <xf numFmtId="0" fontId="125" fillId="54" borderId="7" xfId="11" applyFont="1" applyFill="1" applyBorder="1" applyAlignment="1">
      <alignment vertical="center" wrapText="1"/>
    </xf>
    <xf numFmtId="0" fontId="129" fillId="54" borderId="13" xfId="11" applyFont="1" applyFill="1" applyBorder="1" applyAlignment="1">
      <alignment horizontal="left" vertical="center" wrapText="1"/>
    </xf>
    <xf numFmtId="0" fontId="125" fillId="54" borderId="13" xfId="11" applyFont="1" applyFill="1" applyBorder="1" applyAlignment="1">
      <alignment horizontal="left" vertical="center" wrapText="1"/>
    </xf>
    <xf numFmtId="3" fontId="130" fillId="31" borderId="10" xfId="11" applyNumberFormat="1" applyFont="1" applyBorder="1" applyAlignment="1">
      <alignment horizontal="center" vertical="center"/>
    </xf>
    <xf numFmtId="0" fontId="128" fillId="31" borderId="7" xfId="11" applyFont="1" applyBorder="1" applyAlignment="1">
      <alignment horizontal="left" vertical="center" wrapText="1" indent="1"/>
    </xf>
    <xf numFmtId="0" fontId="48" fillId="31" borderId="2" xfId="11" applyFont="1" applyAlignment="1">
      <alignment horizontal="center"/>
    </xf>
    <xf numFmtId="3" fontId="126" fillId="53" borderId="14" xfId="11" applyNumberFormat="1" applyFont="1" applyFill="1" applyBorder="1" applyAlignment="1">
      <alignment horizontal="center" vertical="center"/>
    </xf>
    <xf numFmtId="3" fontId="59" fillId="53" borderId="14" xfId="11" applyNumberFormat="1" applyFont="1" applyFill="1" applyBorder="1" applyAlignment="1">
      <alignment horizontal="center" vertical="center"/>
    </xf>
    <xf numFmtId="3" fontId="53" fillId="31" borderId="14" xfId="11" applyNumberFormat="1" applyFont="1" applyBorder="1" applyAlignment="1">
      <alignment horizontal="center" vertical="center"/>
    </xf>
    <xf numFmtId="0" fontId="48" fillId="31" borderId="2" xfId="11" applyFont="1" applyAlignment="1"/>
    <xf numFmtId="3" fontId="53" fillId="53" borderId="14" xfId="11" applyNumberFormat="1" applyFont="1" applyFill="1" applyBorder="1" applyAlignment="1">
      <alignment horizontal="center" vertical="center"/>
    </xf>
    <xf numFmtId="3" fontId="53" fillId="53" borderId="13" xfId="11" applyNumberFormat="1" applyFont="1" applyFill="1" applyBorder="1" applyAlignment="1">
      <alignment horizontal="center" vertical="center" wrapText="1"/>
    </xf>
    <xf numFmtId="0" fontId="93" fillId="53" borderId="11" xfId="11" applyFont="1" applyFill="1" applyBorder="1" applyAlignment="1">
      <alignment horizontal="center" vertical="center" wrapText="1"/>
    </xf>
    <xf numFmtId="4" fontId="124" fillId="31" borderId="2" xfId="11" applyNumberFormat="1" applyFont="1"/>
    <xf numFmtId="9" fontId="93" fillId="31" borderId="14" xfId="11" applyNumberFormat="1" applyFont="1" applyFill="1" applyBorder="1" applyAlignment="1">
      <alignment horizontal="center" vertical="center"/>
    </xf>
    <xf numFmtId="9" fontId="93" fillId="31" borderId="14" xfId="11" applyNumberFormat="1" applyFont="1" applyFill="1" applyBorder="1" applyAlignment="1">
      <alignment horizontal="center" vertical="center" wrapText="1"/>
    </xf>
    <xf numFmtId="0" fontId="93" fillId="31" borderId="14" xfId="11" applyFont="1" applyFill="1" applyBorder="1" applyAlignment="1">
      <alignment horizontal="center" vertical="center" wrapText="1"/>
    </xf>
    <xf numFmtId="0" fontId="93" fillId="53" borderId="12" xfId="11" applyFont="1" applyFill="1" applyBorder="1" applyAlignment="1">
      <alignment horizontal="center" vertical="center" wrapText="1"/>
    </xf>
    <xf numFmtId="0" fontId="94" fillId="54" borderId="7" xfId="11" applyFont="1" applyFill="1" applyBorder="1" applyAlignment="1">
      <alignment vertical="center" wrapText="1"/>
    </xf>
    <xf numFmtId="0" fontId="94" fillId="53" borderId="7" xfId="11" applyFont="1" applyFill="1" applyBorder="1" applyAlignment="1">
      <alignment horizontal="left" vertical="center" wrapText="1"/>
    </xf>
    <xf numFmtId="0" fontId="89" fillId="31" borderId="2" xfId="11" applyFont="1" applyBorder="1" applyAlignment="1">
      <alignment horizontal="left" vertical="center" wrapText="1" indent="1"/>
    </xf>
    <xf numFmtId="3" fontId="89" fillId="52" borderId="14" xfId="11" applyNumberFormat="1" applyFont="1" applyFill="1" applyBorder="1" applyAlignment="1">
      <alignment horizontal="center" vertical="center"/>
    </xf>
    <xf numFmtId="0" fontId="90" fillId="52" borderId="13" xfId="11" applyFont="1" applyFill="1" applyBorder="1" applyAlignment="1">
      <alignment vertical="center" wrapText="1"/>
    </xf>
    <xf numFmtId="165" fontId="91" fillId="31" borderId="14" xfId="11" applyNumberFormat="1" applyFont="1" applyBorder="1" applyAlignment="1">
      <alignment horizontal="center" vertical="center"/>
    </xf>
    <xf numFmtId="3" fontId="91" fillId="31" borderId="14" xfId="11" applyNumberFormat="1" applyFont="1" applyBorder="1" applyAlignment="1">
      <alignment horizontal="center" vertical="center"/>
    </xf>
    <xf numFmtId="0" fontId="91" fillId="31" borderId="13" xfId="11" applyFont="1" applyBorder="1" applyAlignment="1">
      <alignment horizontal="left" vertical="center" wrapText="1" indent="1"/>
    </xf>
    <xf numFmtId="3" fontId="88" fillId="31" borderId="14" xfId="11" applyNumberFormat="1" applyFont="1" applyBorder="1" applyAlignment="1">
      <alignment horizontal="center" vertical="center"/>
    </xf>
    <xf numFmtId="0" fontId="38" fillId="31" borderId="2" xfId="11" applyFont="1" applyAlignment="1">
      <alignment wrapText="1"/>
    </xf>
    <xf numFmtId="0" fontId="38" fillId="31" borderId="2" xfId="11" applyFont="1" applyAlignment="1">
      <alignment horizontal="left" wrapText="1"/>
    </xf>
    <xf numFmtId="0" fontId="88" fillId="31" borderId="13" xfId="11" applyFont="1" applyBorder="1" applyAlignment="1">
      <alignment horizontal="left" vertical="center" wrapText="1" indent="1"/>
    </xf>
    <xf numFmtId="3" fontId="89" fillId="31" borderId="14" xfId="11" applyNumberFormat="1" applyFont="1" applyBorder="1" applyAlignment="1">
      <alignment horizontal="center" vertical="center"/>
    </xf>
    <xf numFmtId="3" fontId="88" fillId="31" borderId="2" xfId="11" applyNumberFormat="1" applyFont="1"/>
    <xf numFmtId="3" fontId="89" fillId="53" borderId="14" xfId="11" applyNumberFormat="1" applyFont="1" applyFill="1" applyBorder="1" applyAlignment="1">
      <alignment horizontal="center" vertical="center"/>
    </xf>
    <xf numFmtId="3" fontId="89" fillId="54" borderId="14" xfId="11" applyNumberFormat="1" applyFont="1" applyFill="1" applyBorder="1" applyAlignment="1">
      <alignment horizontal="center" vertical="center"/>
    </xf>
    <xf numFmtId="0" fontId="89" fillId="54" borderId="13" xfId="11" applyFont="1" applyFill="1" applyBorder="1" applyAlignment="1">
      <alignment vertical="center" wrapText="1"/>
    </xf>
    <xf numFmtId="0" fontId="90" fillId="54" borderId="7" xfId="11" applyFont="1" applyFill="1" applyBorder="1" applyAlignment="1">
      <alignment horizontal="left" vertical="center" wrapText="1"/>
    </xf>
    <xf numFmtId="0" fontId="92" fillId="31" borderId="19" xfId="11" applyFont="1" applyBorder="1" applyAlignment="1">
      <alignment horizontal="left" vertical="center" wrapText="1" indent="1"/>
    </xf>
    <xf numFmtId="3" fontId="88" fillId="53" borderId="14" xfId="11" applyNumberFormat="1" applyFont="1" applyFill="1" applyBorder="1" applyAlignment="1">
      <alignment horizontal="center" vertical="center"/>
    </xf>
    <xf numFmtId="0" fontId="89" fillId="53" borderId="14" xfId="11" applyFont="1" applyFill="1" applyBorder="1" applyAlignment="1">
      <alignment horizontal="center" vertical="center" wrapText="1"/>
    </xf>
    <xf numFmtId="0" fontId="89" fillId="53" borderId="12" xfId="11" applyFont="1" applyFill="1" applyBorder="1" applyAlignment="1">
      <alignment horizontal="center" vertical="center" wrapText="1"/>
    </xf>
    <xf numFmtId="165" fontId="88" fillId="53" borderId="14" xfId="11" applyNumberFormat="1" applyFont="1" applyFill="1" applyBorder="1" applyAlignment="1">
      <alignment horizontal="center" vertical="center"/>
    </xf>
    <xf numFmtId="0" fontId="88" fillId="53" borderId="13" xfId="11" applyFont="1" applyFill="1" applyBorder="1" applyAlignment="1">
      <alignment horizontal="center" vertical="center" wrapText="1"/>
    </xf>
    <xf numFmtId="0" fontId="88" fillId="53" borderId="13" xfId="11" applyFont="1" applyFill="1" applyBorder="1" applyAlignment="1">
      <alignment horizontal="left" vertical="center" wrapText="1"/>
    </xf>
    <xf numFmtId="3" fontId="88" fillId="53" borderId="13" xfId="11" applyNumberFormat="1" applyFont="1" applyFill="1" applyBorder="1" applyAlignment="1">
      <alignment horizontal="center" vertical="center" wrapText="1"/>
    </xf>
    <xf numFmtId="0" fontId="90" fillId="54" borderId="13" xfId="11" applyFont="1" applyFill="1" applyBorder="1" applyAlignment="1">
      <alignment horizontal="left" vertical="center"/>
    </xf>
    <xf numFmtId="9" fontId="89" fillId="54" borderId="7" xfId="11" applyNumberFormat="1" applyFont="1" applyFill="1" applyBorder="1" applyAlignment="1">
      <alignment horizontal="center" vertical="center" wrapText="1"/>
    </xf>
    <xf numFmtId="0" fontId="89" fillId="54" borderId="13" xfId="11" applyFont="1" applyFill="1" applyBorder="1" applyAlignment="1">
      <alignment horizontal="left" vertical="top" wrapText="1"/>
    </xf>
    <xf numFmtId="0" fontId="90" fillId="54" borderId="13" xfId="11" applyFont="1" applyFill="1" applyBorder="1" applyAlignment="1">
      <alignment horizontal="left" vertical="center" wrapText="1"/>
    </xf>
    <xf numFmtId="0" fontId="89" fillId="54" borderId="13" xfId="11" applyFont="1" applyFill="1" applyBorder="1" applyAlignment="1">
      <alignment horizontal="left" vertical="center" wrapText="1"/>
    </xf>
    <xf numFmtId="3" fontId="91" fillId="53" borderId="14" xfId="11" applyNumberFormat="1" applyFont="1" applyFill="1" applyBorder="1" applyAlignment="1">
      <alignment horizontal="center" vertical="center"/>
    </xf>
    <xf numFmtId="9" fontId="88" fillId="31" borderId="14" xfId="2" applyFont="1" applyBorder="1" applyAlignment="1">
      <alignment horizontal="center" vertical="center"/>
    </xf>
    <xf numFmtId="165" fontId="88" fillId="31" borderId="14" xfId="2" applyNumberFormat="1" applyFont="1" applyBorder="1" applyAlignment="1">
      <alignment horizontal="center" vertical="center"/>
    </xf>
    <xf numFmtId="3" fontId="89" fillId="53" borderId="13" xfId="11" applyNumberFormat="1" applyFont="1" applyFill="1" applyBorder="1" applyAlignment="1">
      <alignment horizontal="center" vertical="center" wrapText="1"/>
    </xf>
    <xf numFmtId="0" fontId="90" fillId="53" borderId="13" xfId="11" applyFont="1" applyFill="1" applyBorder="1" applyAlignment="1">
      <alignment horizontal="left" vertical="center" wrapText="1"/>
    </xf>
    <xf numFmtId="9" fontId="88" fillId="55" borderId="89" xfId="11" applyNumberFormat="1" applyFont="1" applyFill="1" applyBorder="1" applyAlignment="1">
      <alignment horizontal="center" vertical="center"/>
    </xf>
    <xf numFmtId="9" fontId="88" fillId="55" borderId="16" xfId="11" applyNumberFormat="1" applyFont="1" applyFill="1" applyBorder="1" applyAlignment="1">
      <alignment horizontal="center" vertical="center"/>
    </xf>
    <xf numFmtId="3" fontId="129" fillId="55" borderId="90" xfId="2" applyNumberFormat="1" applyFont="1" applyFill="1" applyBorder="1" applyAlignment="1">
      <alignment horizontal="center" vertical="center"/>
    </xf>
    <xf numFmtId="0" fontId="88" fillId="55" borderId="91" xfId="11" applyFont="1" applyFill="1" applyBorder="1" applyAlignment="1">
      <alignment horizontal="left" vertical="center" wrapText="1"/>
    </xf>
    <xf numFmtId="9" fontId="88" fillId="55" borderId="14" xfId="11" applyNumberFormat="1" applyFont="1" applyFill="1" applyBorder="1" applyAlignment="1">
      <alignment horizontal="center" vertical="center"/>
    </xf>
    <xf numFmtId="9" fontId="88" fillId="55" borderId="12" xfId="11" applyNumberFormat="1" applyFont="1" applyFill="1" applyBorder="1" applyAlignment="1">
      <alignment horizontal="center" vertical="center"/>
    </xf>
    <xf numFmtId="1" fontId="129" fillId="55" borderId="14" xfId="11" applyNumberFormat="1" applyFont="1" applyFill="1" applyBorder="1" applyAlignment="1">
      <alignment horizontal="center" vertical="center"/>
    </xf>
    <xf numFmtId="0" fontId="88" fillId="55" borderId="13" xfId="11" applyFont="1" applyFill="1" applyBorder="1" applyAlignment="1">
      <alignment horizontal="left" vertical="center" wrapText="1"/>
    </xf>
    <xf numFmtId="3" fontId="89" fillId="55" borderId="14" xfId="2" applyNumberFormat="1" applyFont="1" applyFill="1" applyBorder="1" applyAlignment="1">
      <alignment horizontal="center" vertical="center"/>
    </xf>
    <xf numFmtId="1" fontId="88" fillId="55" borderId="18" xfId="11" applyNumberFormat="1" applyFont="1" applyFill="1" applyBorder="1" applyAlignment="1">
      <alignment horizontal="center" vertical="center"/>
    </xf>
    <xf numFmtId="1" fontId="89" fillId="55" borderId="14" xfId="11" applyNumberFormat="1" applyFont="1" applyFill="1" applyBorder="1" applyAlignment="1">
      <alignment horizontal="center" vertical="center"/>
    </xf>
    <xf numFmtId="0" fontId="88" fillId="53" borderId="2" xfId="11" applyFont="1" applyFill="1"/>
    <xf numFmtId="9" fontId="89" fillId="55" borderId="14" xfId="11" applyNumberFormat="1" applyFont="1" applyFill="1" applyBorder="1" applyAlignment="1">
      <alignment horizontal="center" vertical="center"/>
    </xf>
    <xf numFmtId="0" fontId="88" fillId="55" borderId="13" xfId="11" applyFont="1" applyFill="1" applyBorder="1" applyAlignment="1">
      <alignment vertical="center" wrapText="1"/>
    </xf>
    <xf numFmtId="0" fontId="88" fillId="53" borderId="14" xfId="11" applyFont="1" applyFill="1" applyBorder="1" applyAlignment="1">
      <alignment horizontal="center" vertical="center" wrapText="1"/>
    </xf>
    <xf numFmtId="0" fontId="88" fillId="53" borderId="12" xfId="11" applyFont="1" applyFill="1" applyBorder="1" applyAlignment="1">
      <alignment horizontal="center" vertical="center" wrapText="1"/>
    </xf>
    <xf numFmtId="0" fontId="89" fillId="54" borderId="7" xfId="11" applyFont="1" applyFill="1" applyBorder="1" applyAlignment="1">
      <alignment vertical="center" wrapText="1"/>
    </xf>
    <xf numFmtId="0" fontId="89" fillId="53" borderId="7" xfId="11" applyFont="1" applyFill="1" applyBorder="1" applyAlignment="1">
      <alignment horizontal="left" vertical="center" wrapText="1"/>
    </xf>
    <xf numFmtId="0" fontId="14" fillId="31" borderId="2" xfId="11" applyFont="1" applyAlignment="1"/>
    <xf numFmtId="0" fontId="99" fillId="31" borderId="2" xfId="11" applyFont="1"/>
    <xf numFmtId="3" fontId="18" fillId="31" borderId="2" xfId="11" applyNumberFormat="1" applyFont="1" applyBorder="1" applyAlignment="1">
      <alignment horizontal="center" vertical="center"/>
    </xf>
    <xf numFmtId="3" fontId="20" fillId="52" borderId="14" xfId="11" applyNumberFormat="1" applyFont="1" applyFill="1" applyBorder="1" applyAlignment="1">
      <alignment horizontal="center" vertical="center"/>
    </xf>
    <xf numFmtId="3" fontId="133" fillId="31" borderId="14" xfId="11" applyNumberFormat="1" applyFont="1" applyFill="1" applyBorder="1" applyAlignment="1">
      <alignment horizontal="center" vertical="center"/>
    </xf>
    <xf numFmtId="3" fontId="20" fillId="31" borderId="14" xfId="11" applyNumberFormat="1" applyFont="1" applyFill="1" applyBorder="1" applyAlignment="1">
      <alignment horizontal="center" vertical="center"/>
    </xf>
    <xf numFmtId="3" fontId="27" fillId="31" borderId="14" xfId="11" applyNumberFormat="1" applyFont="1" applyFill="1" applyBorder="1" applyAlignment="1">
      <alignment horizontal="center" vertical="center"/>
    </xf>
    <xf numFmtId="3" fontId="18" fillId="31" borderId="14" xfId="11" applyNumberFormat="1" applyFont="1" applyFill="1" applyBorder="1" applyAlignment="1">
      <alignment horizontal="center" vertical="center"/>
    </xf>
    <xf numFmtId="3" fontId="20" fillId="53" borderId="14" xfId="11" applyNumberFormat="1" applyFont="1" applyFill="1" applyBorder="1" applyAlignment="1">
      <alignment horizontal="center" vertical="center"/>
    </xf>
    <xf numFmtId="3" fontId="20" fillId="56" borderId="14" xfId="11" applyNumberFormat="1" applyFont="1" applyFill="1" applyBorder="1" applyAlignment="1">
      <alignment horizontal="center" vertical="center"/>
    </xf>
    <xf numFmtId="3" fontId="134" fillId="31" borderId="14" xfId="11" applyNumberFormat="1" applyFont="1" applyFill="1" applyBorder="1" applyAlignment="1">
      <alignment horizontal="center" vertical="center"/>
    </xf>
    <xf numFmtId="3" fontId="135" fillId="31" borderId="14" xfId="11" applyNumberFormat="1" applyFont="1" applyFill="1" applyBorder="1" applyAlignment="1">
      <alignment horizontal="center" vertical="center"/>
    </xf>
    <xf numFmtId="3" fontId="136" fillId="31" borderId="14" xfId="11" applyNumberFormat="1" applyFont="1" applyFill="1" applyBorder="1" applyAlignment="1">
      <alignment horizontal="center" vertical="center"/>
    </xf>
    <xf numFmtId="3" fontId="104" fillId="31" borderId="14" xfId="11" applyNumberFormat="1" applyFont="1" applyFill="1" applyBorder="1" applyAlignment="1">
      <alignment horizontal="center" vertical="center"/>
    </xf>
    <xf numFmtId="3" fontId="18" fillId="31" borderId="14" xfId="11" applyNumberFormat="1" applyFont="1" applyBorder="1" applyAlignment="1">
      <alignment horizontal="center" vertical="center"/>
    </xf>
    <xf numFmtId="3" fontId="133" fillId="31" borderId="14" xfId="11" applyNumberFormat="1" applyFont="1" applyBorder="1" applyAlignment="1">
      <alignment horizontal="center" vertical="center"/>
    </xf>
    <xf numFmtId="0" fontId="20" fillId="53" borderId="14" xfId="11" applyFont="1" applyFill="1" applyBorder="1" applyAlignment="1">
      <alignment horizontal="center" vertical="center" wrapText="1"/>
    </xf>
    <xf numFmtId="0" fontId="20" fillId="53" borderId="12" xfId="11" applyFont="1" applyFill="1" applyBorder="1" applyAlignment="1">
      <alignment horizontal="center" vertical="center" wrapText="1"/>
    </xf>
    <xf numFmtId="165" fontId="18" fillId="31" borderId="14" xfId="11" applyNumberFormat="1" applyFont="1" applyFill="1" applyBorder="1" applyAlignment="1">
      <alignment horizontal="center" vertical="center"/>
    </xf>
    <xf numFmtId="0" fontId="18" fillId="31" borderId="13" xfId="11" applyFont="1" applyFill="1" applyBorder="1" applyAlignment="1">
      <alignment horizontal="center" vertical="center" wrapText="1"/>
    </xf>
    <xf numFmtId="0" fontId="18" fillId="53" borderId="13" xfId="11" applyFont="1" applyFill="1" applyBorder="1" applyAlignment="1">
      <alignment horizontal="left" vertical="center" wrapText="1"/>
    </xf>
    <xf numFmtId="3" fontId="18" fillId="31" borderId="13" xfId="11" applyNumberFormat="1" applyFont="1" applyFill="1" applyBorder="1" applyAlignment="1">
      <alignment horizontal="center" vertical="center" wrapText="1"/>
    </xf>
    <xf numFmtId="0" fontId="31" fillId="54" borderId="13" xfId="11" applyFont="1" applyFill="1" applyBorder="1" applyAlignment="1">
      <alignment horizontal="left" vertical="center"/>
    </xf>
    <xf numFmtId="9" fontId="31" fillId="54" borderId="7" xfId="11" applyNumberFormat="1" applyFont="1" applyFill="1" applyBorder="1" applyAlignment="1">
      <alignment horizontal="center" vertical="center" wrapText="1"/>
    </xf>
    <xf numFmtId="0" fontId="135" fillId="54" borderId="13" xfId="11" applyFont="1" applyFill="1" applyBorder="1" applyAlignment="1">
      <alignment horizontal="center" vertical="center" wrapText="1"/>
    </xf>
    <xf numFmtId="0" fontId="31" fillId="54" borderId="13" xfId="11" applyFont="1" applyFill="1" applyBorder="1" applyAlignment="1">
      <alignment horizontal="left" vertical="center" wrapText="1"/>
    </xf>
    <xf numFmtId="3" fontId="134" fillId="31" borderId="14" xfId="11" applyNumberFormat="1" applyFont="1" applyBorder="1" applyAlignment="1">
      <alignment horizontal="center" vertical="center"/>
    </xf>
    <xf numFmtId="3" fontId="27" fillId="31" borderId="14" xfId="11" applyNumberFormat="1" applyFont="1" applyBorder="1" applyAlignment="1">
      <alignment horizontal="center" vertical="center"/>
    </xf>
    <xf numFmtId="3" fontId="137" fillId="31" borderId="14" xfId="11" applyNumberFormat="1" applyFont="1" applyFill="1" applyBorder="1" applyAlignment="1">
      <alignment horizontal="center" vertical="center"/>
    </xf>
    <xf numFmtId="165" fontId="27" fillId="31" borderId="14" xfId="11" applyNumberFormat="1" applyFont="1" applyFill="1" applyBorder="1" applyAlignment="1">
      <alignment horizontal="center" vertical="center"/>
    </xf>
    <xf numFmtId="3" fontId="104" fillId="31" borderId="13" xfId="11" applyNumberFormat="1" applyFont="1" applyFill="1" applyBorder="1" applyAlignment="1">
      <alignment horizontal="center" vertical="center" wrapText="1"/>
    </xf>
    <xf numFmtId="0" fontId="31" fillId="54" borderId="13" xfId="11" applyFont="1" applyFill="1" applyBorder="1" applyAlignment="1">
      <alignment vertical="center" wrapText="1"/>
    </xf>
    <xf numFmtId="0" fontId="31" fillId="31" borderId="16" xfId="11" applyFont="1" applyBorder="1" applyAlignment="1">
      <alignment horizontal="left" vertical="center" wrapText="1" indent="1"/>
    </xf>
    <xf numFmtId="0" fontId="27" fillId="31" borderId="19" xfId="11" applyFont="1" applyBorder="1" applyAlignment="1">
      <alignment horizontal="left" vertical="center" wrapText="1" indent="1"/>
    </xf>
    <xf numFmtId="3" fontId="138" fillId="31" borderId="14" xfId="11" applyNumberFormat="1" applyFont="1" applyFill="1" applyBorder="1" applyAlignment="1">
      <alignment horizontal="center" vertical="center"/>
    </xf>
    <xf numFmtId="9" fontId="18" fillId="31" borderId="13" xfId="11" applyNumberFormat="1" applyFont="1" applyFill="1" applyBorder="1" applyAlignment="1">
      <alignment horizontal="center" vertical="center" wrapText="1"/>
    </xf>
    <xf numFmtId="0" fontId="31" fillId="52" borderId="16" xfId="11" applyFont="1" applyFill="1" applyBorder="1" applyAlignment="1">
      <alignment vertical="center" wrapText="1"/>
    </xf>
    <xf numFmtId="9" fontId="18" fillId="31" borderId="14" xfId="2" applyFont="1" applyBorder="1" applyAlignment="1">
      <alignment horizontal="center" vertical="center"/>
    </xf>
    <xf numFmtId="165" fontId="18" fillId="31" borderId="14" xfId="2" applyNumberFormat="1" applyFont="1" applyBorder="1" applyAlignment="1">
      <alignment horizontal="center" vertical="center"/>
    </xf>
    <xf numFmtId="1" fontId="18" fillId="31" borderId="14" xfId="2" applyNumberFormat="1" applyFont="1" applyBorder="1" applyAlignment="1">
      <alignment horizontal="center" vertical="center"/>
    </xf>
    <xf numFmtId="3" fontId="139" fillId="31" borderId="14" xfId="11" applyNumberFormat="1" applyFont="1" applyFill="1" applyBorder="1" applyAlignment="1">
      <alignment horizontal="center" vertical="center"/>
    </xf>
    <xf numFmtId="165" fontId="140" fillId="31" borderId="14" xfId="11" applyNumberFormat="1" applyFont="1" applyFill="1" applyBorder="1" applyAlignment="1">
      <alignment horizontal="center" vertical="center"/>
    </xf>
    <xf numFmtId="3" fontId="140" fillId="31" borderId="14" xfId="11" applyNumberFormat="1" applyFont="1" applyFill="1" applyBorder="1" applyAlignment="1">
      <alignment horizontal="center" vertical="center"/>
    </xf>
    <xf numFmtId="165" fontId="18" fillId="53" borderId="14" xfId="11" applyNumberFormat="1" applyFont="1" applyFill="1" applyBorder="1" applyAlignment="1">
      <alignment horizontal="center" vertical="center"/>
    </xf>
    <xf numFmtId="0" fontId="18" fillId="53" borderId="13" xfId="11" applyFont="1" applyFill="1" applyBorder="1" applyAlignment="1">
      <alignment horizontal="center" vertical="center" wrapText="1"/>
    </xf>
    <xf numFmtId="3" fontId="104" fillId="53" borderId="13" xfId="11" applyNumberFormat="1" applyFont="1" applyFill="1" applyBorder="1" applyAlignment="1">
      <alignment horizontal="center" vertical="center" wrapText="1"/>
    </xf>
    <xf numFmtId="9" fontId="136" fillId="55" borderId="14" xfId="11" applyNumberFormat="1" applyFont="1" applyFill="1" applyBorder="1" applyAlignment="1">
      <alignment horizontal="center" vertical="center"/>
    </xf>
    <xf numFmtId="9" fontId="136" fillId="55" borderId="18" xfId="11" applyNumberFormat="1" applyFont="1" applyFill="1" applyBorder="1" applyAlignment="1">
      <alignment horizontal="center" vertical="center"/>
    </xf>
    <xf numFmtId="3" fontId="136" fillId="55" borderId="18" xfId="2" applyNumberFormat="1" applyFont="1" applyFill="1" applyBorder="1" applyAlignment="1">
      <alignment horizontal="center" vertical="center"/>
    </xf>
    <xf numFmtId="0" fontId="18" fillId="55" borderId="17" xfId="11" applyFont="1" applyFill="1" applyBorder="1" applyAlignment="1">
      <alignment horizontal="left" vertical="center" wrapText="1"/>
    </xf>
    <xf numFmtId="9" fontId="104" fillId="31" borderId="16" xfId="11" applyNumberFormat="1" applyFont="1" applyFill="1" applyBorder="1" applyAlignment="1">
      <alignment horizontal="center" vertical="center"/>
    </xf>
    <xf numFmtId="9" fontId="104" fillId="31" borderId="71" xfId="11" applyNumberFormat="1" applyFont="1" applyFill="1" applyBorder="1" applyAlignment="1">
      <alignment horizontal="center" vertical="center"/>
    </xf>
    <xf numFmtId="0" fontId="18" fillId="55" borderId="16" xfId="11" applyFont="1" applyFill="1" applyBorder="1" applyAlignment="1">
      <alignment horizontal="left" vertical="center" wrapText="1"/>
    </xf>
    <xf numFmtId="9" fontId="104" fillId="31" borderId="2" xfId="11" applyNumberFormat="1" applyFont="1" applyFill="1" applyBorder="1" applyAlignment="1">
      <alignment horizontal="center" vertical="center"/>
    </xf>
    <xf numFmtId="9" fontId="18" fillId="55" borderId="12" xfId="11" applyNumberFormat="1" applyFont="1" applyFill="1" applyBorder="1" applyAlignment="1">
      <alignment horizontal="center" vertical="center"/>
    </xf>
    <xf numFmtId="9" fontId="18" fillId="55" borderId="14" xfId="11" applyNumberFormat="1" applyFont="1" applyFill="1" applyBorder="1" applyAlignment="1">
      <alignment horizontal="center" vertical="center"/>
    </xf>
    <xf numFmtId="0" fontId="18" fillId="55" borderId="13" xfId="11" applyFont="1" applyFill="1" applyBorder="1" applyAlignment="1">
      <alignment vertical="center" wrapText="1"/>
    </xf>
    <xf numFmtId="0" fontId="18" fillId="31" borderId="14" xfId="11" applyNumberFormat="1" applyFont="1" applyFill="1" applyBorder="1" applyAlignment="1">
      <alignment horizontal="center" vertical="center"/>
    </xf>
    <xf numFmtId="0" fontId="18" fillId="53" borderId="13" xfId="11" applyFont="1" applyFill="1" applyBorder="1" applyAlignment="1">
      <alignment vertical="center" wrapText="1"/>
    </xf>
    <xf numFmtId="0" fontId="18" fillId="53" borderId="14" xfId="11" applyFont="1" applyFill="1" applyBorder="1" applyAlignment="1">
      <alignment horizontal="center" vertical="center" wrapText="1"/>
    </xf>
    <xf numFmtId="0" fontId="18" fillId="53" borderId="12" xfId="11" applyFont="1" applyFill="1" applyBorder="1" applyAlignment="1">
      <alignment horizontal="center" vertical="center" wrapText="1"/>
    </xf>
    <xf numFmtId="0" fontId="20" fillId="54" borderId="7" xfId="11" applyFont="1" applyFill="1" applyBorder="1" applyAlignment="1">
      <alignment vertical="center" wrapText="1"/>
    </xf>
    <xf numFmtId="0" fontId="20" fillId="53" borderId="7" xfId="11" applyFont="1" applyFill="1" applyBorder="1" applyAlignment="1">
      <alignment horizontal="left" vertical="center" wrapText="1"/>
    </xf>
    <xf numFmtId="0" fontId="142" fillId="31" borderId="2" xfId="11" applyFont="1" applyAlignment="1"/>
    <xf numFmtId="0" fontId="110" fillId="31" borderId="2" xfId="21" applyFont="1"/>
    <xf numFmtId="0" fontId="113" fillId="31" borderId="2" xfId="21" applyFont="1"/>
    <xf numFmtId="0" fontId="13" fillId="31" borderId="2" xfId="21"/>
    <xf numFmtId="0" fontId="113" fillId="31" borderId="2" xfId="21" applyFont="1" applyAlignment="1">
      <alignment horizontal="center"/>
    </xf>
    <xf numFmtId="0" fontId="112" fillId="53" borderId="7" xfId="21" applyFont="1" applyFill="1" applyBorder="1" applyAlignment="1">
      <alignment horizontal="left" vertical="center" wrapText="1"/>
    </xf>
    <xf numFmtId="0" fontId="112" fillId="54" borderId="7" xfId="21" applyFont="1" applyFill="1" applyBorder="1" applyAlignment="1">
      <alignment vertical="center" wrapText="1"/>
    </xf>
    <xf numFmtId="0" fontId="112" fillId="53" borderId="12" xfId="21" applyFont="1" applyFill="1" applyBorder="1" applyAlignment="1">
      <alignment horizontal="center" vertical="center" wrapText="1"/>
    </xf>
    <xf numFmtId="0" fontId="111" fillId="53" borderId="14" xfId="21" applyFont="1" applyFill="1" applyBorder="1" applyAlignment="1">
      <alignment horizontal="center" vertical="center" wrapText="1"/>
    </xf>
    <xf numFmtId="0" fontId="111" fillId="53" borderId="13" xfId="21" applyFont="1" applyFill="1" applyBorder="1" applyAlignment="1">
      <alignment horizontal="left" vertical="center" wrapText="1"/>
    </xf>
    <xf numFmtId="9" fontId="111" fillId="55" borderId="14" xfId="21" applyNumberFormat="1" applyFont="1" applyFill="1" applyBorder="1" applyAlignment="1">
      <alignment horizontal="center" vertical="center"/>
    </xf>
    <xf numFmtId="0" fontId="112" fillId="54" borderId="13" xfId="21" applyFont="1" applyFill="1" applyBorder="1" applyAlignment="1">
      <alignment vertical="center" wrapText="1"/>
    </xf>
    <xf numFmtId="3" fontId="111" fillId="53" borderId="14" xfId="2" applyNumberFormat="1" applyFont="1" applyFill="1" applyBorder="1" applyAlignment="1">
      <alignment horizontal="center" vertical="center"/>
    </xf>
    <xf numFmtId="9" fontId="143" fillId="53" borderId="14" xfId="21" applyNumberFormat="1" applyFont="1" applyFill="1" applyBorder="1" applyAlignment="1">
      <alignment horizontal="center" vertical="center"/>
    </xf>
    <xf numFmtId="3" fontId="143" fillId="53" borderId="14" xfId="2" applyNumberFormat="1" applyFont="1" applyFill="1" applyBorder="1" applyAlignment="1">
      <alignment horizontal="center" vertical="center"/>
    </xf>
    <xf numFmtId="0" fontId="144" fillId="54" borderId="13" xfId="21" applyFont="1" applyFill="1" applyBorder="1" applyAlignment="1">
      <alignment horizontal="left" vertical="center" wrapText="1"/>
    </xf>
    <xf numFmtId="0" fontId="112" fillId="53" borderId="14" xfId="21" applyFont="1" applyFill="1" applyBorder="1" applyAlignment="1">
      <alignment horizontal="center" vertical="center" wrapText="1"/>
    </xf>
    <xf numFmtId="3" fontId="111" fillId="53" borderId="13" xfId="21" applyNumberFormat="1" applyFont="1" applyFill="1" applyBorder="1" applyAlignment="1">
      <alignment horizontal="center" vertical="center" wrapText="1"/>
    </xf>
    <xf numFmtId="0" fontId="111" fillId="53" borderId="13" xfId="21" applyFont="1" applyFill="1" applyBorder="1" applyAlignment="1">
      <alignment horizontal="center" vertical="center" wrapText="1"/>
    </xf>
    <xf numFmtId="165" fontId="111" fillId="53" borderId="14" xfId="21" applyNumberFormat="1" applyFont="1" applyFill="1" applyBorder="1" applyAlignment="1">
      <alignment horizontal="center" vertical="center"/>
    </xf>
    <xf numFmtId="0" fontId="111" fillId="31" borderId="13" xfId="21" applyFont="1" applyBorder="1" applyAlignment="1">
      <alignment horizontal="left" vertical="center" wrapText="1" indent="1"/>
    </xf>
    <xf numFmtId="3" fontId="111" fillId="31" borderId="14" xfId="21" applyNumberFormat="1" applyFont="1" applyBorder="1" applyAlignment="1">
      <alignment horizontal="center" vertical="center"/>
    </xf>
    <xf numFmtId="0" fontId="146" fillId="31" borderId="13" xfId="21" applyFont="1" applyBorder="1" applyAlignment="1">
      <alignment horizontal="left" vertical="center" wrapText="1" indent="1"/>
    </xf>
    <xf numFmtId="3" fontId="146" fillId="53" borderId="14" xfId="21" applyNumberFormat="1" applyFont="1" applyFill="1" applyBorder="1" applyAlignment="1">
      <alignment horizontal="center" vertical="center"/>
    </xf>
    <xf numFmtId="3" fontId="146" fillId="31" borderId="14" xfId="21" applyNumberFormat="1" applyFont="1" applyBorder="1" applyAlignment="1">
      <alignment horizontal="center" vertical="center"/>
    </xf>
    <xf numFmtId="3" fontId="145" fillId="53" borderId="92" xfId="21" applyNumberFormat="1" applyFont="1" applyFill="1" applyBorder="1" applyAlignment="1">
      <alignment horizontal="center"/>
    </xf>
    <xf numFmtId="3" fontId="111" fillId="53" borderId="14" xfId="21" applyNumberFormat="1" applyFont="1" applyFill="1" applyBorder="1" applyAlignment="1">
      <alignment horizontal="center" vertical="center"/>
    </xf>
    <xf numFmtId="9" fontId="111" fillId="31" borderId="14" xfId="2" applyFont="1" applyBorder="1" applyAlignment="1">
      <alignment horizontal="center" vertical="center"/>
    </xf>
    <xf numFmtId="165" fontId="111" fillId="31" borderId="14" xfId="2" applyNumberFormat="1" applyFont="1" applyBorder="1" applyAlignment="1">
      <alignment horizontal="center" vertical="center"/>
    </xf>
    <xf numFmtId="0" fontId="147" fillId="31" borderId="19" xfId="21" applyFont="1" applyBorder="1" applyAlignment="1">
      <alignment horizontal="left" vertical="center" wrapText="1" indent="1"/>
    </xf>
    <xf numFmtId="0" fontId="144" fillId="52" borderId="13" xfId="21" applyFont="1" applyFill="1" applyBorder="1" applyAlignment="1">
      <alignment vertical="center" wrapText="1"/>
    </xf>
    <xf numFmtId="3" fontId="112" fillId="52" borderId="14" xfId="21" applyNumberFormat="1" applyFont="1" applyFill="1" applyBorder="1" applyAlignment="1">
      <alignment horizontal="center" vertical="center"/>
    </xf>
    <xf numFmtId="0" fontId="111" fillId="54" borderId="13" xfId="21" applyFont="1" applyFill="1" applyBorder="1" applyAlignment="1">
      <alignment vertical="center" wrapText="1"/>
    </xf>
    <xf numFmtId="165" fontId="146" fillId="31" borderId="14" xfId="21" applyNumberFormat="1" applyFont="1" applyBorder="1" applyAlignment="1">
      <alignment horizontal="center" vertical="center"/>
    </xf>
    <xf numFmtId="0" fontId="144" fillId="31" borderId="19" xfId="21" applyFont="1" applyBorder="1" applyAlignment="1">
      <alignment horizontal="left" vertical="center" wrapText="1" indent="1"/>
    </xf>
    <xf numFmtId="3" fontId="111" fillId="31" borderId="13" xfId="21" applyNumberFormat="1" applyFont="1" applyFill="1" applyBorder="1" applyAlignment="1">
      <alignment horizontal="center" vertical="center" wrapText="1"/>
    </xf>
    <xf numFmtId="3" fontId="146" fillId="31" borderId="14" xfId="21" applyNumberFormat="1" applyFont="1" applyFill="1" applyBorder="1" applyAlignment="1">
      <alignment horizontal="center" vertical="center"/>
    </xf>
    <xf numFmtId="3" fontId="111" fillId="31" borderId="14" xfId="21" applyNumberFormat="1" applyFont="1" applyFill="1" applyBorder="1" applyAlignment="1">
      <alignment horizontal="center" vertical="center"/>
    </xf>
    <xf numFmtId="0" fontId="111" fillId="54" borderId="8" xfId="21" applyFont="1" applyFill="1" applyBorder="1" applyAlignment="1">
      <alignment vertical="center"/>
    </xf>
    <xf numFmtId="0" fontId="144" fillId="54" borderId="7" xfId="21" applyFont="1" applyFill="1" applyBorder="1" applyAlignment="1">
      <alignment vertical="center" wrapText="1"/>
    </xf>
    <xf numFmtId="0" fontId="111" fillId="54" borderId="9" xfId="21" applyFont="1" applyFill="1" applyBorder="1" applyAlignment="1">
      <alignment vertical="center"/>
    </xf>
    <xf numFmtId="0" fontId="111" fillId="54" borderId="10" xfId="21" applyFont="1" applyFill="1" applyBorder="1" applyAlignment="1">
      <alignment vertical="center"/>
    </xf>
    <xf numFmtId="0" fontId="147" fillId="31" borderId="28" xfId="21" applyFont="1" applyBorder="1" applyAlignment="1">
      <alignment horizontal="left" vertical="center" wrapText="1" indent="1"/>
    </xf>
    <xf numFmtId="170" fontId="148" fillId="31" borderId="93" xfId="19" applyNumberFormat="1" applyFont="1" applyFill="1" applyBorder="1" applyAlignment="1">
      <alignment vertical="center" wrapText="1"/>
    </xf>
    <xf numFmtId="3" fontId="149" fillId="31" borderId="16" xfId="22" applyNumberFormat="1" applyFont="1" applyFill="1" applyBorder="1" applyAlignment="1">
      <alignment vertical="center" wrapText="1"/>
    </xf>
    <xf numFmtId="0" fontId="144" fillId="54" borderId="7" xfId="21" applyFont="1" applyFill="1" applyBorder="1" applyAlignment="1">
      <alignment horizontal="left" vertical="center" wrapText="1"/>
    </xf>
    <xf numFmtId="3" fontId="146" fillId="31" borderId="12" xfId="21" applyNumberFormat="1" applyFont="1" applyBorder="1" applyAlignment="1">
      <alignment horizontal="center" vertical="center"/>
    </xf>
    <xf numFmtId="3" fontId="150" fillId="53" borderId="16" xfId="22" applyNumberFormat="1" applyFont="1" applyFill="1" applyBorder="1" applyAlignment="1">
      <alignment wrapText="1"/>
    </xf>
    <xf numFmtId="170" fontId="148" fillId="31" borderId="71" xfId="19" applyNumberFormat="1" applyFont="1" applyFill="1" applyBorder="1" applyAlignment="1">
      <alignment horizontal="center" vertical="center" wrapText="1"/>
    </xf>
    <xf numFmtId="170" fontId="148" fillId="31" borderId="16" xfId="19" applyNumberFormat="1" applyFont="1" applyFill="1" applyBorder="1" applyAlignment="1">
      <alignment horizontal="center" vertical="center" wrapText="1"/>
    </xf>
    <xf numFmtId="170" fontId="148" fillId="31" borderId="94" xfId="19" applyNumberFormat="1" applyFont="1" applyFill="1" applyBorder="1" applyAlignment="1">
      <alignment horizontal="center" vertical="center" wrapText="1"/>
    </xf>
    <xf numFmtId="170" fontId="148" fillId="31" borderId="71" xfId="19" applyNumberFormat="1" applyFont="1" applyFill="1" applyBorder="1" applyAlignment="1">
      <alignment vertical="center" wrapText="1"/>
    </xf>
    <xf numFmtId="170" fontId="148" fillId="31" borderId="94" xfId="19" applyNumberFormat="1" applyFont="1" applyFill="1" applyBorder="1" applyAlignment="1">
      <alignment wrapText="1"/>
    </xf>
    <xf numFmtId="3" fontId="110" fillId="31" borderId="2" xfId="21" applyNumberFormat="1" applyFont="1"/>
    <xf numFmtId="0" fontId="151" fillId="53" borderId="71" xfId="21" applyFont="1" applyFill="1" applyBorder="1" applyAlignment="1"/>
    <xf numFmtId="170" fontId="148" fillId="31" borderId="77" xfId="19" applyNumberFormat="1" applyFont="1" applyFill="1" applyBorder="1" applyAlignment="1">
      <alignment wrapText="1"/>
    </xf>
    <xf numFmtId="3" fontId="13" fillId="31" borderId="77" xfId="19" applyNumberFormat="1" applyFill="1" applyBorder="1"/>
    <xf numFmtId="170" fontId="152" fillId="31" borderId="76" xfId="19" applyNumberFormat="1" applyFont="1" applyFill="1" applyBorder="1"/>
    <xf numFmtId="0" fontId="146" fillId="31" borderId="19" xfId="21" applyFont="1" applyBorder="1" applyAlignment="1">
      <alignment horizontal="left" vertical="center" wrapText="1" indent="1"/>
    </xf>
    <xf numFmtId="0" fontId="147" fillId="31" borderId="16" xfId="21" applyFont="1" applyBorder="1" applyAlignment="1">
      <alignment horizontal="left" vertical="center" wrapText="1" indent="1"/>
    </xf>
    <xf numFmtId="3" fontId="150" fillId="53" borderId="71" xfId="22" applyNumberFormat="1" applyFont="1" applyFill="1" applyBorder="1" applyAlignment="1">
      <alignment wrapText="1"/>
    </xf>
    <xf numFmtId="170" fontId="111" fillId="53" borderId="13" xfId="19" applyNumberFormat="1" applyFont="1" applyFill="1" applyBorder="1" applyAlignment="1">
      <alignment horizontal="left" vertical="center" wrapText="1"/>
    </xf>
    <xf numFmtId="170" fontId="110" fillId="31" borderId="2" xfId="21" applyNumberFormat="1" applyFont="1"/>
    <xf numFmtId="170" fontId="148" fillId="31" borderId="71" xfId="19" applyNumberFormat="1" applyFont="1" applyFill="1" applyBorder="1"/>
    <xf numFmtId="0" fontId="153" fillId="53" borderId="71" xfId="21" applyFont="1" applyFill="1" applyBorder="1" applyAlignment="1"/>
    <xf numFmtId="3" fontId="13" fillId="31" borderId="16" xfId="19" applyNumberFormat="1" applyFill="1" applyBorder="1"/>
    <xf numFmtId="0" fontId="151" fillId="53" borderId="95" xfId="21" applyFont="1" applyFill="1" applyBorder="1" applyAlignment="1"/>
    <xf numFmtId="0" fontId="153" fillId="53" borderId="71" xfId="23" applyFont="1" applyFill="1" applyBorder="1" applyAlignment="1"/>
    <xf numFmtId="170" fontId="152" fillId="31" borderId="32" xfId="19" applyNumberFormat="1" applyFont="1" applyFill="1" applyBorder="1"/>
    <xf numFmtId="0" fontId="153" fillId="53" borderId="16" xfId="23" applyFont="1" applyFill="1" applyBorder="1" applyAlignment="1"/>
    <xf numFmtId="0" fontId="111" fillId="53" borderId="19" xfId="21" applyFont="1" applyFill="1" applyBorder="1" applyAlignment="1">
      <alignment horizontal="left" vertical="center" wrapText="1"/>
    </xf>
    <xf numFmtId="170" fontId="111" fillId="53" borderId="19" xfId="19" applyNumberFormat="1" applyFont="1" applyFill="1" applyBorder="1" applyAlignment="1">
      <alignment horizontal="left" vertical="center" wrapText="1"/>
    </xf>
    <xf numFmtId="0" fontId="111" fillId="53" borderId="17" xfId="21" applyFont="1" applyFill="1" applyBorder="1" applyAlignment="1">
      <alignment horizontal="left" vertical="center" wrapText="1"/>
    </xf>
    <xf numFmtId="170" fontId="152" fillId="31" borderId="67" xfId="19" applyNumberFormat="1" applyFont="1" applyFill="1" applyBorder="1"/>
    <xf numFmtId="170" fontId="148" fillId="31" borderId="95" xfId="19" applyNumberFormat="1" applyFont="1" applyFill="1" applyBorder="1"/>
    <xf numFmtId="170" fontId="148" fillId="31" borderId="95" xfId="19" applyNumberFormat="1" applyFont="1" applyFill="1" applyBorder="1" applyAlignment="1">
      <alignment vertical="center" wrapText="1"/>
    </xf>
    <xf numFmtId="3" fontId="13" fillId="31" borderId="87" xfId="19" applyNumberFormat="1" applyFill="1" applyBorder="1"/>
    <xf numFmtId="170" fontId="152" fillId="31" borderId="24" xfId="19" applyNumberFormat="1" applyFont="1" applyFill="1" applyBorder="1"/>
    <xf numFmtId="0" fontId="153" fillId="53" borderId="93" xfId="23" applyFont="1" applyFill="1" applyBorder="1" applyAlignment="1"/>
    <xf numFmtId="3" fontId="112" fillId="54" borderId="14" xfId="21" applyNumberFormat="1" applyFont="1" applyFill="1" applyBorder="1" applyAlignment="1">
      <alignment horizontal="center" vertical="center"/>
    </xf>
    <xf numFmtId="3" fontId="112" fillId="31" borderId="14" xfId="21" applyNumberFormat="1" applyFont="1" applyBorder="1" applyAlignment="1">
      <alignment horizontal="center" vertical="center"/>
    </xf>
    <xf numFmtId="3" fontId="112" fillId="53" borderId="13" xfId="21" applyNumberFormat="1" applyFont="1" applyFill="1" applyBorder="1" applyAlignment="1">
      <alignment horizontal="center" vertical="center" wrapText="1"/>
    </xf>
    <xf numFmtId="0" fontId="14" fillId="31" borderId="2" xfId="24" applyFont="1" applyAlignment="1"/>
    <xf numFmtId="0" fontId="13" fillId="31" borderId="2" xfId="24"/>
    <xf numFmtId="0" fontId="14" fillId="31" borderId="2" xfId="24" applyFont="1" applyAlignment="1">
      <alignment horizontal="center"/>
    </xf>
    <xf numFmtId="0" fontId="16" fillId="53" borderId="7" xfId="24" applyFont="1" applyFill="1" applyBorder="1" applyAlignment="1">
      <alignment horizontal="left" vertical="center" wrapText="1"/>
    </xf>
    <xf numFmtId="0" fontId="13" fillId="53" borderId="2" xfId="24" applyFill="1"/>
    <xf numFmtId="0" fontId="16" fillId="54" borderId="7" xfId="24" applyFont="1" applyFill="1" applyBorder="1" applyAlignment="1">
      <alignment vertical="center" wrapText="1"/>
    </xf>
    <xf numFmtId="0" fontId="16" fillId="31" borderId="2" xfId="24" applyFont="1" applyFill="1" applyBorder="1" applyAlignment="1">
      <alignment vertical="center" wrapText="1"/>
    </xf>
    <xf numFmtId="0" fontId="16" fillId="31" borderId="2" xfId="24" applyFont="1" applyFill="1" applyBorder="1" applyAlignment="1">
      <alignment vertical="center"/>
    </xf>
    <xf numFmtId="0" fontId="19" fillId="55" borderId="13" xfId="24" applyFont="1" applyFill="1" applyBorder="1" applyAlignment="1">
      <alignment vertical="center" wrapText="1"/>
    </xf>
    <xf numFmtId="0" fontId="19" fillId="55" borderId="13" xfId="24" applyFont="1" applyFill="1" applyBorder="1" applyAlignment="1">
      <alignment horizontal="center" vertical="center" wrapText="1"/>
    </xf>
    <xf numFmtId="0" fontId="19" fillId="53" borderId="13" xfId="24" applyFont="1" applyFill="1" applyBorder="1" applyAlignment="1">
      <alignment horizontal="left" vertical="center" wrapText="1"/>
    </xf>
    <xf numFmtId="165" fontId="19" fillId="53" borderId="13" xfId="24" applyNumberFormat="1" applyFont="1" applyFill="1" applyBorder="1" applyAlignment="1">
      <alignment horizontal="center" vertical="center" wrapText="1"/>
    </xf>
    <xf numFmtId="9" fontId="19" fillId="31" borderId="12" xfId="24" applyNumberFormat="1" applyFont="1" applyFill="1" applyBorder="1" applyAlignment="1">
      <alignment horizontal="center" vertical="center"/>
    </xf>
    <xf numFmtId="0" fontId="20" fillId="54" borderId="13" xfId="24" applyFont="1" applyFill="1" applyBorder="1" applyAlignment="1">
      <alignment vertical="center" wrapText="1"/>
    </xf>
    <xf numFmtId="4" fontId="13" fillId="31" borderId="2" xfId="24" applyNumberFormat="1"/>
    <xf numFmtId="0" fontId="19" fillId="55" borderId="19" xfId="24" applyFont="1" applyFill="1" applyBorder="1" applyAlignment="1">
      <alignment vertical="center" wrapText="1"/>
    </xf>
    <xf numFmtId="0" fontId="19" fillId="55" borderId="19" xfId="24" applyFont="1" applyFill="1" applyBorder="1" applyAlignment="1">
      <alignment horizontal="center" vertical="center" wrapText="1"/>
    </xf>
    <xf numFmtId="0" fontId="15" fillId="31" borderId="2" xfId="24" applyFont="1"/>
    <xf numFmtId="0" fontId="20" fillId="54" borderId="96" xfId="24" applyFont="1" applyFill="1" applyBorder="1" applyAlignment="1">
      <alignment vertical="center" wrapText="1"/>
    </xf>
    <xf numFmtId="49" fontId="19" fillId="54" borderId="96" xfId="24" applyNumberFormat="1" applyFont="1" applyFill="1" applyBorder="1" applyAlignment="1">
      <alignment horizontal="center" vertical="center" wrapText="1"/>
    </xf>
    <xf numFmtId="0" fontId="19" fillId="54" borderId="97" xfId="24" applyFont="1" applyFill="1" applyBorder="1" applyAlignment="1">
      <alignment horizontal="center" vertical="center" wrapText="1"/>
    </xf>
    <xf numFmtId="0" fontId="19" fillId="54" borderId="96" xfId="24" applyFont="1" applyFill="1" applyBorder="1" applyAlignment="1">
      <alignment horizontal="center" vertical="center" wrapText="1"/>
    </xf>
    <xf numFmtId="0" fontId="13" fillId="31" borderId="2" xfId="24" applyBorder="1"/>
    <xf numFmtId="0" fontId="13" fillId="31" borderId="98" xfId="24" applyBorder="1"/>
    <xf numFmtId="0" fontId="20" fillId="54" borderId="99" xfId="24" applyFont="1" applyFill="1" applyBorder="1" applyAlignment="1">
      <alignment vertical="center" wrapText="1"/>
    </xf>
    <xf numFmtId="0" fontId="19" fillId="54" borderId="100" xfId="24" applyFont="1" applyFill="1" applyBorder="1" applyAlignment="1">
      <alignment horizontal="center" vertical="center" wrapText="1"/>
    </xf>
    <xf numFmtId="0" fontId="25" fillId="54" borderId="13" xfId="24" applyFont="1" applyFill="1" applyBorder="1" applyAlignment="1">
      <alignment horizontal="left" vertical="center" wrapText="1"/>
    </xf>
    <xf numFmtId="0" fontId="13" fillId="31" borderId="2" xfId="24" applyAlignment="1">
      <alignment horizontal="right"/>
    </xf>
    <xf numFmtId="0" fontId="24" fillId="53" borderId="12" xfId="24" applyFont="1" applyFill="1" applyBorder="1" applyAlignment="1">
      <alignment horizontal="center" vertical="center" wrapText="1"/>
    </xf>
    <xf numFmtId="0" fontId="24" fillId="53" borderId="14" xfId="24" applyFont="1" applyFill="1" applyBorder="1" applyAlignment="1">
      <alignment horizontal="center" vertical="center" wrapText="1"/>
    </xf>
    <xf numFmtId="3" fontId="19" fillId="53" borderId="13" xfId="24" applyNumberFormat="1" applyFont="1" applyFill="1" applyBorder="1" applyAlignment="1">
      <alignment horizontal="center" vertical="center" wrapText="1"/>
    </xf>
    <xf numFmtId="3" fontId="26" fillId="53" borderId="13" xfId="24" applyNumberFormat="1" applyFont="1" applyFill="1" applyBorder="1" applyAlignment="1">
      <alignment horizontal="center" vertical="center" wrapText="1"/>
    </xf>
    <xf numFmtId="0" fontId="13" fillId="53" borderId="2" xfId="24" applyFill="1" applyAlignment="1">
      <alignment horizontal="right"/>
    </xf>
    <xf numFmtId="0" fontId="19" fillId="53" borderId="13" xfId="24" applyFont="1" applyFill="1" applyBorder="1" applyAlignment="1">
      <alignment horizontal="center" vertical="center" wrapText="1"/>
    </xf>
    <xf numFmtId="165" fontId="19" fillId="53" borderId="14" xfId="24" applyNumberFormat="1" applyFont="1" applyFill="1" applyBorder="1" applyAlignment="1">
      <alignment horizontal="center" vertical="center"/>
    </xf>
    <xf numFmtId="3" fontId="13" fillId="31" borderId="2" xfId="24" applyNumberFormat="1"/>
    <xf numFmtId="0" fontId="18" fillId="31" borderId="13" xfId="24" applyFont="1" applyBorder="1" applyAlignment="1">
      <alignment horizontal="left" vertical="center" wrapText="1" indent="1"/>
    </xf>
    <xf numFmtId="3" fontId="19" fillId="31" borderId="14" xfId="24" applyNumberFormat="1" applyFont="1" applyBorder="1" applyAlignment="1">
      <alignment horizontal="center" vertical="center"/>
    </xf>
    <xf numFmtId="0" fontId="27" fillId="31" borderId="13" xfId="24" applyFont="1" applyBorder="1" applyAlignment="1">
      <alignment horizontal="left" vertical="center" wrapText="1" indent="1"/>
    </xf>
    <xf numFmtId="3" fontId="28" fillId="31" borderId="14" xfId="24" applyNumberFormat="1" applyFont="1" applyBorder="1" applyAlignment="1">
      <alignment horizontal="center" vertical="center"/>
    </xf>
    <xf numFmtId="165" fontId="28" fillId="31" borderId="14" xfId="24" applyNumberFormat="1" applyFont="1" applyBorder="1" applyAlignment="1">
      <alignment horizontal="center" vertical="center"/>
    </xf>
    <xf numFmtId="3" fontId="19" fillId="53" borderId="14" xfId="24" applyNumberFormat="1" applyFont="1" applyFill="1" applyBorder="1" applyAlignment="1">
      <alignment horizontal="center" vertical="center"/>
    </xf>
    <xf numFmtId="0" fontId="29" fillId="31" borderId="2" xfId="24" applyFont="1" applyAlignment="1">
      <alignment wrapText="1"/>
    </xf>
    <xf numFmtId="0" fontId="30" fillId="31" borderId="19" xfId="24" applyFont="1" applyBorder="1" applyAlignment="1">
      <alignment horizontal="left" vertical="center" wrapText="1" indent="1"/>
    </xf>
    <xf numFmtId="0" fontId="31" fillId="52" borderId="13" xfId="24" applyFont="1" applyFill="1" applyBorder="1" applyAlignment="1">
      <alignment vertical="center" wrapText="1"/>
    </xf>
    <xf numFmtId="3" fontId="24" fillId="52" borderId="14" xfId="24" applyNumberFormat="1" applyFont="1" applyFill="1" applyBorder="1" applyAlignment="1">
      <alignment horizontal="center" vertical="center"/>
    </xf>
    <xf numFmtId="9" fontId="25" fillId="54" borderId="7" xfId="24" applyNumberFormat="1" applyFont="1" applyFill="1" applyBorder="1" applyAlignment="1">
      <alignment horizontal="center" vertical="center" wrapText="1"/>
    </xf>
    <xf numFmtId="3" fontId="28" fillId="53" borderId="14" xfId="24" applyNumberFormat="1" applyFont="1" applyFill="1" applyBorder="1" applyAlignment="1">
      <alignment horizontal="center" vertical="center"/>
    </xf>
    <xf numFmtId="0" fontId="30" fillId="31" borderId="101" xfId="24" applyFont="1" applyBorder="1" applyAlignment="1">
      <alignment horizontal="left" vertical="center" wrapText="1" indent="1"/>
    </xf>
    <xf numFmtId="3" fontId="28" fillId="31" borderId="102" xfId="24" applyNumberFormat="1" applyFont="1" applyBorder="1" applyAlignment="1">
      <alignment horizontal="center" vertical="center"/>
    </xf>
    <xf numFmtId="0" fontId="24" fillId="53" borderId="104" xfId="24" applyFont="1" applyFill="1" applyBorder="1" applyAlignment="1">
      <alignment horizontal="center" vertical="center" wrapText="1"/>
    </xf>
    <xf numFmtId="0" fontId="24" fillId="53" borderId="22" xfId="24" applyFont="1" applyFill="1" applyBorder="1" applyAlignment="1">
      <alignment horizontal="center" vertical="center" wrapText="1"/>
    </xf>
    <xf numFmtId="0" fontId="24" fillId="53" borderId="55" xfId="24" applyFont="1" applyFill="1" applyBorder="1" applyAlignment="1">
      <alignment horizontal="center" vertical="center" wrapText="1"/>
    </xf>
    <xf numFmtId="0" fontId="24" fillId="53" borderId="27" xfId="24" applyFont="1" applyFill="1" applyBorder="1" applyAlignment="1">
      <alignment horizontal="center" vertical="center" wrapText="1"/>
    </xf>
    <xf numFmtId="0" fontId="31" fillId="56" borderId="13" xfId="24" applyFont="1" applyFill="1" applyBorder="1" applyAlignment="1">
      <alignment vertical="center" wrapText="1"/>
    </xf>
    <xf numFmtId="3" fontId="24" fillId="56" borderId="14" xfId="24" applyNumberFormat="1" applyFont="1" applyFill="1" applyBorder="1" applyAlignment="1">
      <alignment horizontal="center" vertical="center"/>
    </xf>
    <xf numFmtId="3" fontId="24" fillId="54" borderId="14" xfId="24" applyNumberFormat="1" applyFont="1" applyFill="1" applyBorder="1" applyAlignment="1">
      <alignment horizontal="center" vertical="center"/>
    </xf>
    <xf numFmtId="3" fontId="24" fillId="31" borderId="14" xfId="24" applyNumberFormat="1" applyFont="1" applyBorder="1" applyAlignment="1">
      <alignment horizontal="center" vertical="center"/>
    </xf>
    <xf numFmtId="0" fontId="13" fillId="31" borderId="2" xfId="24" applyAlignment="1"/>
    <xf numFmtId="0" fontId="13" fillId="31" borderId="2" xfId="24" applyFill="1"/>
    <xf numFmtId="0" fontId="13" fillId="31" borderId="2" xfId="24" applyFill="1" applyAlignment="1"/>
    <xf numFmtId="0" fontId="20" fillId="31" borderId="2" xfId="24" applyFont="1" applyBorder="1" applyAlignment="1">
      <alignment horizontal="left" vertical="center" wrapText="1" indent="1"/>
    </xf>
    <xf numFmtId="3" fontId="19" fillId="31" borderId="2" xfId="24" applyNumberFormat="1" applyFont="1" applyBorder="1" applyAlignment="1">
      <alignment horizontal="center" vertical="center"/>
    </xf>
    <xf numFmtId="0" fontId="36" fillId="31" borderId="2" xfId="24" applyFont="1" applyBorder="1"/>
    <xf numFmtId="0" fontId="36" fillId="31" borderId="2" xfId="24" applyFont="1" applyBorder="1" applyAlignment="1">
      <alignment vertical="center" wrapText="1"/>
    </xf>
    <xf numFmtId="0" fontId="7" fillId="30" borderId="3" xfId="0" applyNumberFormat="1" applyFont="1" applyFill="1" applyBorder="1" applyAlignment="1" applyProtection="1">
      <alignment horizontal="left" vertical="center" wrapText="1"/>
    </xf>
    <xf numFmtId="0" fontId="7" fillId="31" borderId="3" xfId="0" applyNumberFormat="1" applyFont="1" applyFill="1" applyBorder="1" applyAlignment="1" applyProtection="1">
      <alignment horizontal="left" vertical="center" wrapText="1"/>
      <protection locked="0"/>
    </xf>
    <xf numFmtId="0" fontId="8" fillId="36" borderId="3" xfId="0" applyNumberFormat="1" applyFont="1" applyFill="1" applyBorder="1" applyAlignment="1" applyProtection="1">
      <alignment horizontal="center" vertical="center" wrapText="1"/>
    </xf>
    <xf numFmtId="0" fontId="8" fillId="37" borderId="3" xfId="0" applyNumberFormat="1" applyFont="1" applyFill="1" applyBorder="1" applyAlignment="1" applyProtection="1">
      <alignment horizontal="center" vertical="center" wrapText="1"/>
      <protection locked="0"/>
    </xf>
    <xf numFmtId="0" fontId="7" fillId="27" borderId="3" xfId="0" applyNumberFormat="1" applyFont="1" applyFill="1" applyBorder="1" applyAlignment="1" applyProtection="1">
      <alignment horizontal="left" vertical="center" wrapText="1"/>
    </xf>
    <xf numFmtId="0" fontId="7" fillId="28" borderId="3" xfId="0" applyNumberFormat="1" applyFont="1" applyFill="1" applyBorder="1" applyAlignment="1" applyProtection="1">
      <alignment horizontal="left" vertical="center" wrapText="1"/>
      <protection locked="0"/>
    </xf>
    <xf numFmtId="0" fontId="4" fillId="17" borderId="3" xfId="0" applyNumberFormat="1" applyFont="1" applyFill="1" applyBorder="1" applyAlignment="1" applyProtection="1">
      <alignment horizontal="left" vertical="center" wrapText="1"/>
    </xf>
    <xf numFmtId="0" fontId="4" fillId="18" borderId="3" xfId="0" applyNumberFormat="1" applyFont="1" applyFill="1" applyBorder="1" applyAlignment="1" applyProtection="1">
      <alignment horizontal="left" vertical="center" wrapText="1"/>
      <protection locked="0"/>
    </xf>
    <xf numFmtId="0" fontId="3" fillId="24" borderId="3" xfId="0" applyNumberFormat="1" applyFont="1" applyFill="1" applyBorder="1" applyAlignment="1" applyProtection="1">
      <alignment horizontal="center" vertical="center" wrapText="1"/>
    </xf>
    <xf numFmtId="0" fontId="3" fillId="25" borderId="3" xfId="0" applyNumberFormat="1" applyFont="1" applyFill="1" applyBorder="1" applyAlignment="1" applyProtection="1">
      <alignment horizontal="center" vertical="center" wrapText="1"/>
      <protection locked="0"/>
    </xf>
    <xf numFmtId="0" fontId="4" fillId="8" borderId="3" xfId="0" applyNumberFormat="1" applyFont="1" applyFill="1" applyBorder="1" applyAlignment="1" applyProtection="1">
      <alignment horizontal="center" vertical="center" wrapText="1"/>
    </xf>
    <xf numFmtId="0" fontId="4" fillId="9" borderId="3" xfId="0" applyNumberFormat="1" applyFont="1" applyFill="1" applyBorder="1" applyAlignment="1" applyProtection="1">
      <alignment horizontal="center" vertical="center" wrapText="1"/>
      <protection locked="0"/>
    </xf>
    <xf numFmtId="0" fontId="5" fillId="10" borderId="3" xfId="0" applyNumberFormat="1" applyFont="1" applyFill="1" applyBorder="1" applyAlignment="1" applyProtection="1">
      <alignment horizontal="center" vertical="center" wrapText="1"/>
    </xf>
    <xf numFmtId="0" fontId="5" fillId="11" borderId="3" xfId="0" applyNumberFormat="1" applyFont="1" applyFill="1" applyBorder="1" applyAlignment="1" applyProtection="1">
      <alignment horizontal="center" vertical="center" wrapText="1"/>
      <protection locked="0"/>
    </xf>
    <xf numFmtId="0" fontId="3" fillId="12" borderId="3" xfId="0" applyNumberFormat="1" applyFont="1" applyFill="1" applyBorder="1" applyAlignment="1" applyProtection="1">
      <alignment horizontal="center" vertical="center" wrapText="1"/>
    </xf>
    <xf numFmtId="0" fontId="3" fillId="13" borderId="3" xfId="0" applyNumberFormat="1" applyFont="1" applyFill="1" applyBorder="1" applyAlignment="1" applyProtection="1">
      <alignment horizontal="center" vertical="center" wrapText="1"/>
      <protection locked="0"/>
    </xf>
    <xf numFmtId="0" fontId="4" fillId="14" borderId="3" xfId="0" applyNumberFormat="1" applyFont="1" applyFill="1" applyBorder="1" applyAlignment="1" applyProtection="1">
      <alignment horizontal="left" vertical="center" wrapText="1"/>
    </xf>
    <xf numFmtId="0" fontId="4" fillId="15" borderId="3" xfId="0" applyNumberFormat="1" applyFont="1" applyFill="1" applyBorder="1" applyAlignment="1" applyProtection="1">
      <alignment horizontal="left" vertical="center" wrapText="1"/>
      <protection locked="0"/>
    </xf>
    <xf numFmtId="0" fontId="1" fillId="3" borderId="1"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protection locked="0"/>
    </xf>
    <xf numFmtId="0" fontId="2" fillId="5" borderId="2" xfId="0" applyNumberFormat="1" applyFont="1" applyFill="1" applyBorder="1" applyAlignment="1" applyProtection="1">
      <alignment horizontal="center" vertical="center" wrapText="1"/>
    </xf>
    <xf numFmtId="0" fontId="2" fillId="6" borderId="2" xfId="0" applyNumberFormat="1" applyFont="1" applyFill="1" applyBorder="1" applyAlignment="1" applyProtection="1">
      <alignment horizontal="center" vertical="center" wrapText="1"/>
      <protection locked="0"/>
    </xf>
    <xf numFmtId="0" fontId="8" fillId="51" borderId="3" xfId="0" applyNumberFormat="1" applyFont="1" applyFill="1" applyBorder="1" applyAlignment="1" applyProtection="1">
      <alignment horizontal="center" vertical="center" wrapText="1"/>
    </xf>
    <xf numFmtId="0" fontId="8" fillId="51" borderId="3" xfId="0" applyNumberFormat="1" applyFont="1" applyFill="1" applyBorder="1" applyAlignment="1" applyProtection="1">
      <alignment horizontal="center" vertical="center" wrapText="1"/>
      <protection locked="0"/>
    </xf>
    <xf numFmtId="0" fontId="7" fillId="43" borderId="3" xfId="0" applyNumberFormat="1" applyFont="1" applyFill="1" applyBorder="1" applyAlignment="1" applyProtection="1">
      <alignment horizontal="left" vertical="center" wrapText="1"/>
    </xf>
    <xf numFmtId="0" fontId="7" fillId="43" borderId="3" xfId="0" applyNumberFormat="1" applyFont="1" applyFill="1" applyBorder="1" applyAlignment="1" applyProtection="1">
      <alignment horizontal="left" vertical="center" wrapText="1"/>
      <protection locked="0"/>
    </xf>
    <xf numFmtId="0" fontId="7" fillId="31" borderId="3" xfId="0" applyNumberFormat="1" applyFont="1" applyFill="1" applyBorder="1" applyAlignment="1" applyProtection="1">
      <alignment horizontal="left" vertical="center" wrapText="1"/>
    </xf>
    <xf numFmtId="0" fontId="4" fillId="43" borderId="3" xfId="0" applyNumberFormat="1" applyFont="1" applyFill="1" applyBorder="1" applyAlignment="1" applyProtection="1">
      <alignment horizontal="left" vertical="center" wrapText="1"/>
    </xf>
    <xf numFmtId="0" fontId="4" fillId="43" borderId="3" xfId="0" applyNumberFormat="1" applyFont="1" applyFill="1" applyBorder="1" applyAlignment="1" applyProtection="1">
      <alignment horizontal="left" vertical="center" wrapText="1"/>
      <protection locked="0"/>
    </xf>
    <xf numFmtId="0" fontId="3" fillId="43" borderId="3" xfId="0" applyNumberFormat="1" applyFont="1" applyFill="1" applyBorder="1" applyAlignment="1" applyProtection="1">
      <alignment horizontal="center" vertical="center" wrapText="1"/>
    </xf>
    <xf numFmtId="0" fontId="3" fillId="43" borderId="3" xfId="0" applyNumberFormat="1" applyFont="1" applyFill="1" applyBorder="1" applyAlignment="1" applyProtection="1">
      <alignment horizontal="center" vertical="center" wrapText="1"/>
      <protection locked="0"/>
    </xf>
    <xf numFmtId="0" fontId="4" fillId="31" borderId="3" xfId="0" applyNumberFormat="1" applyFont="1" applyFill="1" applyBorder="1" applyAlignment="1" applyProtection="1">
      <alignment horizontal="center" vertical="center" wrapText="1"/>
    </xf>
    <xf numFmtId="0" fontId="4" fillId="31" borderId="3" xfId="0" applyNumberFormat="1" applyFont="1" applyFill="1" applyBorder="1" applyAlignment="1" applyProtection="1">
      <alignment horizontal="center" vertical="center" wrapText="1"/>
      <protection locked="0"/>
    </xf>
    <xf numFmtId="0" fontId="5" fillId="51" borderId="3" xfId="0" applyNumberFormat="1" applyFont="1" applyFill="1" applyBorder="1" applyAlignment="1" applyProtection="1">
      <alignment horizontal="center" vertical="center" wrapText="1"/>
    </xf>
    <xf numFmtId="0" fontId="5" fillId="51" borderId="3" xfId="0" applyNumberFormat="1" applyFont="1" applyFill="1" applyBorder="1" applyAlignment="1" applyProtection="1">
      <alignment horizontal="center" vertical="center" wrapText="1"/>
      <protection locked="0"/>
    </xf>
    <xf numFmtId="0" fontId="3" fillId="51" borderId="3" xfId="0" applyNumberFormat="1" applyFont="1" applyFill="1" applyBorder="1" applyAlignment="1" applyProtection="1">
      <alignment horizontal="center" vertical="center" wrapText="1"/>
    </xf>
    <xf numFmtId="0" fontId="3" fillId="51" borderId="3" xfId="0" applyNumberFormat="1" applyFont="1" applyFill="1" applyBorder="1" applyAlignment="1" applyProtection="1">
      <alignment horizontal="center" vertical="center" wrapText="1"/>
      <protection locked="0"/>
    </xf>
    <xf numFmtId="0" fontId="4" fillId="31" borderId="3" xfId="0" applyNumberFormat="1" applyFont="1" applyFill="1" applyBorder="1" applyAlignment="1" applyProtection="1">
      <alignment horizontal="left" vertical="center" wrapText="1"/>
    </xf>
    <xf numFmtId="0" fontId="4" fillId="31" borderId="3" xfId="0" applyNumberFormat="1" applyFont="1" applyFill="1" applyBorder="1" applyAlignment="1" applyProtection="1">
      <alignment horizontal="left" vertical="center" wrapText="1"/>
      <protection locked="0"/>
    </xf>
    <xf numFmtId="0" fontId="7" fillId="31" borderId="3" xfId="1" applyNumberFormat="1" applyFont="1" applyFill="1" applyBorder="1" applyAlignment="1" applyProtection="1">
      <alignment horizontal="left" vertical="center" wrapText="1"/>
    </xf>
    <xf numFmtId="0" fontId="7" fillId="31" borderId="3" xfId="1" applyNumberFormat="1" applyFont="1" applyFill="1" applyBorder="1" applyAlignment="1" applyProtection="1">
      <alignment horizontal="left" vertical="center" wrapText="1"/>
      <protection locked="0"/>
    </xf>
    <xf numFmtId="0" fontId="8" fillId="51" borderId="3" xfId="1" applyNumberFormat="1" applyFont="1" applyFill="1" applyBorder="1" applyAlignment="1" applyProtection="1">
      <alignment horizontal="center" vertical="center" wrapText="1"/>
    </xf>
    <xf numFmtId="0" fontId="8" fillId="51" borderId="3" xfId="1" applyNumberFormat="1" applyFont="1" applyFill="1" applyBorder="1" applyAlignment="1" applyProtection="1">
      <alignment horizontal="center" vertical="center" wrapText="1"/>
      <protection locked="0"/>
    </xf>
    <xf numFmtId="0" fontId="1" fillId="51" borderId="2" xfId="0" applyNumberFormat="1" applyFont="1" applyFill="1" applyBorder="1" applyAlignment="1" applyProtection="1">
      <alignment horizontal="center" vertical="center" wrapText="1"/>
    </xf>
    <xf numFmtId="0" fontId="1" fillId="51" borderId="2" xfId="0" applyNumberFormat="1" applyFont="1" applyFill="1" applyBorder="1" applyAlignment="1" applyProtection="1">
      <alignment horizontal="center" vertical="center" wrapText="1"/>
      <protection locked="0"/>
    </xf>
    <xf numFmtId="0" fontId="2" fillId="6" borderId="2" xfId="0" applyNumberFormat="1" applyFont="1" applyFill="1" applyBorder="1" applyAlignment="1" applyProtection="1">
      <alignment horizontal="center" vertical="center" wrapText="1"/>
    </xf>
    <xf numFmtId="0" fontId="7" fillId="43" borderId="3" xfId="1" applyNumberFormat="1" applyFont="1" applyFill="1" applyBorder="1" applyAlignment="1" applyProtection="1">
      <alignment horizontal="left" vertical="center" wrapText="1"/>
    </xf>
    <xf numFmtId="0" fontId="7" fillId="43" borderId="3" xfId="1" applyNumberFormat="1" applyFont="1" applyFill="1" applyBorder="1" applyAlignment="1" applyProtection="1">
      <alignment horizontal="left" vertical="center" wrapText="1"/>
      <protection locked="0"/>
    </xf>
    <xf numFmtId="0" fontId="3" fillId="43" borderId="3" xfId="1" applyNumberFormat="1" applyFont="1" applyFill="1" applyBorder="1" applyAlignment="1" applyProtection="1">
      <alignment horizontal="center" vertical="center" wrapText="1"/>
    </xf>
    <xf numFmtId="0" fontId="3" fillId="43" borderId="3" xfId="1" applyNumberFormat="1" applyFont="1" applyFill="1" applyBorder="1" applyAlignment="1" applyProtection="1">
      <alignment horizontal="center" vertical="center" wrapText="1"/>
      <protection locked="0"/>
    </xf>
    <xf numFmtId="0" fontId="4" fillId="43" borderId="3" xfId="1" applyNumberFormat="1" applyFont="1" applyFill="1" applyBorder="1" applyAlignment="1" applyProtection="1">
      <alignment horizontal="left" vertical="center" wrapText="1"/>
    </xf>
    <xf numFmtId="0" fontId="4" fillId="43" borderId="3" xfId="1" applyNumberFormat="1" applyFont="1" applyFill="1" applyBorder="1" applyAlignment="1" applyProtection="1">
      <alignment horizontal="left" vertical="center" wrapText="1"/>
      <protection locked="0"/>
    </xf>
    <xf numFmtId="0" fontId="5" fillId="51" borderId="3" xfId="1" applyNumberFormat="1" applyFont="1" applyFill="1" applyBorder="1" applyAlignment="1" applyProtection="1">
      <alignment horizontal="center" vertical="center" wrapText="1"/>
    </xf>
    <xf numFmtId="0" fontId="5" fillId="51" borderId="3" xfId="1" applyNumberFormat="1" applyFont="1" applyFill="1" applyBorder="1" applyAlignment="1" applyProtection="1">
      <alignment horizontal="center" vertical="center" wrapText="1"/>
      <protection locked="0"/>
    </xf>
    <xf numFmtId="0" fontId="3" fillId="51" borderId="3" xfId="1" applyNumberFormat="1" applyFont="1" applyFill="1" applyBorder="1" applyAlignment="1" applyProtection="1">
      <alignment horizontal="center" vertical="center" wrapText="1"/>
    </xf>
    <xf numFmtId="0" fontId="3" fillId="51" borderId="3" xfId="1" applyNumberFormat="1" applyFont="1" applyFill="1" applyBorder="1" applyAlignment="1" applyProtection="1">
      <alignment horizontal="center" vertical="center" wrapText="1"/>
      <protection locked="0"/>
    </xf>
    <xf numFmtId="0" fontId="4" fillId="31" borderId="3" xfId="1" applyNumberFormat="1" applyFont="1" applyFill="1" applyBorder="1" applyAlignment="1" applyProtection="1">
      <alignment horizontal="left" vertical="center" wrapText="1"/>
    </xf>
    <xf numFmtId="0" fontId="4" fillId="31" borderId="3" xfId="1" applyNumberFormat="1" applyFont="1" applyFill="1" applyBorder="1" applyAlignment="1" applyProtection="1">
      <alignment horizontal="left" vertical="center" wrapText="1"/>
      <protection locked="0"/>
    </xf>
    <xf numFmtId="0" fontId="1" fillId="51" borderId="2" xfId="1" applyNumberFormat="1" applyFont="1" applyFill="1" applyBorder="1" applyAlignment="1" applyProtection="1">
      <alignment horizontal="center" vertical="center" wrapText="1"/>
    </xf>
    <xf numFmtId="0" fontId="1" fillId="51" borderId="2" xfId="1" applyNumberFormat="1" applyFont="1" applyFill="1" applyBorder="1" applyAlignment="1" applyProtection="1">
      <alignment horizontal="center" vertical="center" wrapText="1"/>
      <protection locked="0"/>
    </xf>
    <xf numFmtId="0" fontId="2" fillId="6" borderId="2" xfId="1" applyNumberFormat="1" applyFont="1" applyFill="1" applyBorder="1" applyAlignment="1" applyProtection="1">
      <alignment horizontal="center" vertical="center" wrapText="1"/>
    </xf>
    <xf numFmtId="0" fontId="2" fillId="6" borderId="2" xfId="1" applyNumberFormat="1" applyFont="1" applyFill="1" applyBorder="1" applyAlignment="1" applyProtection="1">
      <alignment horizontal="center" vertical="center" wrapText="1"/>
      <protection locked="0"/>
    </xf>
    <xf numFmtId="0" fontId="4" fillId="31" borderId="3" xfId="1" applyNumberFormat="1" applyFont="1" applyFill="1" applyBorder="1" applyAlignment="1" applyProtection="1">
      <alignment horizontal="center" vertical="center" wrapText="1"/>
    </xf>
    <xf numFmtId="0" fontId="4" fillId="31" borderId="3" xfId="1" applyNumberFormat="1" applyFont="1" applyFill="1" applyBorder="1" applyAlignment="1" applyProtection="1">
      <alignment horizontal="center" vertical="center" wrapText="1"/>
      <protection locked="0"/>
    </xf>
    <xf numFmtId="0" fontId="7" fillId="43" borderId="3" xfId="6" applyNumberFormat="1" applyFont="1" applyFill="1" applyBorder="1" applyAlignment="1" applyProtection="1">
      <alignment horizontal="left" vertical="center" wrapText="1"/>
    </xf>
    <xf numFmtId="0" fontId="7" fillId="43" borderId="3" xfId="6" applyNumberFormat="1" applyFont="1" applyFill="1" applyBorder="1" applyAlignment="1" applyProtection="1">
      <alignment horizontal="left" vertical="center" wrapText="1"/>
      <protection locked="0"/>
    </xf>
    <xf numFmtId="0" fontId="7" fillId="31" borderId="3" xfId="6" applyNumberFormat="1" applyFont="1" applyFill="1" applyBorder="1" applyAlignment="1" applyProtection="1">
      <alignment horizontal="left" vertical="center" wrapText="1"/>
    </xf>
    <xf numFmtId="0" fontId="7" fillId="31" borderId="3" xfId="6" applyNumberFormat="1" applyFont="1" applyFill="1" applyBorder="1" applyAlignment="1" applyProtection="1">
      <alignment horizontal="left" vertical="center" wrapText="1"/>
      <protection locked="0"/>
    </xf>
    <xf numFmtId="0" fontId="8" fillId="51" borderId="3" xfId="6" applyNumberFormat="1" applyFont="1" applyFill="1" applyBorder="1" applyAlignment="1" applyProtection="1">
      <alignment horizontal="center" vertical="center" wrapText="1"/>
    </xf>
    <xf numFmtId="0" fontId="8" fillId="51" borderId="3" xfId="6" applyNumberFormat="1" applyFont="1" applyFill="1" applyBorder="1" applyAlignment="1" applyProtection="1">
      <alignment horizontal="center" vertical="center" wrapText="1"/>
      <protection locked="0"/>
    </xf>
    <xf numFmtId="0" fontId="3" fillId="43" borderId="3" xfId="6" applyNumberFormat="1" applyFont="1" applyFill="1" applyBorder="1" applyAlignment="1" applyProtection="1">
      <alignment horizontal="center" vertical="center" wrapText="1"/>
    </xf>
    <xf numFmtId="0" fontId="3" fillId="43" borderId="3" xfId="6" applyNumberFormat="1" applyFont="1" applyFill="1" applyBorder="1" applyAlignment="1" applyProtection="1">
      <alignment horizontal="center" vertical="center" wrapText="1"/>
      <protection locked="0"/>
    </xf>
    <xf numFmtId="0" fontId="5" fillId="51" borderId="3" xfId="6" applyNumberFormat="1" applyFont="1" applyFill="1" applyBorder="1" applyAlignment="1" applyProtection="1">
      <alignment horizontal="center" vertical="center" wrapText="1"/>
    </xf>
    <xf numFmtId="0" fontId="5" fillId="51" borderId="3" xfId="6" applyNumberFormat="1" applyFont="1" applyFill="1" applyBorder="1" applyAlignment="1" applyProtection="1">
      <alignment horizontal="center" vertical="center" wrapText="1"/>
      <protection locked="0"/>
    </xf>
    <xf numFmtId="0" fontId="3" fillId="51" borderId="3" xfId="6" applyNumberFormat="1" applyFont="1" applyFill="1" applyBorder="1" applyAlignment="1" applyProtection="1">
      <alignment horizontal="center" vertical="center" wrapText="1"/>
    </xf>
    <xf numFmtId="0" fontId="3" fillId="51" borderId="3" xfId="6" applyNumberFormat="1" applyFont="1" applyFill="1" applyBorder="1" applyAlignment="1" applyProtection="1">
      <alignment horizontal="center" vertical="center" wrapText="1"/>
      <protection locked="0"/>
    </xf>
    <xf numFmtId="0" fontId="4" fillId="31" borderId="3" xfId="6" applyNumberFormat="1" applyFont="1" applyFill="1" applyBorder="1" applyAlignment="1" applyProtection="1">
      <alignment horizontal="left" vertical="center" wrapText="1"/>
    </xf>
    <xf numFmtId="0" fontId="4" fillId="31" borderId="3" xfId="6" applyNumberFormat="1" applyFont="1" applyFill="1" applyBorder="1" applyAlignment="1" applyProtection="1">
      <alignment horizontal="left" vertical="center" wrapText="1"/>
      <protection locked="0"/>
    </xf>
    <xf numFmtId="0" fontId="4" fillId="43" borderId="3" xfId="6" applyNumberFormat="1" applyFont="1" applyFill="1" applyBorder="1" applyAlignment="1" applyProtection="1">
      <alignment horizontal="left" vertical="center" wrapText="1"/>
    </xf>
    <xf numFmtId="0" fontId="4" fillId="43" borderId="3" xfId="6" applyNumberFormat="1" applyFont="1" applyFill="1" applyBorder="1" applyAlignment="1" applyProtection="1">
      <alignment horizontal="left" vertical="center" wrapText="1"/>
      <protection locked="0"/>
    </xf>
    <xf numFmtId="0" fontId="4" fillId="31" borderId="3" xfId="6" applyNumberFormat="1" applyFont="1" applyFill="1" applyBorder="1" applyAlignment="1" applyProtection="1">
      <alignment horizontal="center" vertical="center" wrapText="1"/>
    </xf>
    <xf numFmtId="0" fontId="4" fillId="31" borderId="3" xfId="6" applyNumberFormat="1" applyFont="1" applyFill="1" applyBorder="1" applyAlignment="1" applyProtection="1">
      <alignment horizontal="center" vertical="center" wrapText="1"/>
      <protection locked="0"/>
    </xf>
    <xf numFmtId="0" fontId="1" fillId="51" borderId="2" xfId="6" applyNumberFormat="1" applyFont="1" applyFill="1" applyBorder="1" applyAlignment="1" applyProtection="1">
      <alignment horizontal="center" vertical="center" wrapText="1"/>
    </xf>
    <xf numFmtId="0" fontId="1" fillId="51" borderId="2" xfId="6" applyNumberFormat="1" applyFont="1" applyFill="1" applyBorder="1" applyAlignment="1" applyProtection="1">
      <alignment horizontal="center" vertical="center" wrapText="1"/>
      <protection locked="0"/>
    </xf>
    <xf numFmtId="0" fontId="2" fillId="6" borderId="2" xfId="6" applyNumberFormat="1" applyFont="1" applyFill="1" applyBorder="1" applyAlignment="1" applyProtection="1">
      <alignment horizontal="center" vertical="center" wrapText="1"/>
    </xf>
    <xf numFmtId="0" fontId="2" fillId="6" borderId="2" xfId="6" applyNumberFormat="1" applyFont="1" applyFill="1" applyBorder="1" applyAlignment="1" applyProtection="1">
      <alignment horizontal="center" vertical="center" wrapText="1"/>
      <protection locked="0"/>
    </xf>
    <xf numFmtId="0" fontId="7" fillId="31" borderId="3" xfId="8" applyNumberFormat="1" applyFont="1" applyFill="1" applyBorder="1" applyAlignment="1" applyProtection="1">
      <alignment horizontal="left" vertical="center" wrapText="1"/>
    </xf>
    <xf numFmtId="0" fontId="7" fillId="31" borderId="3" xfId="8" applyNumberFormat="1" applyFont="1" applyFill="1" applyBorder="1" applyAlignment="1" applyProtection="1">
      <alignment horizontal="left" vertical="center" wrapText="1"/>
      <protection locked="0"/>
    </xf>
    <xf numFmtId="0" fontId="8" fillId="51" borderId="3" xfId="8" applyNumberFormat="1" applyFont="1" applyFill="1" applyBorder="1" applyAlignment="1" applyProtection="1">
      <alignment horizontal="center" vertical="center" wrapText="1"/>
    </xf>
    <xf numFmtId="0" fontId="8" fillId="51" borderId="3" xfId="8" applyNumberFormat="1" applyFont="1" applyFill="1" applyBorder="1" applyAlignment="1" applyProtection="1">
      <alignment horizontal="center" vertical="center" wrapText="1"/>
      <protection locked="0"/>
    </xf>
    <xf numFmtId="0" fontId="3" fillId="43" borderId="3" xfId="8" applyNumberFormat="1" applyFont="1" applyFill="1" applyBorder="1" applyAlignment="1" applyProtection="1">
      <alignment horizontal="center" vertical="center" wrapText="1"/>
    </xf>
    <xf numFmtId="0" fontId="3" fillId="43" borderId="3" xfId="8" applyNumberFormat="1" applyFont="1" applyFill="1" applyBorder="1" applyAlignment="1" applyProtection="1">
      <alignment horizontal="center" vertical="center" wrapText="1"/>
      <protection locked="0"/>
    </xf>
    <xf numFmtId="0" fontId="7" fillId="43" borderId="3" xfId="8" applyNumberFormat="1" applyFont="1" applyFill="1" applyBorder="1" applyAlignment="1" applyProtection="1">
      <alignment horizontal="left" vertical="center" wrapText="1"/>
    </xf>
    <xf numFmtId="0" fontId="7" fillId="43" borderId="3" xfId="8" applyNumberFormat="1" applyFont="1" applyFill="1" applyBorder="1" applyAlignment="1" applyProtection="1">
      <alignment horizontal="left" vertical="center" wrapText="1"/>
      <protection locked="0"/>
    </xf>
    <xf numFmtId="0" fontId="1" fillId="51" borderId="2" xfId="8" applyNumberFormat="1" applyFont="1" applyFill="1" applyBorder="1" applyAlignment="1" applyProtection="1">
      <alignment horizontal="center" vertical="center" wrapText="1"/>
    </xf>
    <xf numFmtId="0" fontId="1" fillId="51" borderId="2" xfId="8" applyNumberFormat="1" applyFont="1" applyFill="1" applyBorder="1" applyAlignment="1" applyProtection="1">
      <alignment horizontal="center" vertical="center" wrapText="1"/>
      <protection locked="0"/>
    </xf>
    <xf numFmtId="0" fontId="2" fillId="6" borderId="2" xfId="8" applyNumberFormat="1" applyFont="1" applyFill="1" applyBorder="1" applyAlignment="1" applyProtection="1">
      <alignment horizontal="center" vertical="center" wrapText="1"/>
    </xf>
    <xf numFmtId="0" fontId="2" fillId="6" borderId="2" xfId="8" applyNumberFormat="1" applyFont="1" applyFill="1" applyBorder="1" applyAlignment="1" applyProtection="1">
      <alignment horizontal="center" vertical="center" wrapText="1"/>
      <protection locked="0"/>
    </xf>
    <xf numFmtId="0" fontId="4" fillId="31" borderId="3" xfId="8" applyNumberFormat="1" applyFont="1" applyFill="1" applyBorder="1" applyAlignment="1" applyProtection="1">
      <alignment horizontal="center" vertical="center" wrapText="1"/>
    </xf>
    <xf numFmtId="0" fontId="4" fillId="31" borderId="3" xfId="8" applyNumberFormat="1" applyFont="1" applyFill="1" applyBorder="1" applyAlignment="1" applyProtection="1">
      <alignment horizontal="center" vertical="center" wrapText="1"/>
      <protection locked="0"/>
    </xf>
    <xf numFmtId="0" fontId="5" fillId="51" borderId="3" xfId="8" applyNumberFormat="1" applyFont="1" applyFill="1" applyBorder="1" applyAlignment="1" applyProtection="1">
      <alignment horizontal="center" vertical="center" wrapText="1"/>
    </xf>
    <xf numFmtId="0" fontId="5" fillId="51" borderId="3" xfId="8" applyNumberFormat="1" applyFont="1" applyFill="1" applyBorder="1" applyAlignment="1" applyProtection="1">
      <alignment horizontal="center" vertical="center" wrapText="1"/>
      <protection locked="0"/>
    </xf>
    <xf numFmtId="0" fontId="3" fillId="51" borderId="3" xfId="8" applyNumberFormat="1" applyFont="1" applyFill="1" applyBorder="1" applyAlignment="1" applyProtection="1">
      <alignment horizontal="center" vertical="center" wrapText="1"/>
    </xf>
    <xf numFmtId="0" fontId="3" fillId="51" borderId="3" xfId="8" applyNumberFormat="1" applyFont="1" applyFill="1" applyBorder="1" applyAlignment="1" applyProtection="1">
      <alignment horizontal="center" vertical="center" wrapText="1"/>
      <protection locked="0"/>
    </xf>
    <xf numFmtId="0" fontId="4" fillId="31" borderId="3" xfId="8" applyNumberFormat="1" applyFont="1" applyFill="1" applyBorder="1" applyAlignment="1" applyProtection="1">
      <alignment horizontal="left" vertical="center" wrapText="1"/>
    </xf>
    <xf numFmtId="0" fontId="4" fillId="31" borderId="3" xfId="8" applyNumberFormat="1" applyFont="1" applyFill="1" applyBorder="1" applyAlignment="1" applyProtection="1">
      <alignment horizontal="left" vertical="center" wrapText="1"/>
      <protection locked="0"/>
    </xf>
    <xf numFmtId="0" fontId="4" fillId="43" borderId="3" xfId="8" applyNumberFormat="1" applyFont="1" applyFill="1" applyBorder="1" applyAlignment="1" applyProtection="1">
      <alignment horizontal="left" vertical="center" wrapText="1"/>
    </xf>
    <xf numFmtId="0" fontId="4" fillId="43" borderId="3" xfId="8" applyNumberFormat="1" applyFont="1" applyFill="1" applyBorder="1" applyAlignment="1" applyProtection="1">
      <alignment horizontal="left" vertical="center" wrapText="1"/>
      <protection locked="0"/>
    </xf>
    <xf numFmtId="0" fontId="4" fillId="31" borderId="3" xfId="9" applyNumberFormat="1" applyFont="1" applyFill="1" applyBorder="1" applyAlignment="1" applyProtection="1">
      <alignment horizontal="center" vertical="center" wrapText="1"/>
    </xf>
    <xf numFmtId="0" fontId="4" fillId="31" borderId="3" xfId="9" applyNumberFormat="1" applyFont="1" applyFill="1" applyBorder="1" applyAlignment="1" applyProtection="1">
      <alignment horizontal="center" vertical="center" wrapText="1"/>
      <protection locked="0"/>
    </xf>
    <xf numFmtId="0" fontId="1" fillId="51" borderId="2" xfId="9" applyNumberFormat="1" applyFont="1" applyFill="1" applyBorder="1" applyAlignment="1" applyProtection="1">
      <alignment horizontal="center" vertical="center" wrapText="1"/>
    </xf>
    <xf numFmtId="0" fontId="1" fillId="51" borderId="2" xfId="9" applyNumberFormat="1" applyFont="1" applyFill="1" applyBorder="1" applyAlignment="1" applyProtection="1">
      <alignment horizontal="center" vertical="center" wrapText="1"/>
      <protection locked="0"/>
    </xf>
    <xf numFmtId="0" fontId="2" fillId="6" borderId="2" xfId="9" applyNumberFormat="1" applyFont="1" applyFill="1" applyBorder="1" applyAlignment="1" applyProtection="1">
      <alignment horizontal="center" vertical="center" wrapText="1"/>
    </xf>
    <xf numFmtId="0" fontId="2" fillId="6" borderId="2" xfId="9" applyNumberFormat="1" applyFont="1" applyFill="1" applyBorder="1" applyAlignment="1" applyProtection="1">
      <alignment horizontal="center" vertical="center" wrapText="1"/>
      <protection locked="0"/>
    </xf>
    <xf numFmtId="0" fontId="7" fillId="43" borderId="3" xfId="9" applyNumberFormat="1" applyFont="1" applyFill="1" applyBorder="1" applyAlignment="1" applyProtection="1">
      <alignment horizontal="left" vertical="center" wrapText="1"/>
    </xf>
    <xf numFmtId="0" fontId="7" fillId="43" borderId="3" xfId="9" applyNumberFormat="1" applyFont="1" applyFill="1" applyBorder="1" applyAlignment="1" applyProtection="1">
      <alignment horizontal="left" vertical="center" wrapText="1"/>
      <protection locked="0"/>
    </xf>
    <xf numFmtId="0" fontId="5" fillId="51" borderId="3" xfId="9" applyNumberFormat="1" applyFont="1" applyFill="1" applyBorder="1" applyAlignment="1" applyProtection="1">
      <alignment horizontal="center" vertical="center" wrapText="1"/>
    </xf>
    <xf numFmtId="0" fontId="5" fillId="51" borderId="3" xfId="9" applyNumberFormat="1" applyFont="1" applyFill="1" applyBorder="1" applyAlignment="1" applyProtection="1">
      <alignment horizontal="center" vertical="center" wrapText="1"/>
      <protection locked="0"/>
    </xf>
    <xf numFmtId="0" fontId="3" fillId="51" borderId="3" xfId="9" applyNumberFormat="1" applyFont="1" applyFill="1" applyBorder="1" applyAlignment="1" applyProtection="1">
      <alignment horizontal="center" vertical="center" wrapText="1"/>
    </xf>
    <xf numFmtId="0" fontId="3" fillId="51" borderId="3" xfId="9" applyNumberFormat="1" applyFont="1" applyFill="1" applyBorder="1" applyAlignment="1" applyProtection="1">
      <alignment horizontal="center" vertical="center" wrapText="1"/>
      <protection locked="0"/>
    </xf>
    <xf numFmtId="0" fontId="4" fillId="31" borderId="3" xfId="9" applyNumberFormat="1" applyFont="1" applyFill="1" applyBorder="1" applyAlignment="1" applyProtection="1">
      <alignment horizontal="left" vertical="center" wrapText="1"/>
    </xf>
    <xf numFmtId="0" fontId="4" fillId="31" borderId="3" xfId="9" applyNumberFormat="1" applyFont="1" applyFill="1" applyBorder="1" applyAlignment="1" applyProtection="1">
      <alignment horizontal="left" vertical="center" wrapText="1"/>
      <protection locked="0"/>
    </xf>
    <xf numFmtId="0" fontId="4" fillId="43" borderId="3" xfId="9" applyNumberFormat="1" applyFont="1" applyFill="1" applyBorder="1" applyAlignment="1" applyProtection="1">
      <alignment horizontal="left" vertical="center" wrapText="1"/>
    </xf>
    <xf numFmtId="0" fontId="4" fillId="43" borderId="3" xfId="9" applyNumberFormat="1" applyFont="1" applyFill="1" applyBorder="1" applyAlignment="1" applyProtection="1">
      <alignment horizontal="left" vertical="center" wrapText="1"/>
      <protection locked="0"/>
    </xf>
    <xf numFmtId="0" fontId="3" fillId="43" borderId="3" xfId="9" applyNumberFormat="1" applyFont="1" applyFill="1" applyBorder="1" applyAlignment="1" applyProtection="1">
      <alignment horizontal="center" vertical="center" wrapText="1"/>
    </xf>
    <xf numFmtId="0" fontId="3" fillId="43" borderId="3" xfId="9" applyNumberFormat="1" applyFont="1" applyFill="1" applyBorder="1" applyAlignment="1" applyProtection="1">
      <alignment horizontal="center" vertical="center" wrapText="1"/>
      <protection locked="0"/>
    </xf>
    <xf numFmtId="0" fontId="7" fillId="31" borderId="3" xfId="9" applyNumberFormat="1" applyFont="1" applyFill="1" applyBorder="1" applyAlignment="1" applyProtection="1">
      <alignment horizontal="left" vertical="center" wrapText="1"/>
    </xf>
    <xf numFmtId="0" fontId="7" fillId="31" borderId="3" xfId="9" applyNumberFormat="1" applyFont="1" applyFill="1" applyBorder="1" applyAlignment="1" applyProtection="1">
      <alignment horizontal="left" vertical="center" wrapText="1"/>
      <protection locked="0"/>
    </xf>
    <xf numFmtId="0" fontId="8" fillId="51" borderId="3" xfId="9" applyNumberFormat="1" applyFont="1" applyFill="1" applyBorder="1" applyAlignment="1" applyProtection="1">
      <alignment horizontal="center" vertical="center" wrapText="1"/>
    </xf>
    <xf numFmtId="0" fontId="8" fillId="51" borderId="3" xfId="9" applyNumberFormat="1" applyFont="1" applyFill="1" applyBorder="1" applyAlignment="1" applyProtection="1">
      <alignment horizontal="center" vertical="center" wrapText="1"/>
      <protection locked="0"/>
    </xf>
    <xf numFmtId="0" fontId="4" fillId="31" borderId="3" xfId="7" applyNumberFormat="1" applyFont="1" applyFill="1" applyBorder="1" applyAlignment="1" applyProtection="1">
      <alignment horizontal="center" vertical="center" wrapText="1"/>
    </xf>
    <xf numFmtId="0" fontId="4" fillId="31" borderId="3" xfId="7" applyNumberFormat="1" applyFont="1" applyFill="1" applyBorder="1" applyAlignment="1" applyProtection="1">
      <alignment horizontal="center" vertical="center" wrapText="1"/>
      <protection locked="0"/>
    </xf>
    <xf numFmtId="0" fontId="1" fillId="51" borderId="2" xfId="7" applyNumberFormat="1" applyFont="1" applyFill="1" applyBorder="1" applyAlignment="1" applyProtection="1">
      <alignment horizontal="center" vertical="center" wrapText="1"/>
    </xf>
    <xf numFmtId="0" fontId="1" fillId="51" borderId="2" xfId="7" applyNumberFormat="1" applyFont="1" applyFill="1" applyBorder="1" applyAlignment="1" applyProtection="1">
      <alignment horizontal="center" vertical="center" wrapText="1"/>
      <protection locked="0"/>
    </xf>
    <xf numFmtId="0" fontId="2" fillId="6" borderId="2" xfId="7" applyNumberFormat="1" applyFont="1" applyFill="1" applyBorder="1" applyAlignment="1" applyProtection="1">
      <alignment horizontal="center" vertical="center" wrapText="1"/>
    </xf>
    <xf numFmtId="0" fontId="2" fillId="6" borderId="2" xfId="7" applyNumberFormat="1" applyFont="1" applyFill="1" applyBorder="1" applyAlignment="1" applyProtection="1">
      <alignment horizontal="center" vertical="center" wrapText="1"/>
      <protection locked="0"/>
    </xf>
    <xf numFmtId="0" fontId="3" fillId="43" borderId="3" xfId="7" applyNumberFormat="1" applyFont="1" applyFill="1" applyBorder="1" applyAlignment="1" applyProtection="1">
      <alignment horizontal="center" vertical="center" wrapText="1"/>
    </xf>
    <xf numFmtId="0" fontId="3" fillId="43" borderId="3" xfId="7" applyNumberFormat="1" applyFont="1" applyFill="1" applyBorder="1" applyAlignment="1" applyProtection="1">
      <alignment horizontal="center" vertical="center" wrapText="1"/>
      <protection locked="0"/>
    </xf>
    <xf numFmtId="0" fontId="5" fillId="51" borderId="3" xfId="7" applyNumberFormat="1" applyFont="1" applyFill="1" applyBorder="1" applyAlignment="1" applyProtection="1">
      <alignment horizontal="center" vertical="center" wrapText="1"/>
    </xf>
    <xf numFmtId="0" fontId="5" fillId="51" borderId="3" xfId="7" applyNumberFormat="1" applyFont="1" applyFill="1" applyBorder="1" applyAlignment="1" applyProtection="1">
      <alignment horizontal="center" vertical="center" wrapText="1"/>
      <protection locked="0"/>
    </xf>
    <xf numFmtId="0" fontId="3" fillId="51" borderId="3" xfId="7" applyNumberFormat="1" applyFont="1" applyFill="1" applyBorder="1" applyAlignment="1" applyProtection="1">
      <alignment horizontal="center" vertical="center" wrapText="1"/>
    </xf>
    <xf numFmtId="0" fontId="3" fillId="51" borderId="3" xfId="7" applyNumberFormat="1" applyFont="1" applyFill="1" applyBorder="1" applyAlignment="1" applyProtection="1">
      <alignment horizontal="center" vertical="center" wrapText="1"/>
      <protection locked="0"/>
    </xf>
    <xf numFmtId="0" fontId="4" fillId="31" borderId="3" xfId="7" applyNumberFormat="1" applyFont="1" applyFill="1" applyBorder="1" applyAlignment="1" applyProtection="1">
      <alignment horizontal="left" vertical="center" wrapText="1"/>
    </xf>
    <xf numFmtId="0" fontId="4" fillId="31" borderId="3" xfId="7" applyNumberFormat="1" applyFont="1" applyFill="1" applyBorder="1" applyAlignment="1" applyProtection="1">
      <alignment horizontal="left" vertical="center" wrapText="1"/>
      <protection locked="0"/>
    </xf>
    <xf numFmtId="0" fontId="4" fillId="43" borderId="3" xfId="7" applyNumberFormat="1" applyFont="1" applyFill="1" applyBorder="1" applyAlignment="1" applyProtection="1">
      <alignment horizontal="left" vertical="center" wrapText="1"/>
    </xf>
    <xf numFmtId="0" fontId="4" fillId="43" borderId="3" xfId="7" applyNumberFormat="1" applyFont="1" applyFill="1" applyBorder="1" applyAlignment="1" applyProtection="1">
      <alignment horizontal="left" vertical="center" wrapText="1"/>
      <protection locked="0"/>
    </xf>
    <xf numFmtId="0" fontId="7" fillId="43" borderId="3" xfId="7" applyNumberFormat="1" applyFont="1" applyFill="1" applyBorder="1" applyAlignment="1" applyProtection="1">
      <alignment horizontal="left" vertical="center" wrapText="1"/>
    </xf>
    <xf numFmtId="0" fontId="7" fillId="43" borderId="3" xfId="7" applyNumberFormat="1" applyFont="1" applyFill="1" applyBorder="1" applyAlignment="1" applyProtection="1">
      <alignment horizontal="left" vertical="center" wrapText="1"/>
      <protection locked="0"/>
    </xf>
    <xf numFmtId="0" fontId="7" fillId="31" borderId="3" xfId="7" applyNumberFormat="1" applyFont="1" applyFill="1" applyBorder="1" applyAlignment="1" applyProtection="1">
      <alignment horizontal="left" vertical="center" wrapText="1"/>
    </xf>
    <xf numFmtId="0" fontId="7" fillId="31" borderId="3" xfId="7" applyNumberFormat="1" applyFont="1" applyFill="1" applyBorder="1" applyAlignment="1" applyProtection="1">
      <alignment horizontal="left" vertical="center" wrapText="1"/>
      <protection locked="0"/>
    </xf>
    <xf numFmtId="0" fontId="8" fillId="51" borderId="3" xfId="7" applyNumberFormat="1" applyFont="1" applyFill="1" applyBorder="1" applyAlignment="1" applyProtection="1">
      <alignment horizontal="center" vertical="center" wrapText="1"/>
    </xf>
    <xf numFmtId="0" fontId="8" fillId="51" borderId="3" xfId="7" applyNumberFormat="1" applyFont="1" applyFill="1" applyBorder="1" applyAlignment="1" applyProtection="1">
      <alignment horizontal="center" vertical="center" wrapText="1"/>
      <protection locked="0"/>
    </xf>
    <xf numFmtId="0" fontId="3" fillId="43" borderId="3" xfId="10" applyNumberFormat="1" applyFont="1" applyFill="1" applyBorder="1" applyAlignment="1" applyProtection="1">
      <alignment horizontal="center" vertical="center" wrapText="1"/>
    </xf>
    <xf numFmtId="0" fontId="3" fillId="43" borderId="3" xfId="10" applyNumberFormat="1" applyFont="1" applyFill="1" applyBorder="1" applyAlignment="1" applyProtection="1">
      <alignment horizontal="center" vertical="center" wrapText="1"/>
      <protection locked="0"/>
    </xf>
    <xf numFmtId="0" fontId="7" fillId="43" borderId="3" xfId="10" applyNumberFormat="1" applyFont="1" applyFill="1" applyBorder="1" applyAlignment="1" applyProtection="1">
      <alignment horizontal="left" vertical="center" wrapText="1"/>
    </xf>
    <xf numFmtId="0" fontId="7" fillId="43" borderId="3" xfId="10" applyNumberFormat="1" applyFont="1" applyFill="1" applyBorder="1" applyAlignment="1" applyProtection="1">
      <alignment horizontal="left" vertical="center" wrapText="1"/>
      <protection locked="0"/>
    </xf>
    <xf numFmtId="0" fontId="7" fillId="31" borderId="3" xfId="10" applyNumberFormat="1" applyFont="1" applyFill="1" applyBorder="1" applyAlignment="1" applyProtection="1">
      <alignment horizontal="left" vertical="center" wrapText="1"/>
    </xf>
    <xf numFmtId="0" fontId="7" fillId="31" borderId="3" xfId="10" applyNumberFormat="1" applyFont="1" applyFill="1" applyBorder="1" applyAlignment="1" applyProtection="1">
      <alignment horizontal="left" vertical="center" wrapText="1"/>
      <protection locked="0"/>
    </xf>
    <xf numFmtId="0" fontId="8" fillId="51" borderId="3" xfId="10" applyNumberFormat="1" applyFont="1" applyFill="1" applyBorder="1" applyAlignment="1" applyProtection="1">
      <alignment horizontal="center" vertical="center" wrapText="1"/>
    </xf>
    <xf numFmtId="0" fontId="8" fillId="51" borderId="3" xfId="10" applyNumberFormat="1" applyFont="1" applyFill="1" applyBorder="1" applyAlignment="1" applyProtection="1">
      <alignment horizontal="center" vertical="center" wrapText="1"/>
      <protection locked="0"/>
    </xf>
    <xf numFmtId="0" fontId="4" fillId="31" borderId="3" xfId="10" applyNumberFormat="1" applyFont="1" applyFill="1" applyBorder="1" applyAlignment="1" applyProtection="1">
      <alignment horizontal="center" vertical="center" wrapText="1"/>
    </xf>
    <xf numFmtId="0" fontId="4" fillId="31" borderId="3" xfId="10" applyNumberFormat="1" applyFont="1" applyFill="1" applyBorder="1" applyAlignment="1" applyProtection="1">
      <alignment horizontal="center" vertical="center" wrapText="1"/>
      <protection locked="0"/>
    </xf>
    <xf numFmtId="0" fontId="5" fillId="51" borderId="3" xfId="10" applyNumberFormat="1" applyFont="1" applyFill="1" applyBorder="1" applyAlignment="1" applyProtection="1">
      <alignment horizontal="center" vertical="center" wrapText="1"/>
    </xf>
    <xf numFmtId="0" fontId="5" fillId="51" borderId="3" xfId="10" applyNumberFormat="1" applyFont="1" applyFill="1" applyBorder="1" applyAlignment="1" applyProtection="1">
      <alignment horizontal="center" vertical="center" wrapText="1"/>
      <protection locked="0"/>
    </xf>
    <xf numFmtId="0" fontId="3" fillId="51" borderId="3" xfId="10" applyNumberFormat="1" applyFont="1" applyFill="1" applyBorder="1" applyAlignment="1" applyProtection="1">
      <alignment horizontal="center" vertical="center" wrapText="1"/>
    </xf>
    <xf numFmtId="0" fontId="3" fillId="51" borderId="3" xfId="10" applyNumberFormat="1" applyFont="1" applyFill="1" applyBorder="1" applyAlignment="1" applyProtection="1">
      <alignment horizontal="center" vertical="center" wrapText="1"/>
      <protection locked="0"/>
    </xf>
    <xf numFmtId="0" fontId="4" fillId="31" borderId="3" xfId="10" applyNumberFormat="1" applyFont="1" applyFill="1" applyBorder="1" applyAlignment="1" applyProtection="1">
      <alignment horizontal="left" vertical="center" wrapText="1"/>
    </xf>
    <xf numFmtId="0" fontId="4" fillId="31" borderId="3" xfId="10" applyNumberFormat="1" applyFont="1" applyFill="1" applyBorder="1" applyAlignment="1" applyProtection="1">
      <alignment horizontal="left" vertical="center" wrapText="1"/>
      <protection locked="0"/>
    </xf>
    <xf numFmtId="0" fontId="4" fillId="43" borderId="3" xfId="10" applyNumberFormat="1" applyFont="1" applyFill="1" applyBorder="1" applyAlignment="1" applyProtection="1">
      <alignment horizontal="left" vertical="center" wrapText="1"/>
    </xf>
    <xf numFmtId="0" fontId="4" fillId="43" borderId="3" xfId="10" applyNumberFormat="1" applyFont="1" applyFill="1" applyBorder="1" applyAlignment="1" applyProtection="1">
      <alignment horizontal="left" vertical="center" wrapText="1"/>
      <protection locked="0"/>
    </xf>
    <xf numFmtId="0" fontId="1" fillId="51" borderId="2" xfId="10" applyNumberFormat="1" applyFont="1" applyFill="1" applyBorder="1" applyAlignment="1" applyProtection="1">
      <alignment horizontal="center" vertical="center" wrapText="1"/>
    </xf>
    <xf numFmtId="0" fontId="1" fillId="51" borderId="2" xfId="10" applyNumberFormat="1" applyFont="1" applyFill="1" applyBorder="1" applyAlignment="1" applyProtection="1">
      <alignment horizontal="center" vertical="center" wrapText="1"/>
      <protection locked="0"/>
    </xf>
    <xf numFmtId="0" fontId="2" fillId="6" borderId="2" xfId="10" applyNumberFormat="1" applyFont="1" applyFill="1" applyBorder="1" applyAlignment="1" applyProtection="1">
      <alignment horizontal="center" vertical="center" wrapText="1"/>
    </xf>
    <xf numFmtId="0" fontId="2" fillId="6" borderId="2" xfId="10" applyNumberFormat="1" applyFont="1" applyFill="1" applyBorder="1" applyAlignment="1" applyProtection="1">
      <alignment horizontal="center" vertical="center" wrapText="1"/>
      <protection locked="0"/>
    </xf>
    <xf numFmtId="0" fontId="52" fillId="31" borderId="8" xfId="14" applyFont="1" applyFill="1" applyBorder="1" applyAlignment="1">
      <alignment horizontal="center" vertical="center" wrapText="1"/>
    </xf>
    <xf numFmtId="0" fontId="52" fillId="31" borderId="9" xfId="14" applyFont="1" applyFill="1" applyBorder="1" applyAlignment="1">
      <alignment horizontal="center" vertical="center" wrapText="1"/>
    </xf>
    <xf numFmtId="0" fontId="52" fillId="31" borderId="10" xfId="14" applyFont="1" applyFill="1" applyBorder="1" applyAlignment="1">
      <alignment horizontal="center" vertical="center" wrapText="1"/>
    </xf>
    <xf numFmtId="0" fontId="53" fillId="31" borderId="11" xfId="14" applyFont="1" applyFill="1" applyBorder="1" applyAlignment="1">
      <alignment horizontal="center" vertical="center" wrapText="1"/>
    </xf>
    <xf numFmtId="0" fontId="53" fillId="31" borderId="13" xfId="14" applyFont="1" applyFill="1" applyBorder="1" applyAlignment="1">
      <alignment horizontal="center" vertical="center" wrapText="1"/>
    </xf>
    <xf numFmtId="0" fontId="62" fillId="31" borderId="31" xfId="14" applyFont="1" applyBorder="1" applyAlignment="1">
      <alignment horizontal="center" vertical="center" wrapText="1"/>
    </xf>
    <xf numFmtId="0" fontId="62" fillId="31" borderId="33" xfId="14" applyFont="1" applyBorder="1" applyAlignment="1">
      <alignment horizontal="center" vertical="center" wrapText="1"/>
    </xf>
    <xf numFmtId="0" fontId="62" fillId="31" borderId="36" xfId="14" applyFont="1" applyBorder="1" applyAlignment="1">
      <alignment horizontal="center" vertical="center" wrapText="1"/>
    </xf>
    <xf numFmtId="0" fontId="55" fillId="31" borderId="61" xfId="14" applyFont="1" applyFill="1" applyBorder="1" applyAlignment="1">
      <alignment horizontal="center" vertical="center" wrapText="1"/>
    </xf>
    <xf numFmtId="0" fontId="55" fillId="31" borderId="62" xfId="14" applyFont="1" applyFill="1" applyBorder="1" applyAlignment="1">
      <alignment horizontal="center" vertical="center" wrapText="1"/>
    </xf>
    <xf numFmtId="9" fontId="52" fillId="31" borderId="2" xfId="14" applyNumberFormat="1" applyFont="1" applyFill="1" applyBorder="1" applyAlignment="1">
      <alignment horizontal="center" vertical="center" wrapText="1"/>
    </xf>
    <xf numFmtId="9" fontId="52" fillId="31" borderId="12" xfId="14" applyNumberFormat="1" applyFont="1" applyFill="1" applyBorder="1" applyAlignment="1">
      <alignment horizontal="center" vertical="center" wrapText="1"/>
    </xf>
    <xf numFmtId="9" fontId="52" fillId="31" borderId="18" xfId="14" applyNumberFormat="1" applyFont="1" applyFill="1" applyBorder="1" applyAlignment="1">
      <alignment horizontal="center" vertical="center" wrapText="1"/>
    </xf>
    <xf numFmtId="9" fontId="52" fillId="31" borderId="14" xfId="14" applyNumberFormat="1" applyFont="1" applyFill="1" applyBorder="1" applyAlignment="1">
      <alignment horizontal="center" vertical="center" wrapText="1"/>
    </xf>
    <xf numFmtId="9" fontId="53" fillId="31" borderId="8" xfId="14" applyNumberFormat="1" applyFont="1" applyFill="1" applyBorder="1" applyAlignment="1">
      <alignment horizontal="center" vertical="center"/>
    </xf>
    <xf numFmtId="9" fontId="53" fillId="31" borderId="10" xfId="14" applyNumberFormat="1" applyFont="1" applyFill="1" applyBorder="1" applyAlignment="1">
      <alignment horizontal="center" vertical="center"/>
    </xf>
    <xf numFmtId="0" fontId="53" fillId="31" borderId="8" xfId="14" applyFont="1" applyFill="1" applyBorder="1" applyAlignment="1">
      <alignment horizontal="center" vertical="center" wrapText="1"/>
    </xf>
    <xf numFmtId="0" fontId="53" fillId="31" borderId="9" xfId="14" applyFont="1" applyFill="1" applyBorder="1" applyAlignment="1">
      <alignment horizontal="center" vertical="center" wrapText="1"/>
    </xf>
    <xf numFmtId="0" fontId="53" fillId="31" borderId="10" xfId="14" applyFont="1" applyFill="1" applyBorder="1" applyAlignment="1">
      <alignment horizontal="center" vertical="center" wrapText="1"/>
    </xf>
    <xf numFmtId="0" fontId="53" fillId="31" borderId="8" xfId="14" applyFont="1" applyFill="1" applyBorder="1" applyAlignment="1">
      <alignment horizontal="center" vertical="center"/>
    </xf>
    <xf numFmtId="0" fontId="53" fillId="31" borderId="9" xfId="14" applyFont="1" applyFill="1" applyBorder="1" applyAlignment="1">
      <alignment horizontal="center" vertical="center"/>
    </xf>
    <xf numFmtId="0" fontId="53" fillId="31" borderId="10" xfId="14" applyFont="1" applyFill="1" applyBorder="1" applyAlignment="1">
      <alignment horizontal="center" vertical="center"/>
    </xf>
    <xf numFmtId="0" fontId="52" fillId="31" borderId="8" xfId="14" applyFont="1" applyFill="1" applyBorder="1" applyAlignment="1">
      <alignment horizontal="center" vertical="center"/>
    </xf>
    <xf numFmtId="0" fontId="52" fillId="31" borderId="9" xfId="14" applyFont="1" applyFill="1" applyBorder="1" applyAlignment="1">
      <alignment horizontal="center" vertical="center"/>
    </xf>
    <xf numFmtId="0" fontId="52" fillId="31" borderId="10" xfId="14" applyFont="1" applyFill="1" applyBorder="1" applyAlignment="1">
      <alignment horizontal="center" vertical="center"/>
    </xf>
    <xf numFmtId="9" fontId="52" fillId="31" borderId="8" xfId="14" applyNumberFormat="1" applyFont="1" applyFill="1" applyBorder="1" applyAlignment="1">
      <alignment horizontal="center" vertical="center"/>
    </xf>
    <xf numFmtId="9" fontId="52" fillId="31" borderId="9" xfId="14" applyNumberFormat="1" applyFont="1" applyFill="1" applyBorder="1" applyAlignment="1">
      <alignment horizontal="center" vertical="center"/>
    </xf>
    <xf numFmtId="9" fontId="52" fillId="31" borderId="10" xfId="14" applyNumberFormat="1" applyFont="1" applyFill="1" applyBorder="1" applyAlignment="1">
      <alignment horizontal="center" vertical="center"/>
    </xf>
    <xf numFmtId="9" fontId="53" fillId="31" borderId="9" xfId="14" applyNumberFormat="1" applyFont="1" applyFill="1" applyBorder="1" applyAlignment="1">
      <alignment horizontal="center" vertical="center"/>
    </xf>
    <xf numFmtId="9" fontId="53" fillId="31" borderId="18" xfId="14" applyNumberFormat="1" applyFont="1" applyFill="1" applyBorder="1" applyAlignment="1">
      <alignment horizontal="center" vertical="center"/>
    </xf>
    <xf numFmtId="0" fontId="52" fillId="31" borderId="8" xfId="14" applyFont="1" applyFill="1" applyBorder="1" applyAlignment="1">
      <alignment horizontal="center"/>
    </xf>
    <xf numFmtId="0" fontId="52" fillId="31" borderId="9" xfId="14" applyFont="1" applyFill="1" applyBorder="1" applyAlignment="1">
      <alignment horizontal="center"/>
    </xf>
    <xf numFmtId="0" fontId="52" fillId="31" borderId="10" xfId="14" applyFont="1" applyFill="1" applyBorder="1" applyAlignment="1">
      <alignment horizontal="center"/>
    </xf>
    <xf numFmtId="3" fontId="52" fillId="31" borderId="8" xfId="14" applyNumberFormat="1" applyFont="1" applyFill="1" applyBorder="1" applyAlignment="1">
      <alignment horizontal="center" vertical="center" wrapText="1"/>
    </xf>
    <xf numFmtId="3" fontId="52" fillId="31" borderId="9" xfId="14" applyNumberFormat="1" applyFont="1" applyFill="1" applyBorder="1" applyAlignment="1">
      <alignment horizontal="center" vertical="center" wrapText="1"/>
    </xf>
    <xf numFmtId="3" fontId="52" fillId="31" borderId="10" xfId="14" applyNumberFormat="1" applyFont="1" applyFill="1" applyBorder="1" applyAlignment="1">
      <alignment horizontal="center" vertical="center" wrapText="1"/>
    </xf>
    <xf numFmtId="0" fontId="48" fillId="31" borderId="2" xfId="11" applyFont="1" applyFill="1" applyAlignment="1">
      <alignment horizontal="center"/>
    </xf>
    <xf numFmtId="0" fontId="48" fillId="31" borderId="2" xfId="14" applyFont="1" applyFill="1" applyAlignment="1">
      <alignment horizontal="center"/>
    </xf>
    <xf numFmtId="0" fontId="50" fillId="31" borderId="2" xfId="14" applyFont="1" applyFill="1" applyAlignment="1">
      <alignment horizontal="center"/>
    </xf>
    <xf numFmtId="0" fontId="36" fillId="31" borderId="31" xfId="16" applyFont="1" applyBorder="1" applyAlignment="1">
      <alignment horizontal="center" vertical="center" wrapText="1"/>
    </xf>
    <xf numFmtId="0" fontId="36" fillId="31" borderId="33" xfId="16" applyFont="1" applyBorder="1" applyAlignment="1">
      <alignment horizontal="center" vertical="center" wrapText="1"/>
    </xf>
    <xf numFmtId="0" fontId="36" fillId="31" borderId="36" xfId="16" applyFont="1" applyBorder="1" applyAlignment="1">
      <alignment horizontal="center" vertical="center" wrapText="1"/>
    </xf>
    <xf numFmtId="0" fontId="36" fillId="31" borderId="20" xfId="16" applyFont="1" applyBorder="1" applyAlignment="1">
      <alignment horizontal="center" vertical="center" wrapText="1"/>
    </xf>
    <xf numFmtId="0" fontId="36" fillId="31" borderId="23" xfId="16" applyFont="1" applyBorder="1" applyAlignment="1">
      <alignment horizontal="center" vertical="center" wrapText="1"/>
    </xf>
    <xf numFmtId="0" fontId="36" fillId="31" borderId="25" xfId="16" applyFont="1" applyBorder="1" applyAlignment="1">
      <alignment horizontal="center" vertical="center" wrapText="1"/>
    </xf>
    <xf numFmtId="0" fontId="36" fillId="31" borderId="64" xfId="16" applyFont="1" applyBorder="1" applyAlignment="1">
      <alignment horizontal="center" vertical="center" wrapText="1"/>
    </xf>
    <xf numFmtId="0" fontId="36" fillId="31" borderId="61" xfId="16" applyFont="1" applyBorder="1" applyAlignment="1">
      <alignment horizontal="center" vertical="center" wrapText="1"/>
    </xf>
    <xf numFmtId="0" fontId="36" fillId="31" borderId="62" xfId="16" applyFont="1" applyBorder="1" applyAlignment="1">
      <alignment horizontal="center" vertical="center" wrapText="1"/>
    </xf>
    <xf numFmtId="0" fontId="37" fillId="52" borderId="37" xfId="16" applyFont="1" applyFill="1" applyBorder="1" applyAlignment="1">
      <alignment horizontal="left" vertical="top" wrapText="1"/>
    </xf>
    <xf numFmtId="0" fontId="38" fillId="52" borderId="38" xfId="16" applyFont="1" applyFill="1" applyBorder="1" applyAlignment="1">
      <alignment horizontal="left" vertical="top" wrapText="1"/>
    </xf>
    <xf numFmtId="0" fontId="38" fillId="52" borderId="39" xfId="16" applyFont="1" applyFill="1" applyBorder="1" applyAlignment="1">
      <alignment horizontal="left" vertical="top" wrapText="1"/>
    </xf>
    <xf numFmtId="0" fontId="19" fillId="53" borderId="11" xfId="16" applyFont="1" applyFill="1" applyBorder="1" applyAlignment="1">
      <alignment horizontal="center" vertical="center" wrapText="1"/>
    </xf>
    <xf numFmtId="0" fontId="19" fillId="53" borderId="13" xfId="16" applyFont="1" applyFill="1" applyBorder="1" applyAlignment="1">
      <alignment horizontal="center" vertical="center" wrapText="1"/>
    </xf>
    <xf numFmtId="0" fontId="19" fillId="53" borderId="8" xfId="16" applyFont="1" applyFill="1" applyBorder="1" applyAlignment="1">
      <alignment horizontal="center" vertical="center" wrapText="1"/>
    </xf>
    <xf numFmtId="0" fontId="19" fillId="53" borderId="9" xfId="16" applyFont="1" applyFill="1" applyBorder="1" applyAlignment="1">
      <alignment horizontal="center" vertical="center" wrapText="1"/>
    </xf>
    <xf numFmtId="0" fontId="19" fillId="53" borderId="10" xfId="16" applyFont="1" applyFill="1" applyBorder="1" applyAlignment="1">
      <alignment horizontal="center" vertical="center" wrapText="1"/>
    </xf>
    <xf numFmtId="0" fontId="19" fillId="53" borderId="8" xfId="16" applyFont="1" applyFill="1" applyBorder="1" applyAlignment="1">
      <alignment horizontal="center" vertical="center"/>
    </xf>
    <xf numFmtId="0" fontId="19" fillId="53" borderId="9" xfId="16" applyFont="1" applyFill="1" applyBorder="1" applyAlignment="1">
      <alignment horizontal="center" vertical="center"/>
    </xf>
    <xf numFmtId="0" fontId="19" fillId="53" borderId="10" xfId="16" applyFont="1" applyFill="1" applyBorder="1" applyAlignment="1">
      <alignment horizontal="center" vertical="center"/>
    </xf>
    <xf numFmtId="0" fontId="24" fillId="54" borderId="8" xfId="16" applyFont="1" applyFill="1" applyBorder="1" applyAlignment="1">
      <alignment horizontal="center" vertical="center" wrapText="1"/>
    </xf>
    <xf numFmtId="0" fontId="24" fillId="54" borderId="9" xfId="16" applyFont="1" applyFill="1" applyBorder="1" applyAlignment="1">
      <alignment horizontal="center" vertical="center" wrapText="1"/>
    </xf>
    <xf numFmtId="0" fontId="24" fillId="54" borderId="10" xfId="16" applyFont="1" applyFill="1" applyBorder="1" applyAlignment="1">
      <alignment horizontal="center" vertical="center" wrapText="1"/>
    </xf>
    <xf numFmtId="9" fontId="19" fillId="54" borderId="8" xfId="16" applyNumberFormat="1" applyFont="1" applyFill="1" applyBorder="1" applyAlignment="1">
      <alignment horizontal="center" vertical="center"/>
    </xf>
    <xf numFmtId="9" fontId="19" fillId="54" borderId="9" xfId="16" applyNumberFormat="1" applyFont="1" applyFill="1" applyBorder="1" applyAlignment="1">
      <alignment horizontal="center" vertical="center"/>
    </xf>
    <xf numFmtId="9" fontId="19" fillId="54" borderId="10" xfId="16" applyNumberFormat="1" applyFont="1" applyFill="1" applyBorder="1" applyAlignment="1">
      <alignment horizontal="center" vertical="center"/>
    </xf>
    <xf numFmtId="9" fontId="19" fillId="54" borderId="18" xfId="16" applyNumberFormat="1" applyFont="1" applyFill="1" applyBorder="1" applyAlignment="1">
      <alignment horizontal="center" vertical="center"/>
    </xf>
    <xf numFmtId="0" fontId="25" fillId="54" borderId="8" xfId="16" applyFont="1" applyFill="1" applyBorder="1" applyAlignment="1">
      <alignment horizontal="center" vertical="center" wrapText="1"/>
    </xf>
    <xf numFmtId="0" fontId="25" fillId="54" borderId="9" xfId="16" applyFont="1" applyFill="1" applyBorder="1" applyAlignment="1">
      <alignment horizontal="center" vertical="center" wrapText="1"/>
    </xf>
    <xf numFmtId="0" fontId="25" fillId="54" borderId="10" xfId="16" applyFont="1" applyFill="1" applyBorder="1" applyAlignment="1">
      <alignment horizontal="center" vertical="center" wrapText="1"/>
    </xf>
    <xf numFmtId="0" fontId="24" fillId="53" borderId="8" xfId="16" applyFont="1" applyFill="1" applyBorder="1" applyAlignment="1">
      <alignment horizontal="center" vertical="center"/>
    </xf>
    <xf numFmtId="0" fontId="16" fillId="54" borderId="8" xfId="16" applyFont="1" applyFill="1" applyBorder="1" applyAlignment="1">
      <alignment horizontal="center" vertical="center"/>
    </xf>
    <xf numFmtId="0" fontId="16" fillId="54" borderId="9" xfId="16" applyFont="1" applyFill="1" applyBorder="1" applyAlignment="1">
      <alignment horizontal="center" vertical="center"/>
    </xf>
    <xf numFmtId="0" fontId="16" fillId="54" borderId="10" xfId="16" applyFont="1" applyFill="1" applyBorder="1" applyAlignment="1">
      <alignment horizontal="center" vertical="center"/>
    </xf>
    <xf numFmtId="9" fontId="19" fillId="57" borderId="8" xfId="16" applyNumberFormat="1" applyFont="1" applyFill="1" applyBorder="1" applyAlignment="1">
      <alignment horizontal="center" vertical="center"/>
    </xf>
    <xf numFmtId="9" fontId="19" fillId="57" borderId="9" xfId="16" applyNumberFormat="1" applyFont="1" applyFill="1" applyBorder="1" applyAlignment="1">
      <alignment horizontal="center" vertical="center"/>
    </xf>
    <xf numFmtId="9" fontId="19" fillId="57" borderId="10" xfId="16" applyNumberFormat="1" applyFont="1" applyFill="1" applyBorder="1" applyAlignment="1">
      <alignment horizontal="center" vertical="center"/>
    </xf>
    <xf numFmtId="9" fontId="19" fillId="53" borderId="9" xfId="16" applyNumberFormat="1" applyFont="1" applyFill="1" applyBorder="1" applyAlignment="1">
      <alignment horizontal="center" vertical="center"/>
    </xf>
    <xf numFmtId="9" fontId="19" fillId="53" borderId="10" xfId="16" applyNumberFormat="1" applyFont="1" applyFill="1" applyBorder="1" applyAlignment="1">
      <alignment horizontal="center" vertical="center"/>
    </xf>
    <xf numFmtId="0" fontId="33" fillId="52" borderId="20" xfId="16" applyFont="1" applyFill="1" applyBorder="1" applyAlignment="1">
      <alignment horizontal="left" vertical="top" wrapText="1"/>
    </xf>
    <xf numFmtId="0" fontId="33" fillId="52" borderId="21" xfId="16" applyFont="1" applyFill="1" applyBorder="1" applyAlignment="1">
      <alignment horizontal="left" vertical="top" wrapText="1"/>
    </xf>
    <xf numFmtId="0" fontId="33" fillId="52" borderId="22" xfId="16" applyFont="1" applyFill="1" applyBorder="1" applyAlignment="1">
      <alignment horizontal="left" vertical="top" wrapText="1"/>
    </xf>
    <xf numFmtId="0" fontId="33" fillId="52" borderId="23" xfId="16" applyFont="1" applyFill="1" applyBorder="1" applyAlignment="1">
      <alignment horizontal="left" vertical="top" wrapText="1"/>
    </xf>
    <xf numFmtId="0" fontId="33" fillId="52" borderId="2" xfId="16" applyFont="1" applyFill="1" applyBorder="1" applyAlignment="1">
      <alignment horizontal="left" vertical="top" wrapText="1"/>
    </xf>
    <xf numFmtId="0" fontId="33" fillId="52" borderId="24" xfId="16" applyFont="1" applyFill="1" applyBorder="1" applyAlignment="1">
      <alignment horizontal="left" vertical="top" wrapText="1"/>
    </xf>
    <xf numFmtId="0" fontId="33" fillId="52" borderId="25" xfId="16" applyFont="1" applyFill="1" applyBorder="1" applyAlignment="1">
      <alignment horizontal="left" vertical="top" wrapText="1"/>
    </xf>
    <xf numFmtId="0" fontId="33" fillId="52" borderId="26" xfId="16" applyFont="1" applyFill="1" applyBorder="1" applyAlignment="1">
      <alignment horizontal="left" vertical="top" wrapText="1"/>
    </xf>
    <xf numFmtId="0" fontId="33" fillId="52" borderId="27" xfId="16" applyFont="1" applyFill="1" applyBorder="1" applyAlignment="1">
      <alignment horizontal="left" vertical="top" wrapText="1"/>
    </xf>
    <xf numFmtId="0" fontId="64" fillId="53" borderId="8" xfId="16" applyFont="1" applyFill="1" applyBorder="1" applyAlignment="1">
      <alignment horizontal="center" vertical="center" wrapText="1"/>
    </xf>
    <xf numFmtId="0" fontId="64" fillId="53" borderId="9" xfId="16" applyFont="1" applyFill="1" applyBorder="1" applyAlignment="1">
      <alignment horizontal="center" vertical="center" wrapText="1"/>
    </xf>
    <xf numFmtId="0" fontId="64" fillId="53" borderId="10" xfId="16" applyFont="1" applyFill="1" applyBorder="1" applyAlignment="1">
      <alignment horizontal="center" vertical="center" wrapText="1"/>
    </xf>
    <xf numFmtId="0" fontId="19" fillId="54" borderId="8" xfId="16" applyFont="1" applyFill="1" applyBorder="1" applyAlignment="1">
      <alignment horizontal="center" vertical="center"/>
    </xf>
    <xf numFmtId="0" fontId="19" fillId="54" borderId="9" xfId="16" applyFont="1" applyFill="1" applyBorder="1" applyAlignment="1">
      <alignment horizontal="center" vertical="center"/>
    </xf>
    <xf numFmtId="0" fontId="19" fillId="54" borderId="10" xfId="16" applyFont="1" applyFill="1" applyBorder="1" applyAlignment="1">
      <alignment horizontal="center" vertical="center"/>
    </xf>
    <xf numFmtId="0" fontId="17" fillId="54" borderId="9" xfId="16" applyFont="1" applyFill="1" applyBorder="1" applyAlignment="1">
      <alignment horizontal="center" vertical="center" wrapText="1"/>
    </xf>
    <xf numFmtId="0" fontId="17" fillId="54" borderId="9" xfId="16" applyFont="1" applyFill="1" applyBorder="1" applyAlignment="1">
      <alignment horizontal="center" vertical="center"/>
    </xf>
    <xf numFmtId="0" fontId="17" fillId="54" borderId="10" xfId="16" applyFont="1" applyFill="1" applyBorder="1" applyAlignment="1">
      <alignment horizontal="center" vertical="center"/>
    </xf>
    <xf numFmtId="0" fontId="18" fillId="54" borderId="8" xfId="16" applyFont="1" applyFill="1" applyBorder="1" applyAlignment="1">
      <alignment horizontal="center" vertical="center" wrapText="1"/>
    </xf>
    <xf numFmtId="0" fontId="18" fillId="54" borderId="9" xfId="16" applyFont="1" applyFill="1" applyBorder="1" applyAlignment="1">
      <alignment horizontal="center" vertical="center" wrapText="1"/>
    </xf>
    <xf numFmtId="0" fontId="18" fillId="54" borderId="10" xfId="16" applyFont="1" applyFill="1" applyBorder="1" applyAlignment="1">
      <alignment horizontal="center" vertical="center" wrapText="1"/>
    </xf>
    <xf numFmtId="0" fontId="24" fillId="54" borderId="8" xfId="16" applyFont="1" applyFill="1" applyBorder="1" applyAlignment="1">
      <alignment horizontal="center" vertical="center"/>
    </xf>
    <xf numFmtId="0" fontId="24" fillId="54" borderId="9" xfId="16" applyFont="1" applyFill="1" applyBorder="1" applyAlignment="1">
      <alignment horizontal="center" vertical="center"/>
    </xf>
    <xf numFmtId="0" fontId="24" fillId="54" borderId="10" xfId="16" applyFont="1" applyFill="1" applyBorder="1" applyAlignment="1">
      <alignment horizontal="center" vertical="center"/>
    </xf>
    <xf numFmtId="0" fontId="63" fillId="53" borderId="8" xfId="16" applyFont="1" applyFill="1" applyBorder="1" applyAlignment="1">
      <alignment horizontal="center" vertical="center" wrapText="1"/>
    </xf>
    <xf numFmtId="0" fontId="63" fillId="53" borderId="9" xfId="16" applyFont="1" applyFill="1" applyBorder="1" applyAlignment="1">
      <alignment horizontal="center" vertical="center" wrapText="1"/>
    </xf>
    <xf numFmtId="0" fontId="63" fillId="53" borderId="10" xfId="16" applyFont="1" applyFill="1" applyBorder="1" applyAlignment="1">
      <alignment horizontal="center" vertical="center" wrapText="1"/>
    </xf>
    <xf numFmtId="0" fontId="26" fillId="53" borderId="8" xfId="16" applyFont="1" applyFill="1" applyBorder="1" applyAlignment="1">
      <alignment horizontal="center" vertical="center"/>
    </xf>
    <xf numFmtId="0" fontId="26" fillId="53" borderId="9" xfId="16" applyFont="1" applyFill="1" applyBorder="1" applyAlignment="1">
      <alignment horizontal="center" vertical="center"/>
    </xf>
    <xf numFmtId="0" fontId="26" fillId="53" borderId="10" xfId="16" applyFont="1" applyFill="1" applyBorder="1" applyAlignment="1">
      <alignment horizontal="center" vertical="center"/>
    </xf>
    <xf numFmtId="0" fontId="18" fillId="53" borderId="8" xfId="16" applyFont="1" applyFill="1" applyBorder="1" applyAlignment="1">
      <alignment horizontal="center" vertical="center" wrapText="1"/>
    </xf>
    <xf numFmtId="0" fontId="18" fillId="53" borderId="9" xfId="16" applyFont="1" applyFill="1" applyBorder="1" applyAlignment="1">
      <alignment horizontal="center" vertical="center" wrapText="1"/>
    </xf>
    <xf numFmtId="0" fontId="18" fillId="53" borderId="10" xfId="16" applyFont="1" applyFill="1" applyBorder="1" applyAlignment="1">
      <alignment horizontal="center" vertical="center" wrapText="1"/>
    </xf>
    <xf numFmtId="0" fontId="15" fillId="52" borderId="2" xfId="16" applyFont="1" applyFill="1" applyAlignment="1">
      <alignment horizontal="center"/>
    </xf>
    <xf numFmtId="0" fontId="17" fillId="53" borderId="7" xfId="16" quotePrefix="1" applyFont="1" applyFill="1" applyBorder="1" applyAlignment="1">
      <alignment horizontal="center" vertical="center"/>
    </xf>
    <xf numFmtId="0" fontId="17" fillId="53" borderId="7" xfId="16" applyFont="1" applyFill="1" applyBorder="1" applyAlignment="1">
      <alignment horizontal="center" vertical="center"/>
    </xf>
    <xf numFmtId="49" fontId="17" fillId="53" borderId="8" xfId="16" quotePrefix="1" applyNumberFormat="1" applyFont="1" applyFill="1" applyBorder="1" applyAlignment="1">
      <alignment horizontal="center" vertical="center"/>
    </xf>
    <xf numFmtId="49" fontId="17" fillId="53" borderId="9" xfId="16" applyNumberFormat="1" applyFont="1" applyFill="1" applyBorder="1" applyAlignment="1">
      <alignment horizontal="center" vertical="center"/>
    </xf>
    <xf numFmtId="49" fontId="17" fillId="53" borderId="10" xfId="16" applyNumberFormat="1" applyFont="1" applyFill="1" applyBorder="1" applyAlignment="1">
      <alignment horizontal="center" vertical="center"/>
    </xf>
    <xf numFmtId="0" fontId="17" fillId="53" borderId="8" xfId="16" applyFont="1" applyFill="1" applyBorder="1" applyAlignment="1">
      <alignment horizontal="center" vertical="center" wrapText="1"/>
    </xf>
    <xf numFmtId="0" fontId="17" fillId="53" borderId="9" xfId="16" applyFont="1" applyFill="1" applyBorder="1" applyAlignment="1">
      <alignment horizontal="center" vertical="center" wrapText="1"/>
    </xf>
    <xf numFmtId="0" fontId="17" fillId="53" borderId="10" xfId="16" applyFont="1" applyFill="1" applyBorder="1" applyAlignment="1">
      <alignment horizontal="center" vertical="center" wrapText="1"/>
    </xf>
    <xf numFmtId="0" fontId="16" fillId="31" borderId="8" xfId="16" applyFont="1" applyBorder="1" applyAlignment="1">
      <alignment horizontal="center"/>
    </xf>
    <xf numFmtId="0" fontId="16" fillId="31" borderId="9" xfId="16" applyFont="1" applyBorder="1" applyAlignment="1">
      <alignment horizontal="center"/>
    </xf>
    <xf numFmtId="0" fontId="16" fillId="31" borderId="10" xfId="16" applyFont="1" applyBorder="1" applyAlignment="1">
      <alignment horizontal="center"/>
    </xf>
    <xf numFmtId="0" fontId="36" fillId="31" borderId="31" xfId="11" applyFont="1" applyBorder="1" applyAlignment="1">
      <alignment horizontal="center" vertical="center" wrapText="1"/>
    </xf>
    <xf numFmtId="0" fontId="36" fillId="31" borderId="33" xfId="11" applyFont="1" applyBorder="1" applyAlignment="1">
      <alignment horizontal="center" vertical="center" wrapText="1"/>
    </xf>
    <xf numFmtId="0" fontId="36" fillId="31" borderId="36" xfId="11" applyFont="1" applyBorder="1" applyAlignment="1">
      <alignment horizontal="center" vertical="center" wrapText="1"/>
    </xf>
    <xf numFmtId="0" fontId="36" fillId="31" borderId="59" xfId="11" applyFont="1" applyBorder="1" applyAlignment="1">
      <alignment horizontal="center"/>
    </xf>
    <xf numFmtId="0" fontId="36" fillId="31" borderId="60" xfId="11" applyFont="1" applyBorder="1" applyAlignment="1">
      <alignment horizontal="center"/>
    </xf>
    <xf numFmtId="0" fontId="37" fillId="52" borderId="37" xfId="11" applyFont="1" applyFill="1" applyBorder="1" applyAlignment="1">
      <alignment horizontal="left" vertical="top" wrapText="1"/>
    </xf>
    <xf numFmtId="0" fontId="38" fillId="52" borderId="38" xfId="11" applyFont="1" applyFill="1" applyBorder="1" applyAlignment="1">
      <alignment horizontal="left" vertical="top" wrapText="1"/>
    </xf>
    <xf numFmtId="0" fontId="38" fillId="52" borderId="39" xfId="11" applyFont="1" applyFill="1" applyBorder="1" applyAlignment="1">
      <alignment horizontal="left" vertical="top" wrapText="1"/>
    </xf>
    <xf numFmtId="9" fontId="19" fillId="54" borderId="9" xfId="11" applyNumberFormat="1" applyFont="1" applyFill="1" applyBorder="1" applyAlignment="1">
      <alignment horizontal="center" vertical="center"/>
    </xf>
    <xf numFmtId="9" fontId="19" fillId="54" borderId="46" xfId="11" applyNumberFormat="1" applyFont="1" applyFill="1" applyBorder="1" applyAlignment="1">
      <alignment horizontal="center" vertical="center"/>
    </xf>
    <xf numFmtId="0" fontId="19" fillId="53" borderId="8" xfId="11" applyFont="1" applyFill="1" applyBorder="1" applyAlignment="1">
      <alignment horizontal="center" vertical="center" wrapText="1"/>
    </xf>
    <xf numFmtId="0" fontId="19" fillId="53" borderId="9" xfId="11" applyFont="1" applyFill="1" applyBorder="1" applyAlignment="1">
      <alignment horizontal="center" vertical="center" wrapText="1"/>
    </xf>
    <xf numFmtId="0" fontId="19" fillId="53" borderId="46" xfId="11" applyFont="1" applyFill="1" applyBorder="1" applyAlignment="1">
      <alignment horizontal="center" vertical="center" wrapText="1"/>
    </xf>
    <xf numFmtId="0" fontId="19" fillId="31" borderId="8" xfId="11" applyFont="1" applyFill="1" applyBorder="1" applyAlignment="1">
      <alignment horizontal="center" vertical="center"/>
    </xf>
    <xf numFmtId="0" fontId="19" fillId="31" borderId="9" xfId="11" applyFont="1" applyFill="1" applyBorder="1" applyAlignment="1">
      <alignment horizontal="center" vertical="center"/>
    </xf>
    <xf numFmtId="0" fontId="19" fillId="31" borderId="46" xfId="11" applyFont="1" applyFill="1" applyBorder="1" applyAlignment="1">
      <alignment horizontal="center" vertical="center"/>
    </xf>
    <xf numFmtId="0" fontId="19" fillId="53" borderId="50" xfId="11" applyFont="1" applyFill="1" applyBorder="1" applyAlignment="1">
      <alignment horizontal="center" vertical="center" wrapText="1"/>
    </xf>
    <xf numFmtId="0" fontId="19" fillId="53" borderId="51" xfId="11" applyFont="1" applyFill="1" applyBorder="1" applyAlignment="1">
      <alignment horizontal="center" vertical="center" wrapText="1"/>
    </xf>
    <xf numFmtId="0" fontId="24" fillId="54" borderId="47" xfId="11" applyFont="1" applyFill="1" applyBorder="1" applyAlignment="1">
      <alignment horizontal="center" vertical="center" wrapText="1"/>
    </xf>
    <xf numFmtId="0" fontId="24" fillId="54" borderId="9" xfId="11" applyFont="1" applyFill="1" applyBorder="1" applyAlignment="1">
      <alignment horizontal="center" vertical="center" wrapText="1"/>
    </xf>
    <xf numFmtId="0" fontId="24" fillId="54" borderId="46" xfId="11" applyFont="1" applyFill="1" applyBorder="1" applyAlignment="1">
      <alignment horizontal="center" vertical="center" wrapText="1"/>
    </xf>
    <xf numFmtId="0" fontId="16" fillId="54" borderId="47" xfId="11" applyFont="1" applyFill="1" applyBorder="1" applyAlignment="1">
      <alignment horizontal="center" vertical="center"/>
    </xf>
    <xf numFmtId="0" fontId="16" fillId="54" borderId="9" xfId="11" applyFont="1" applyFill="1" applyBorder="1" applyAlignment="1">
      <alignment horizontal="center" vertical="center"/>
    </xf>
    <xf numFmtId="0" fontId="16" fillId="54" borderId="46" xfId="11" applyFont="1" applyFill="1" applyBorder="1" applyAlignment="1">
      <alignment horizontal="center" vertical="center"/>
    </xf>
    <xf numFmtId="0" fontId="19" fillId="53" borderId="8" xfId="11" applyFont="1" applyFill="1" applyBorder="1" applyAlignment="1">
      <alignment horizontal="center" vertical="center"/>
    </xf>
    <xf numFmtId="0" fontId="19" fillId="53" borderId="9" xfId="11" applyFont="1" applyFill="1" applyBorder="1" applyAlignment="1">
      <alignment horizontal="center" vertical="center"/>
    </xf>
    <xf numFmtId="0" fontId="19" fillId="53" borderId="46" xfId="11" applyFont="1" applyFill="1" applyBorder="1" applyAlignment="1">
      <alignment horizontal="center" vertical="center"/>
    </xf>
    <xf numFmtId="9" fontId="19" fillId="54" borderId="8" xfId="11" applyNumberFormat="1" applyFont="1" applyFill="1" applyBorder="1" applyAlignment="1">
      <alignment horizontal="center" vertical="center"/>
    </xf>
    <xf numFmtId="0" fontId="24" fillId="54" borderId="47" xfId="11" applyFont="1" applyFill="1" applyBorder="1" applyAlignment="1">
      <alignment horizontal="center" vertical="center"/>
    </xf>
    <xf numFmtId="0" fontId="24" fillId="54" borderId="9" xfId="11" applyFont="1" applyFill="1" applyBorder="1" applyAlignment="1">
      <alignment horizontal="center" vertical="center"/>
    </xf>
    <xf numFmtId="0" fontId="24" fillId="54" borderId="46" xfId="11" applyFont="1" applyFill="1" applyBorder="1" applyAlignment="1">
      <alignment horizontal="center" vertical="center"/>
    </xf>
    <xf numFmtId="0" fontId="19" fillId="54" borderId="8" xfId="11" applyFont="1" applyFill="1" applyBorder="1" applyAlignment="1">
      <alignment horizontal="center" vertical="center" wrapText="1"/>
    </xf>
    <xf numFmtId="0" fontId="19" fillId="54" borderId="9" xfId="11" applyFont="1" applyFill="1" applyBorder="1" applyAlignment="1">
      <alignment horizontal="center" vertical="center" wrapText="1"/>
    </xf>
    <xf numFmtId="0" fontId="19" fillId="54" borderId="46" xfId="11" applyFont="1" applyFill="1" applyBorder="1" applyAlignment="1">
      <alignment horizontal="center" vertical="center" wrapText="1"/>
    </xf>
    <xf numFmtId="0" fontId="26" fillId="53" borderId="8" xfId="11" applyFont="1" applyFill="1" applyBorder="1" applyAlignment="1">
      <alignment horizontal="center" vertical="center" wrapText="1"/>
    </xf>
    <xf numFmtId="0" fontId="26" fillId="53" borderId="9" xfId="11" applyFont="1" applyFill="1" applyBorder="1" applyAlignment="1">
      <alignment horizontal="center" vertical="center" wrapText="1"/>
    </xf>
    <xf numFmtId="0" fontId="26" fillId="53" borderId="46" xfId="11" applyFont="1" applyFill="1" applyBorder="1" applyAlignment="1">
      <alignment horizontal="center" vertical="center" wrapText="1"/>
    </xf>
    <xf numFmtId="0" fontId="24" fillId="54" borderId="56" xfId="11" applyFont="1" applyFill="1" applyBorder="1" applyAlignment="1">
      <alignment horizontal="center" vertical="center" wrapText="1"/>
    </xf>
    <xf numFmtId="0" fontId="24" fillId="54" borderId="43" xfId="11" applyFont="1" applyFill="1" applyBorder="1" applyAlignment="1">
      <alignment horizontal="center" vertical="center" wrapText="1"/>
    </xf>
    <xf numFmtId="0" fontId="24" fillId="54" borderId="44" xfId="11" applyFont="1" applyFill="1" applyBorder="1" applyAlignment="1">
      <alignment horizontal="center" vertical="center" wrapText="1"/>
    </xf>
    <xf numFmtId="9" fontId="19" fillId="53" borderId="8" xfId="11" applyNumberFormat="1" applyFont="1" applyFill="1" applyBorder="1" applyAlignment="1">
      <alignment horizontal="center" vertical="center"/>
    </xf>
    <xf numFmtId="9" fontId="19" fillId="53" borderId="46" xfId="11" applyNumberFormat="1" applyFont="1" applyFill="1" applyBorder="1" applyAlignment="1">
      <alignment horizontal="center" vertical="center"/>
    </xf>
    <xf numFmtId="0" fontId="19" fillId="53" borderId="47" xfId="11" applyFont="1" applyFill="1" applyBorder="1" applyAlignment="1">
      <alignment horizontal="center" vertical="center" wrapText="1"/>
    </xf>
    <xf numFmtId="0" fontId="14" fillId="31" borderId="2" xfId="11" applyFont="1" applyAlignment="1">
      <alignment horizontal="center" wrapText="1"/>
    </xf>
    <xf numFmtId="0" fontId="15" fillId="52" borderId="2" xfId="11" applyFont="1" applyFill="1" applyAlignment="1">
      <alignment horizontal="center"/>
    </xf>
    <xf numFmtId="49" fontId="17" fillId="53" borderId="8" xfId="11" applyNumberFormat="1" applyFont="1" applyFill="1" applyBorder="1" applyAlignment="1">
      <alignment horizontal="center" vertical="center"/>
    </xf>
    <xf numFmtId="49" fontId="17" fillId="53" borderId="9" xfId="11" applyNumberFormat="1" applyFont="1" applyFill="1" applyBorder="1" applyAlignment="1">
      <alignment horizontal="center" vertical="center"/>
    </xf>
    <xf numFmtId="49" fontId="17" fillId="53" borderId="46" xfId="11" applyNumberFormat="1" applyFont="1" applyFill="1" applyBorder="1" applyAlignment="1">
      <alignment horizontal="center" vertical="center"/>
    </xf>
    <xf numFmtId="0" fontId="17" fillId="53" borderId="8" xfId="11" applyFont="1" applyFill="1" applyBorder="1" applyAlignment="1">
      <alignment horizontal="center" vertical="center" wrapText="1"/>
    </xf>
    <xf numFmtId="0" fontId="17" fillId="53" borderId="9" xfId="11" applyFont="1" applyFill="1" applyBorder="1" applyAlignment="1">
      <alignment horizontal="center" vertical="center" wrapText="1"/>
    </xf>
    <xf numFmtId="0" fontId="17" fillId="53" borderId="46" xfId="11" applyFont="1" applyFill="1" applyBorder="1" applyAlignment="1">
      <alignment horizontal="center" vertical="center" wrapText="1"/>
    </xf>
    <xf numFmtId="0" fontId="16" fillId="31" borderId="47" xfId="11" applyFont="1" applyBorder="1" applyAlignment="1">
      <alignment horizontal="center"/>
    </xf>
    <xf numFmtId="0" fontId="16" fillId="31" borderId="9" xfId="11" applyFont="1" applyBorder="1" applyAlignment="1">
      <alignment horizontal="center"/>
    </xf>
    <xf numFmtId="0" fontId="16" fillId="31" borderId="46" xfId="11" applyFont="1" applyBorder="1" applyAlignment="1">
      <alignment horizontal="center"/>
    </xf>
    <xf numFmtId="0" fontId="17" fillId="53" borderId="10" xfId="11" applyFont="1" applyFill="1" applyBorder="1" applyAlignment="1">
      <alignment horizontal="center" vertical="center" wrapText="1"/>
    </xf>
    <xf numFmtId="0" fontId="18" fillId="54" borderId="8" xfId="11" applyFont="1" applyFill="1" applyBorder="1" applyAlignment="1">
      <alignment horizontal="center" vertical="center" wrapText="1"/>
    </xf>
    <xf numFmtId="0" fontId="18" fillId="54" borderId="9" xfId="11" applyFont="1" applyFill="1" applyBorder="1" applyAlignment="1">
      <alignment horizontal="center" vertical="center" wrapText="1"/>
    </xf>
    <xf numFmtId="0" fontId="18" fillId="54" borderId="46" xfId="11" applyFont="1" applyFill="1" applyBorder="1" applyAlignment="1">
      <alignment horizontal="center" vertical="center" wrapText="1"/>
    </xf>
    <xf numFmtId="0" fontId="19" fillId="53" borderId="8" xfId="24" applyFont="1" applyFill="1" applyBorder="1" applyAlignment="1">
      <alignment horizontal="center" vertical="center"/>
    </xf>
    <xf numFmtId="0" fontId="19" fillId="53" borderId="9" xfId="24" applyFont="1" applyFill="1" applyBorder="1" applyAlignment="1">
      <alignment horizontal="center" vertical="center"/>
    </xf>
    <xf numFmtId="0" fontId="19" fillId="53" borderId="10" xfId="24" applyFont="1" applyFill="1" applyBorder="1" applyAlignment="1">
      <alignment horizontal="center" vertical="center"/>
    </xf>
    <xf numFmtId="0" fontId="19" fillId="53" borderId="11" xfId="24" applyFont="1" applyFill="1" applyBorder="1" applyAlignment="1">
      <alignment horizontal="center" vertical="center" wrapText="1"/>
    </xf>
    <xf numFmtId="0" fontId="19" fillId="53" borderId="13" xfId="24" applyFont="1" applyFill="1" applyBorder="1" applyAlignment="1">
      <alignment horizontal="center" vertical="center" wrapText="1"/>
    </xf>
    <xf numFmtId="0" fontId="24" fillId="54" borderId="8" xfId="24" applyFont="1" applyFill="1" applyBorder="1" applyAlignment="1">
      <alignment horizontal="center" vertical="center" wrapText="1"/>
    </xf>
    <xf numFmtId="0" fontId="24" fillId="54" borderId="9" xfId="24" applyFont="1" applyFill="1" applyBorder="1" applyAlignment="1">
      <alignment horizontal="center" vertical="center" wrapText="1"/>
    </xf>
    <xf numFmtId="0" fontId="24" fillId="54" borderId="10" xfId="24" applyFont="1" applyFill="1" applyBorder="1" applyAlignment="1">
      <alignment horizontal="center" vertical="center" wrapText="1"/>
    </xf>
    <xf numFmtId="0" fontId="19" fillId="53" borderId="103" xfId="24" applyFont="1" applyFill="1" applyBorder="1" applyAlignment="1">
      <alignment horizontal="center" vertical="center" wrapText="1"/>
    </xf>
    <xf numFmtId="0" fontId="19" fillId="53" borderId="53" xfId="24" applyFont="1" applyFill="1" applyBorder="1" applyAlignment="1">
      <alignment horizontal="center" vertical="center" wrapText="1"/>
    </xf>
    <xf numFmtId="0" fontId="36" fillId="31" borderId="2" xfId="24" applyFont="1" applyBorder="1" applyAlignment="1">
      <alignment horizontal="center" vertical="center" wrapText="1"/>
    </xf>
    <xf numFmtId="0" fontId="36" fillId="31" borderId="20" xfId="24" applyFont="1" applyBorder="1" applyAlignment="1">
      <alignment horizontal="center" wrapText="1"/>
    </xf>
    <xf numFmtId="0" fontId="36" fillId="31" borderId="23" xfId="24" applyFont="1" applyBorder="1" applyAlignment="1">
      <alignment horizontal="center" wrapText="1"/>
    </xf>
    <xf numFmtId="0" fontId="36" fillId="31" borderId="25" xfId="24" applyFont="1" applyBorder="1" applyAlignment="1">
      <alignment horizontal="center" wrapText="1"/>
    </xf>
    <xf numFmtId="0" fontId="36" fillId="31" borderId="20" xfId="24" applyFont="1" applyBorder="1" applyAlignment="1">
      <alignment horizontal="center"/>
    </xf>
    <xf numFmtId="0" fontId="36" fillId="31" borderId="22" xfId="24" applyFont="1" applyBorder="1" applyAlignment="1">
      <alignment horizontal="center"/>
    </xf>
    <xf numFmtId="0" fontId="36" fillId="31" borderId="105" xfId="24" applyFont="1" applyBorder="1" applyAlignment="1">
      <alignment horizontal="center"/>
    </xf>
    <xf numFmtId="0" fontId="36" fillId="31" borderId="106" xfId="24" applyFont="1" applyBorder="1" applyAlignment="1">
      <alignment horizontal="center"/>
    </xf>
    <xf numFmtId="0" fontId="36" fillId="31" borderId="107" xfId="24" applyFont="1" applyBorder="1" applyAlignment="1">
      <alignment horizontal="center"/>
    </xf>
    <xf numFmtId="0" fontId="36" fillId="31" borderId="108" xfId="24" applyFont="1" applyBorder="1" applyAlignment="1">
      <alignment horizontal="center"/>
    </xf>
    <xf numFmtId="0" fontId="24" fillId="53" borderId="17" xfId="24" applyFont="1" applyFill="1" applyBorder="1" applyAlignment="1">
      <alignment horizontal="center" vertical="center" wrapText="1"/>
    </xf>
    <xf numFmtId="0" fontId="24" fillId="53" borderId="18" xfId="24" applyFont="1" applyFill="1" applyBorder="1" applyAlignment="1">
      <alignment horizontal="center" vertical="center" wrapText="1"/>
    </xf>
    <xf numFmtId="0" fontId="24" fillId="53" borderId="14" xfId="24" applyFont="1" applyFill="1" applyBorder="1" applyAlignment="1">
      <alignment horizontal="center" vertical="center" wrapText="1"/>
    </xf>
    <xf numFmtId="9" fontId="24" fillId="54" borderId="9" xfId="24" applyNumberFormat="1" applyFont="1" applyFill="1" applyBorder="1" applyAlignment="1">
      <alignment horizontal="center" vertical="center"/>
    </xf>
    <xf numFmtId="9" fontId="19" fillId="54" borderId="10" xfId="24" applyNumberFormat="1" applyFont="1" applyFill="1" applyBorder="1" applyAlignment="1">
      <alignment horizontal="center" vertical="center"/>
    </xf>
    <xf numFmtId="0" fontId="24" fillId="53" borderId="8" xfId="24" applyFont="1" applyFill="1" applyBorder="1" applyAlignment="1">
      <alignment horizontal="center" vertical="center" wrapText="1"/>
    </xf>
    <xf numFmtId="0" fontId="24" fillId="53" borderId="9" xfId="24" applyFont="1" applyFill="1" applyBorder="1" applyAlignment="1">
      <alignment horizontal="center" vertical="center" wrapText="1"/>
    </xf>
    <xf numFmtId="0" fontId="24" fillId="53" borderId="10" xfId="24" applyFont="1" applyFill="1" applyBorder="1" applyAlignment="1">
      <alignment horizontal="center" vertical="center" wrapText="1"/>
    </xf>
    <xf numFmtId="0" fontId="16" fillId="54" borderId="8" xfId="24" applyFont="1" applyFill="1" applyBorder="1" applyAlignment="1">
      <alignment horizontal="center" vertical="center"/>
    </xf>
    <xf numFmtId="0" fontId="16" fillId="54" borderId="9" xfId="24" applyFont="1" applyFill="1" applyBorder="1" applyAlignment="1">
      <alignment horizontal="center" vertical="center"/>
    </xf>
    <xf numFmtId="0" fontId="16" fillId="54" borderId="10" xfId="24" applyFont="1" applyFill="1" applyBorder="1" applyAlignment="1">
      <alignment horizontal="center" vertical="center"/>
    </xf>
    <xf numFmtId="9" fontId="24" fillId="54" borderId="10" xfId="24" applyNumberFormat="1" applyFont="1" applyFill="1" applyBorder="1" applyAlignment="1">
      <alignment horizontal="center" vertical="center"/>
    </xf>
    <xf numFmtId="0" fontId="19" fillId="53" borderId="8" xfId="24" applyFont="1" applyFill="1" applyBorder="1" applyAlignment="1">
      <alignment horizontal="center" vertical="center" wrapText="1"/>
    </xf>
    <xf numFmtId="0" fontId="63" fillId="53" borderId="8" xfId="24" applyFont="1" applyFill="1" applyBorder="1" applyAlignment="1">
      <alignment horizontal="center" vertical="center" wrapText="1"/>
    </xf>
    <xf numFmtId="0" fontId="63" fillId="53" borderId="9" xfId="24" applyFont="1" applyFill="1" applyBorder="1" applyAlignment="1">
      <alignment horizontal="center" vertical="center" wrapText="1"/>
    </xf>
    <xf numFmtId="0" fontId="63" fillId="53" borderId="10" xfId="24" applyFont="1" applyFill="1" applyBorder="1" applyAlignment="1">
      <alignment horizontal="center" vertical="center" wrapText="1"/>
    </xf>
    <xf numFmtId="0" fontId="19" fillId="53" borderId="9" xfId="24" applyFont="1" applyFill="1" applyBorder="1" applyAlignment="1">
      <alignment horizontal="center" vertical="center" wrapText="1"/>
    </xf>
    <xf numFmtId="0" fontId="19" fillId="53" borderId="10" xfId="24" applyFont="1" applyFill="1" applyBorder="1" applyAlignment="1">
      <alignment horizontal="center" vertical="center" wrapText="1"/>
    </xf>
    <xf numFmtId="0" fontId="20" fillId="31" borderId="8" xfId="24" applyFont="1" applyBorder="1" applyAlignment="1">
      <alignment horizontal="center" vertical="center" wrapText="1"/>
    </xf>
    <xf numFmtId="0" fontId="18" fillId="31" borderId="9" xfId="24" applyFont="1" applyBorder="1" applyAlignment="1">
      <alignment horizontal="center" vertical="center" wrapText="1"/>
    </xf>
    <xf numFmtId="0" fontId="18" fillId="31" borderId="10" xfId="24" applyFont="1" applyBorder="1" applyAlignment="1">
      <alignment horizontal="center" vertical="center" wrapText="1"/>
    </xf>
    <xf numFmtId="0" fontId="18" fillId="31" borderId="8" xfId="24" applyFont="1" applyBorder="1" applyAlignment="1">
      <alignment horizontal="center" vertical="center" wrapText="1"/>
    </xf>
    <xf numFmtId="0" fontId="20" fillId="54" borderId="8" xfId="24" applyFont="1" applyFill="1" applyBorder="1" applyAlignment="1">
      <alignment horizontal="center" vertical="center" wrapText="1"/>
    </xf>
    <xf numFmtId="0" fontId="20" fillId="54" borderId="9" xfId="24" applyFont="1" applyFill="1" applyBorder="1" applyAlignment="1">
      <alignment horizontal="center" vertical="center" wrapText="1"/>
    </xf>
    <xf numFmtId="0" fontId="20" fillId="54" borderId="10" xfId="24" applyFont="1" applyFill="1" applyBorder="1" applyAlignment="1">
      <alignment horizontal="center" vertical="center" wrapText="1"/>
    </xf>
    <xf numFmtId="0" fontId="24" fillId="54" borderId="17" xfId="24" applyFont="1" applyFill="1" applyBorder="1" applyAlignment="1">
      <alignment horizontal="center" vertical="center"/>
    </xf>
    <xf numFmtId="0" fontId="24" fillId="54" borderId="18" xfId="24" applyFont="1" applyFill="1" applyBorder="1" applyAlignment="1">
      <alignment horizontal="center" vertical="center"/>
    </xf>
    <xf numFmtId="0" fontId="24" fillId="54" borderId="14" xfId="24" applyFont="1" applyFill="1" applyBorder="1" applyAlignment="1">
      <alignment horizontal="center" vertical="center"/>
    </xf>
    <xf numFmtId="0" fontId="155" fillId="31" borderId="2" xfId="24" applyFont="1" applyAlignment="1">
      <alignment horizontal="center"/>
    </xf>
    <xf numFmtId="0" fontId="15" fillId="52" borderId="2" xfId="24" applyFont="1" applyFill="1" applyAlignment="1">
      <alignment horizontal="center"/>
    </xf>
    <xf numFmtId="0" fontId="16" fillId="53" borderId="7" xfId="24" applyFont="1" applyFill="1" applyBorder="1" applyAlignment="1">
      <alignment horizontal="center" vertical="center"/>
    </xf>
    <xf numFmtId="49" fontId="16" fillId="53" borderId="8" xfId="24" applyNumberFormat="1" applyFont="1" applyFill="1" applyBorder="1" applyAlignment="1">
      <alignment horizontal="center" vertical="center"/>
    </xf>
    <xf numFmtId="49" fontId="16" fillId="53" borderId="9" xfId="24" applyNumberFormat="1" applyFont="1" applyFill="1" applyBorder="1" applyAlignment="1">
      <alignment horizontal="center" vertical="center"/>
    </xf>
    <xf numFmtId="49" fontId="16" fillId="53" borderId="10" xfId="24" applyNumberFormat="1" applyFont="1" applyFill="1" applyBorder="1" applyAlignment="1">
      <alignment horizontal="center" vertical="center"/>
    </xf>
    <xf numFmtId="0" fontId="16" fillId="53" borderId="8" xfId="24" applyFont="1" applyFill="1" applyBorder="1" applyAlignment="1">
      <alignment horizontal="center" vertical="center" wrapText="1"/>
    </xf>
    <xf numFmtId="0" fontId="16" fillId="53" borderId="9" xfId="24" applyFont="1" applyFill="1" applyBorder="1" applyAlignment="1">
      <alignment horizontal="center" vertical="center" wrapText="1"/>
    </xf>
    <xf numFmtId="0" fontId="16" fillId="53" borderId="10" xfId="24" applyFont="1" applyFill="1" applyBorder="1" applyAlignment="1">
      <alignment horizontal="center" vertical="center" wrapText="1"/>
    </xf>
    <xf numFmtId="0" fontId="16" fillId="31" borderId="8" xfId="24" applyFont="1" applyBorder="1" applyAlignment="1">
      <alignment horizontal="center"/>
    </xf>
    <xf numFmtId="0" fontId="16" fillId="31" borderId="9" xfId="24" applyFont="1" applyBorder="1" applyAlignment="1">
      <alignment horizontal="center"/>
    </xf>
    <xf numFmtId="0" fontId="16" fillId="31" borderId="10" xfId="24" applyFont="1" applyBorder="1" applyAlignment="1">
      <alignment horizontal="center"/>
    </xf>
    <xf numFmtId="0" fontId="24" fillId="54" borderId="8" xfId="17" applyFont="1" applyFill="1" applyBorder="1" applyAlignment="1">
      <alignment horizontal="center" vertical="center" wrapText="1"/>
    </xf>
    <xf numFmtId="0" fontId="24" fillId="54" borderId="9" xfId="17" applyFont="1" applyFill="1" applyBorder="1" applyAlignment="1">
      <alignment horizontal="center" vertical="center" wrapText="1"/>
    </xf>
    <xf numFmtId="0" fontId="24" fillId="54" borderId="10" xfId="17" applyFont="1" applyFill="1" applyBorder="1" applyAlignment="1">
      <alignment horizontal="center" vertical="center" wrapText="1"/>
    </xf>
    <xf numFmtId="0" fontId="19" fillId="53" borderId="11" xfId="17" applyFont="1" applyFill="1" applyBorder="1" applyAlignment="1">
      <alignment horizontal="center" vertical="center" wrapText="1"/>
    </xf>
    <xf numFmtId="0" fontId="19" fillId="53" borderId="13" xfId="17" applyFont="1" applyFill="1" applyBorder="1" applyAlignment="1">
      <alignment horizontal="center" vertical="center" wrapText="1"/>
    </xf>
    <xf numFmtId="9" fontId="19" fillId="54" borderId="8" xfId="17" applyNumberFormat="1" applyFont="1" applyFill="1" applyBorder="1" applyAlignment="1">
      <alignment horizontal="center" vertical="center"/>
    </xf>
    <xf numFmtId="9" fontId="19" fillId="54" borderId="9" xfId="17" applyNumberFormat="1" applyFont="1" applyFill="1" applyBorder="1" applyAlignment="1">
      <alignment horizontal="center" vertical="center"/>
    </xf>
    <xf numFmtId="9" fontId="19" fillId="54" borderId="10" xfId="17" applyNumberFormat="1" applyFont="1" applyFill="1" applyBorder="1" applyAlignment="1">
      <alignment horizontal="center" vertical="center"/>
    </xf>
    <xf numFmtId="0" fontId="19" fillId="54" borderId="8" xfId="17" applyFont="1" applyFill="1" applyBorder="1" applyAlignment="1">
      <alignment horizontal="center" vertical="center"/>
    </xf>
    <xf numFmtId="0" fontId="19" fillId="54" borderId="10" xfId="17" applyFont="1" applyFill="1" applyBorder="1" applyAlignment="1">
      <alignment horizontal="center" vertical="center"/>
    </xf>
    <xf numFmtId="0" fontId="19" fillId="53" borderId="8" xfId="17" applyFont="1" applyFill="1" applyBorder="1" applyAlignment="1">
      <alignment horizontal="center" vertical="center" wrapText="1"/>
    </xf>
    <xf numFmtId="0" fontId="19" fillId="53" borderId="9" xfId="17" applyFont="1" applyFill="1" applyBorder="1" applyAlignment="1">
      <alignment horizontal="center" vertical="center" wrapText="1"/>
    </xf>
    <xf numFmtId="0" fontId="19" fillId="53" borderId="10" xfId="17" applyFont="1" applyFill="1" applyBorder="1" applyAlignment="1">
      <alignment horizontal="center" vertical="center" wrapText="1"/>
    </xf>
    <xf numFmtId="0" fontId="19" fillId="53" borderId="8" xfId="17" applyFont="1" applyFill="1" applyBorder="1" applyAlignment="1">
      <alignment horizontal="center" vertical="center"/>
    </xf>
    <xf numFmtId="0" fontId="19" fillId="53" borderId="9" xfId="17" applyFont="1" applyFill="1" applyBorder="1" applyAlignment="1">
      <alignment horizontal="center" vertical="center"/>
    </xf>
    <xf numFmtId="0" fontId="19" fillId="53" borderId="10" xfId="17" applyFont="1" applyFill="1" applyBorder="1" applyAlignment="1">
      <alignment horizontal="center" vertical="center"/>
    </xf>
    <xf numFmtId="0" fontId="19" fillId="54" borderId="9" xfId="17" applyFont="1" applyFill="1" applyBorder="1" applyAlignment="1">
      <alignment horizontal="center" vertical="center"/>
    </xf>
    <xf numFmtId="9" fontId="19" fillId="54" borderId="18" xfId="17" applyNumberFormat="1" applyFont="1" applyFill="1" applyBorder="1" applyAlignment="1">
      <alignment horizontal="center" vertical="center"/>
    </xf>
    <xf numFmtId="0" fontId="24" fillId="53" borderId="8" xfId="17" applyFont="1" applyFill="1" applyBorder="1" applyAlignment="1">
      <alignment horizontal="center" vertical="center"/>
    </xf>
    <xf numFmtId="0" fontId="16" fillId="54" borderId="8" xfId="17" applyFont="1" applyFill="1" applyBorder="1" applyAlignment="1">
      <alignment horizontal="center" vertical="center"/>
    </xf>
    <xf numFmtId="0" fontId="16" fillId="54" borderId="9" xfId="17" applyFont="1" applyFill="1" applyBorder="1" applyAlignment="1">
      <alignment horizontal="center" vertical="center"/>
    </xf>
    <xf numFmtId="0" fontId="16" fillId="54" borderId="10" xfId="17" applyFont="1" applyFill="1" applyBorder="1" applyAlignment="1">
      <alignment horizontal="center" vertical="center"/>
    </xf>
    <xf numFmtId="0" fontId="25" fillId="54" borderId="8" xfId="17" applyFont="1" applyFill="1" applyBorder="1" applyAlignment="1">
      <alignment horizontal="center" vertical="center" wrapText="1"/>
    </xf>
    <xf numFmtId="0" fontId="25" fillId="54" borderId="9" xfId="17" applyFont="1" applyFill="1" applyBorder="1" applyAlignment="1">
      <alignment horizontal="center" vertical="center" wrapText="1"/>
    </xf>
    <xf numFmtId="0" fontId="25" fillId="54" borderId="10" xfId="17" applyFont="1" applyFill="1" applyBorder="1" applyAlignment="1">
      <alignment horizontal="center" vertical="center" wrapText="1"/>
    </xf>
    <xf numFmtId="0" fontId="19" fillId="54" borderId="8" xfId="17" applyFont="1" applyFill="1" applyBorder="1" applyAlignment="1">
      <alignment horizontal="center" vertical="center" wrapText="1"/>
    </xf>
    <xf numFmtId="0" fontId="19" fillId="54" borderId="9" xfId="17" applyFont="1" applyFill="1" applyBorder="1" applyAlignment="1">
      <alignment horizontal="center" vertical="center" wrapText="1"/>
    </xf>
    <xf numFmtId="0" fontId="19" fillId="54" borderId="10" xfId="17" applyFont="1" applyFill="1" applyBorder="1" applyAlignment="1">
      <alignment horizontal="center" vertical="center" wrapText="1"/>
    </xf>
    <xf numFmtId="9" fontId="45" fillId="53" borderId="9" xfId="17" applyNumberFormat="1" applyFont="1" applyFill="1" applyBorder="1" applyAlignment="1">
      <alignment horizontal="center" vertical="center"/>
    </xf>
    <xf numFmtId="9" fontId="45" fillId="53" borderId="10" xfId="17" applyNumberFormat="1" applyFont="1" applyFill="1" applyBorder="1" applyAlignment="1">
      <alignment horizontal="center" vertical="center"/>
    </xf>
    <xf numFmtId="0" fontId="24" fillId="54" borderId="8" xfId="17" applyFont="1" applyFill="1" applyBorder="1" applyAlignment="1">
      <alignment horizontal="center" vertical="center"/>
    </xf>
    <xf numFmtId="0" fontId="24" fillId="54" borderId="9" xfId="17" applyFont="1" applyFill="1" applyBorder="1" applyAlignment="1">
      <alignment horizontal="center" vertical="center"/>
    </xf>
    <xf numFmtId="0" fontId="24" fillId="54" borderId="10" xfId="17" applyFont="1" applyFill="1" applyBorder="1" applyAlignment="1">
      <alignment horizontal="center" vertical="center"/>
    </xf>
    <xf numFmtId="0" fontId="26" fillId="53" borderId="8" xfId="17" applyFont="1" applyFill="1" applyBorder="1" applyAlignment="1">
      <alignment horizontal="center" vertical="center" wrapText="1"/>
    </xf>
    <xf numFmtId="0" fontId="26" fillId="53" borderId="9" xfId="17" applyFont="1" applyFill="1" applyBorder="1" applyAlignment="1">
      <alignment horizontal="center" vertical="center" wrapText="1"/>
    </xf>
    <xf numFmtId="0" fontId="26" fillId="53" borderId="10" xfId="17" applyFont="1" applyFill="1" applyBorder="1" applyAlignment="1">
      <alignment horizontal="center" vertical="center" wrapText="1"/>
    </xf>
    <xf numFmtId="0" fontId="14" fillId="31" borderId="2" xfId="17" applyFont="1" applyAlignment="1">
      <alignment horizontal="center"/>
    </xf>
    <xf numFmtId="0" fontId="15" fillId="52" borderId="2" xfId="17" applyFont="1" applyFill="1" applyAlignment="1">
      <alignment horizontal="center"/>
    </xf>
    <xf numFmtId="0" fontId="17" fillId="53" borderId="7" xfId="17" applyFont="1" applyFill="1" applyBorder="1" applyAlignment="1">
      <alignment horizontal="center" vertical="center"/>
    </xf>
    <xf numFmtId="49" fontId="17" fillId="53" borderId="8" xfId="17" applyNumberFormat="1" applyFont="1" applyFill="1" applyBorder="1" applyAlignment="1">
      <alignment horizontal="center" vertical="center"/>
    </xf>
    <xf numFmtId="49" fontId="17" fillId="53" borderId="9" xfId="17" applyNumberFormat="1" applyFont="1" applyFill="1" applyBorder="1" applyAlignment="1">
      <alignment horizontal="center" vertical="center"/>
    </xf>
    <xf numFmtId="49" fontId="17" fillId="53" borderId="10" xfId="17" applyNumberFormat="1" applyFont="1" applyFill="1" applyBorder="1" applyAlignment="1">
      <alignment horizontal="center" vertical="center"/>
    </xf>
    <xf numFmtId="0" fontId="17" fillId="53" borderId="8" xfId="17" applyFont="1" applyFill="1" applyBorder="1" applyAlignment="1">
      <alignment horizontal="center" vertical="center" wrapText="1"/>
    </xf>
    <xf numFmtId="0" fontId="17" fillId="53" borderId="9" xfId="17" applyFont="1" applyFill="1" applyBorder="1" applyAlignment="1">
      <alignment horizontal="center" vertical="center" wrapText="1"/>
    </xf>
    <xf numFmtId="0" fontId="17" fillId="53" borderId="10" xfId="17" applyFont="1" applyFill="1" applyBorder="1" applyAlignment="1">
      <alignment horizontal="center" vertical="center" wrapText="1"/>
    </xf>
    <xf numFmtId="0" fontId="18" fillId="54" borderId="8" xfId="17" applyFont="1" applyFill="1" applyBorder="1" applyAlignment="1">
      <alignment horizontal="center" vertical="center" wrapText="1"/>
    </xf>
    <xf numFmtId="0" fontId="18" fillId="54" borderId="9" xfId="17" applyFont="1" applyFill="1" applyBorder="1" applyAlignment="1">
      <alignment horizontal="center" vertical="center" wrapText="1"/>
    </xf>
    <xf numFmtId="0" fontId="18" fillId="54" borderId="10" xfId="17" applyFont="1" applyFill="1" applyBorder="1" applyAlignment="1">
      <alignment horizontal="center" vertical="center" wrapText="1"/>
    </xf>
    <xf numFmtId="0" fontId="16" fillId="31" borderId="8" xfId="17" applyFont="1" applyBorder="1" applyAlignment="1">
      <alignment horizontal="center"/>
    </xf>
    <xf numFmtId="0" fontId="16" fillId="31" borderId="9" xfId="17" applyFont="1" applyBorder="1" applyAlignment="1">
      <alignment horizontal="center"/>
    </xf>
    <xf numFmtId="0" fontId="16" fillId="31" borderId="10" xfId="17" applyFont="1" applyBorder="1" applyAlignment="1">
      <alignment horizontal="center"/>
    </xf>
    <xf numFmtId="0" fontId="17" fillId="31" borderId="8" xfId="17" applyFont="1" applyBorder="1" applyAlignment="1">
      <alignment horizontal="center" vertical="center" wrapText="1"/>
    </xf>
    <xf numFmtId="0" fontId="17" fillId="31" borderId="9" xfId="17" applyFont="1" applyBorder="1" applyAlignment="1">
      <alignment horizontal="center" vertical="center" wrapText="1"/>
    </xf>
    <xf numFmtId="0" fontId="17" fillId="31" borderId="10" xfId="17" applyFont="1" applyBorder="1" applyAlignment="1">
      <alignment horizontal="center" vertical="center" wrapText="1"/>
    </xf>
    <xf numFmtId="0" fontId="17" fillId="54" borderId="9" xfId="17" applyFont="1" applyFill="1" applyBorder="1" applyAlignment="1">
      <alignment horizontal="center" vertical="center" wrapText="1"/>
    </xf>
    <xf numFmtId="0" fontId="17" fillId="54" borderId="9" xfId="17" applyFont="1" applyFill="1" applyBorder="1" applyAlignment="1">
      <alignment horizontal="center" vertical="center"/>
    </xf>
    <xf numFmtId="0" fontId="17" fillId="54" borderId="10" xfId="17" applyFont="1" applyFill="1" applyBorder="1" applyAlignment="1">
      <alignment horizontal="center" vertical="center"/>
    </xf>
    <xf numFmtId="0" fontId="74" fillId="31" borderId="2" xfId="11" applyFont="1" applyAlignment="1">
      <alignment horizontal="center" wrapText="1"/>
    </xf>
    <xf numFmtId="0" fontId="75" fillId="52" borderId="2" xfId="11" applyFont="1" applyFill="1" applyAlignment="1">
      <alignment horizontal="center"/>
    </xf>
    <xf numFmtId="0" fontId="83" fillId="53" borderId="7" xfId="11" applyFont="1" applyFill="1" applyBorder="1" applyAlignment="1">
      <alignment horizontal="center" vertical="center"/>
    </xf>
    <xf numFmtId="49" fontId="73" fillId="53" borderId="8" xfId="11" applyNumberFormat="1" applyFont="1" applyFill="1" applyBorder="1" applyAlignment="1">
      <alignment horizontal="center" vertical="center"/>
    </xf>
    <xf numFmtId="49" fontId="73" fillId="53" borderId="9" xfId="11" applyNumberFormat="1" applyFont="1" applyFill="1" applyBorder="1" applyAlignment="1">
      <alignment horizontal="center" vertical="center"/>
    </xf>
    <xf numFmtId="49" fontId="73" fillId="53" borderId="10" xfId="11" applyNumberFormat="1" applyFont="1" applyFill="1" applyBorder="1" applyAlignment="1">
      <alignment horizontal="center" vertical="center"/>
    </xf>
    <xf numFmtId="0" fontId="73" fillId="53" borderId="8" xfId="11" applyFont="1" applyFill="1" applyBorder="1" applyAlignment="1">
      <alignment horizontal="center" vertical="center" wrapText="1"/>
    </xf>
    <xf numFmtId="0" fontId="73" fillId="53" borderId="9" xfId="11" applyFont="1" applyFill="1" applyBorder="1" applyAlignment="1">
      <alignment horizontal="center" vertical="center" wrapText="1"/>
    </xf>
    <xf numFmtId="0" fontId="73" fillId="53" borderId="10" xfId="11" applyFont="1" applyFill="1" applyBorder="1" applyAlignment="1">
      <alignment horizontal="center" vertical="center" wrapText="1"/>
    </xf>
    <xf numFmtId="0" fontId="74" fillId="54" borderId="8" xfId="11" applyFont="1" applyFill="1" applyBorder="1" applyAlignment="1">
      <alignment horizontal="center" vertical="center"/>
    </xf>
    <xf numFmtId="0" fontId="74" fillId="54" borderId="9" xfId="11" applyFont="1" applyFill="1" applyBorder="1" applyAlignment="1">
      <alignment horizontal="center" vertical="center"/>
    </xf>
    <xf numFmtId="0" fontId="74" fillId="54" borderId="10" xfId="11" applyFont="1" applyFill="1" applyBorder="1" applyAlignment="1">
      <alignment horizontal="center" vertical="center"/>
    </xf>
    <xf numFmtId="0" fontId="74" fillId="54" borderId="40" xfId="11" applyFont="1" applyFill="1" applyBorder="1" applyAlignment="1">
      <alignment horizontal="center" vertical="center"/>
    </xf>
    <xf numFmtId="0" fontId="74" fillId="54" borderId="70" xfId="11" applyFont="1" applyFill="1" applyBorder="1" applyAlignment="1">
      <alignment horizontal="center" vertical="center"/>
    </xf>
    <xf numFmtId="3" fontId="74" fillId="52" borderId="16" xfId="11" applyNumberFormat="1" applyFont="1" applyFill="1" applyBorder="1" applyAlignment="1">
      <alignment horizontal="center" vertical="center"/>
    </xf>
    <xf numFmtId="0" fontId="81" fillId="54" borderId="16" xfId="11" applyFont="1" applyFill="1" applyBorder="1" applyAlignment="1">
      <alignment horizontal="center" vertical="center" wrapText="1"/>
    </xf>
    <xf numFmtId="0" fontId="74" fillId="31" borderId="8" xfId="11" applyFont="1" applyBorder="1" applyAlignment="1">
      <alignment horizontal="center"/>
    </xf>
    <xf numFmtId="0" fontId="74" fillId="31" borderId="9" xfId="11" applyFont="1" applyBorder="1" applyAlignment="1">
      <alignment horizontal="center"/>
    </xf>
    <xf numFmtId="0" fontId="74" fillId="31" borderId="10" xfId="11" applyFont="1" applyBorder="1" applyAlignment="1">
      <alignment horizontal="center"/>
    </xf>
    <xf numFmtId="0" fontId="83" fillId="31" borderId="73" xfId="11" applyFont="1" applyBorder="1" applyAlignment="1">
      <alignment horizontal="center" vertical="center" wrapText="1"/>
    </xf>
    <xf numFmtId="0" fontId="83" fillId="31" borderId="40" xfId="11" applyFont="1" applyBorder="1" applyAlignment="1">
      <alignment horizontal="center" vertical="center" wrapText="1"/>
    </xf>
    <xf numFmtId="0" fontId="83" fillId="31" borderId="70" xfId="11" applyFont="1" applyBorder="1" applyAlignment="1">
      <alignment horizontal="center" vertical="center" wrapText="1"/>
    </xf>
    <xf numFmtId="0" fontId="83" fillId="31" borderId="72" xfId="11" applyFont="1" applyBorder="1" applyAlignment="1">
      <alignment horizontal="center" vertical="center" wrapText="1"/>
    </xf>
    <xf numFmtId="0" fontId="83" fillId="31" borderId="2" xfId="11" applyFont="1" applyBorder="1" applyAlignment="1">
      <alignment horizontal="center" vertical="center" wrapText="1"/>
    </xf>
    <xf numFmtId="0" fontId="83" fillId="31" borderId="12" xfId="11" applyFont="1" applyBorder="1" applyAlignment="1">
      <alignment horizontal="center" vertical="center" wrapText="1"/>
    </xf>
    <xf numFmtId="0" fontId="83" fillId="31" borderId="17" xfId="11" applyFont="1" applyBorder="1" applyAlignment="1">
      <alignment horizontal="center" vertical="center" wrapText="1"/>
    </xf>
    <xf numFmtId="0" fontId="83" fillId="31" borderId="18" xfId="11" applyFont="1" applyBorder="1" applyAlignment="1">
      <alignment horizontal="center" vertical="center" wrapText="1"/>
    </xf>
    <xf numFmtId="0" fontId="83" fillId="31" borderId="14" xfId="11" applyFont="1" applyBorder="1" applyAlignment="1">
      <alignment horizontal="center" vertical="center" wrapText="1"/>
    </xf>
    <xf numFmtId="0" fontId="83" fillId="54" borderId="8" xfId="11" applyFont="1" applyFill="1" applyBorder="1" applyAlignment="1">
      <alignment horizontal="center" vertical="center" wrapText="1"/>
    </xf>
    <xf numFmtId="0" fontId="83" fillId="54" borderId="9" xfId="11" applyFont="1" applyFill="1" applyBorder="1" applyAlignment="1">
      <alignment horizontal="center" vertical="center" wrapText="1"/>
    </xf>
    <xf numFmtId="0" fontId="83" fillId="54" borderId="10" xfId="11" applyFont="1" applyFill="1" applyBorder="1" applyAlignment="1">
      <alignment horizontal="center" vertical="center" wrapText="1"/>
    </xf>
    <xf numFmtId="0" fontId="73" fillId="53" borderId="11" xfId="11" applyFont="1" applyFill="1" applyBorder="1" applyAlignment="1">
      <alignment horizontal="left" vertical="center" wrapText="1"/>
    </xf>
    <xf numFmtId="0" fontId="73" fillId="53" borderId="13" xfId="11" applyFont="1" applyFill="1" applyBorder="1" applyAlignment="1">
      <alignment horizontal="left" vertical="center" wrapText="1"/>
    </xf>
    <xf numFmtId="0" fontId="87" fillId="54" borderId="8" xfId="11" applyFont="1" applyFill="1" applyBorder="1" applyAlignment="1">
      <alignment horizontal="center" vertical="center" wrapText="1"/>
    </xf>
    <xf numFmtId="0" fontId="87" fillId="54" borderId="9" xfId="11" applyFont="1" applyFill="1" applyBorder="1" applyAlignment="1">
      <alignment horizontal="center" vertical="center" wrapText="1"/>
    </xf>
    <xf numFmtId="0" fontId="87" fillId="54" borderId="10" xfId="11" applyFont="1" applyFill="1" applyBorder="1" applyAlignment="1">
      <alignment horizontal="center" vertical="center" wrapText="1"/>
    </xf>
    <xf numFmtId="0" fontId="73" fillId="31" borderId="16" xfId="11" applyFont="1" applyBorder="1" applyAlignment="1">
      <alignment horizontal="center" vertical="center" wrapText="1"/>
    </xf>
    <xf numFmtId="0" fontId="83" fillId="53" borderId="17" xfId="11" applyFont="1" applyFill="1" applyBorder="1" applyAlignment="1">
      <alignment horizontal="center" vertical="center"/>
    </xf>
    <xf numFmtId="0" fontId="83" fillId="53" borderId="18" xfId="11" applyFont="1" applyFill="1" applyBorder="1" applyAlignment="1">
      <alignment horizontal="center" vertical="center"/>
    </xf>
    <xf numFmtId="0" fontId="83" fillId="53" borderId="14" xfId="11" applyFont="1" applyFill="1" applyBorder="1" applyAlignment="1">
      <alignment horizontal="center" vertical="center"/>
    </xf>
    <xf numFmtId="0" fontId="74" fillId="54" borderId="8" xfId="11" applyFont="1" applyFill="1" applyBorder="1" applyAlignment="1">
      <alignment horizontal="center" vertical="center" wrapText="1"/>
    </xf>
    <xf numFmtId="0" fontId="74" fillId="54" borderId="9" xfId="11" applyFont="1" applyFill="1" applyBorder="1" applyAlignment="1">
      <alignment horizontal="center" vertical="center" wrapText="1"/>
    </xf>
    <xf numFmtId="0" fontId="74" fillId="54" borderId="10" xfId="11" applyFont="1" applyFill="1" applyBorder="1" applyAlignment="1">
      <alignment horizontal="center" vertical="center" wrapText="1"/>
    </xf>
    <xf numFmtId="0" fontId="73" fillId="53" borderId="11" xfId="11" applyFont="1" applyFill="1" applyBorder="1" applyAlignment="1">
      <alignment horizontal="center" vertical="center" wrapText="1"/>
    </xf>
    <xf numFmtId="0" fontId="73" fillId="53" borderId="13" xfId="11" applyFont="1" applyFill="1" applyBorder="1" applyAlignment="1">
      <alignment horizontal="center" vertical="center" wrapText="1"/>
    </xf>
    <xf numFmtId="0" fontId="81" fillId="31" borderId="8" xfId="11" applyFont="1" applyFill="1" applyBorder="1" applyAlignment="1">
      <alignment horizontal="center" vertical="center" wrapText="1"/>
    </xf>
    <xf numFmtId="0" fontId="81" fillId="31" borderId="9" xfId="11" applyFont="1" applyFill="1" applyBorder="1" applyAlignment="1">
      <alignment horizontal="center" vertical="center" wrapText="1"/>
    </xf>
    <xf numFmtId="0" fontId="73" fillId="53" borderId="14" xfId="11" applyFont="1" applyFill="1" applyBorder="1" applyAlignment="1">
      <alignment horizontal="center" vertical="center" wrapText="1"/>
    </xf>
    <xf numFmtId="0" fontId="73" fillId="31" borderId="8" xfId="11" applyFont="1" applyFill="1" applyBorder="1" applyAlignment="1">
      <alignment horizontal="center" vertical="center"/>
    </xf>
    <xf numFmtId="0" fontId="73" fillId="31" borderId="9" xfId="11" applyFont="1" applyFill="1" applyBorder="1" applyAlignment="1">
      <alignment horizontal="center" vertical="center"/>
    </xf>
    <xf numFmtId="0" fontId="73" fillId="31" borderId="10" xfId="11" applyFont="1" applyFill="1" applyBorder="1" applyAlignment="1">
      <alignment horizontal="center" vertical="center"/>
    </xf>
    <xf numFmtId="0" fontId="85" fillId="54" borderId="8" xfId="11" applyFont="1" applyFill="1" applyBorder="1" applyAlignment="1">
      <alignment horizontal="center" vertical="center"/>
    </xf>
    <xf numFmtId="0" fontId="85" fillId="54" borderId="9" xfId="11" applyFont="1" applyFill="1" applyBorder="1" applyAlignment="1">
      <alignment horizontal="center" vertical="center"/>
    </xf>
    <xf numFmtId="0" fontId="85" fillId="54" borderId="10" xfId="11" applyFont="1" applyFill="1" applyBorder="1" applyAlignment="1">
      <alignment horizontal="center" vertical="center"/>
    </xf>
    <xf numFmtId="0" fontId="81" fillId="54" borderId="8" xfId="11" applyFont="1" applyFill="1" applyBorder="1" applyAlignment="1">
      <alignment horizontal="center" vertical="center" wrapText="1"/>
    </xf>
    <xf numFmtId="0" fontId="81" fillId="54" borderId="9" xfId="11" applyFont="1" applyFill="1" applyBorder="1" applyAlignment="1">
      <alignment horizontal="center" vertical="center" wrapText="1"/>
    </xf>
    <xf numFmtId="0" fontId="14" fillId="31" borderId="2" xfId="11" applyFont="1" applyAlignment="1">
      <alignment horizontal="center"/>
    </xf>
    <xf numFmtId="0" fontId="17" fillId="53" borderId="7" xfId="11" applyFont="1" applyFill="1" applyBorder="1" applyAlignment="1">
      <alignment horizontal="center" vertical="center"/>
    </xf>
    <xf numFmtId="49" fontId="17" fillId="53" borderId="10" xfId="11" applyNumberFormat="1" applyFont="1" applyFill="1" applyBorder="1" applyAlignment="1">
      <alignment horizontal="center" vertical="center"/>
    </xf>
    <xf numFmtId="0" fontId="24" fillId="54" borderId="8" xfId="11" applyFont="1" applyFill="1" applyBorder="1" applyAlignment="1">
      <alignment horizontal="center" vertical="center"/>
    </xf>
    <xf numFmtId="0" fontId="24" fillId="54" borderId="10" xfId="11" applyFont="1" applyFill="1" applyBorder="1" applyAlignment="1">
      <alignment horizontal="center" vertical="center"/>
    </xf>
    <xf numFmtId="0" fontId="16" fillId="54" borderId="8" xfId="11" applyFont="1" applyFill="1" applyBorder="1" applyAlignment="1">
      <alignment horizontal="center" vertical="center"/>
    </xf>
    <xf numFmtId="0" fontId="16" fillId="54" borderId="10" xfId="11" applyFont="1" applyFill="1" applyBorder="1" applyAlignment="1">
      <alignment horizontal="center" vertical="center"/>
    </xf>
    <xf numFmtId="0" fontId="19" fillId="53" borderId="10" xfId="11" applyFont="1" applyFill="1" applyBorder="1" applyAlignment="1">
      <alignment horizontal="center" vertical="center"/>
    </xf>
    <xf numFmtId="0" fontId="26" fillId="53" borderId="10" xfId="11" applyFont="1" applyFill="1" applyBorder="1" applyAlignment="1">
      <alignment horizontal="center" vertical="center" wrapText="1"/>
    </xf>
    <xf numFmtId="0" fontId="16" fillId="31" borderId="8" xfId="11" applyFont="1" applyBorder="1" applyAlignment="1">
      <alignment horizontal="center"/>
    </xf>
    <xf numFmtId="0" fontId="16" fillId="31" borderId="10" xfId="11" applyFont="1" applyBorder="1" applyAlignment="1">
      <alignment horizontal="center"/>
    </xf>
    <xf numFmtId="0" fontId="18" fillId="31" borderId="8" xfId="11" applyFont="1" applyBorder="1" applyAlignment="1">
      <alignment horizontal="center" vertical="center" wrapText="1"/>
    </xf>
    <xf numFmtId="0" fontId="18" fillId="31" borderId="9" xfId="11" applyFont="1" applyBorder="1" applyAlignment="1">
      <alignment horizontal="center" vertical="center" wrapText="1"/>
    </xf>
    <xf numFmtId="0" fontId="18" fillId="31" borderId="10" xfId="11" applyFont="1" applyBorder="1" applyAlignment="1">
      <alignment horizontal="center" vertical="center" wrapText="1"/>
    </xf>
    <xf numFmtId="0" fontId="19" fillId="54" borderId="9" xfId="11" applyFont="1" applyFill="1" applyBorder="1" applyAlignment="1">
      <alignment horizontal="center" vertical="center"/>
    </xf>
    <xf numFmtId="0" fontId="19" fillId="54" borderId="10" xfId="11" applyFont="1" applyFill="1" applyBorder="1" applyAlignment="1">
      <alignment horizontal="center" vertical="center"/>
    </xf>
    <xf numFmtId="0" fontId="19" fillId="53" borderId="11" xfId="11" applyFont="1" applyFill="1" applyBorder="1" applyAlignment="1">
      <alignment horizontal="center" vertical="center" wrapText="1"/>
    </xf>
    <xf numFmtId="0" fontId="19" fillId="53" borderId="13" xfId="11" applyFont="1" applyFill="1" applyBorder="1" applyAlignment="1">
      <alignment horizontal="center" vertical="center" wrapText="1"/>
    </xf>
    <xf numFmtId="0" fontId="19" fillId="54" borderId="8" xfId="11" applyFont="1" applyFill="1" applyBorder="1" applyAlignment="1">
      <alignment horizontal="left" vertical="top" wrapText="1"/>
    </xf>
    <xf numFmtId="0" fontId="19" fillId="54" borderId="9" xfId="11" applyFont="1" applyFill="1" applyBorder="1" applyAlignment="1">
      <alignment horizontal="left" vertical="top" wrapText="1"/>
    </xf>
    <xf numFmtId="0" fontId="19" fillId="54" borderId="10" xfId="11" applyFont="1" applyFill="1" applyBorder="1" applyAlignment="1">
      <alignment horizontal="left" vertical="top" wrapText="1"/>
    </xf>
    <xf numFmtId="0" fontId="19" fillId="53" borderId="10" xfId="11" applyFont="1" applyFill="1" applyBorder="1" applyAlignment="1">
      <alignment horizontal="center" vertical="center" wrapText="1"/>
    </xf>
    <xf numFmtId="0" fontId="24" fillId="54" borderId="8" xfId="11" applyFont="1" applyFill="1" applyBorder="1" applyAlignment="1">
      <alignment horizontal="center" vertical="center" wrapText="1"/>
    </xf>
    <xf numFmtId="0" fontId="24" fillId="54" borderId="10" xfId="11" applyFont="1" applyFill="1" applyBorder="1" applyAlignment="1">
      <alignment horizontal="center" vertical="center" wrapText="1"/>
    </xf>
    <xf numFmtId="0" fontId="19" fillId="54" borderId="8" xfId="11" applyFont="1" applyFill="1" applyBorder="1" applyAlignment="1">
      <alignment horizontal="center" vertical="center"/>
    </xf>
    <xf numFmtId="9" fontId="24" fillId="53" borderId="8" xfId="11" applyNumberFormat="1" applyFont="1" applyFill="1" applyBorder="1" applyAlignment="1">
      <alignment horizontal="center" vertical="center"/>
    </xf>
    <xf numFmtId="9" fontId="24" fillId="53" borderId="40" xfId="11" applyNumberFormat="1" applyFont="1" applyFill="1" applyBorder="1" applyAlignment="1">
      <alignment horizontal="center" vertical="center"/>
    </xf>
    <xf numFmtId="9" fontId="24" fillId="53" borderId="9" xfId="11" applyNumberFormat="1" applyFont="1" applyFill="1" applyBorder="1" applyAlignment="1">
      <alignment horizontal="center" vertical="center"/>
    </xf>
    <xf numFmtId="9" fontId="24" fillId="53" borderId="10" xfId="11" applyNumberFormat="1" applyFont="1" applyFill="1" applyBorder="1" applyAlignment="1">
      <alignment horizontal="center" vertical="center"/>
    </xf>
    <xf numFmtId="9" fontId="19" fillId="53" borderId="10" xfId="11" applyNumberFormat="1" applyFont="1" applyFill="1" applyBorder="1" applyAlignment="1">
      <alignment horizontal="center" vertical="center"/>
    </xf>
    <xf numFmtId="9" fontId="19" fillId="54" borderId="10" xfId="11" applyNumberFormat="1" applyFont="1" applyFill="1" applyBorder="1" applyAlignment="1">
      <alignment horizontal="center" vertical="center"/>
    </xf>
    <xf numFmtId="9" fontId="19" fillId="54" borderId="18" xfId="11" applyNumberFormat="1" applyFont="1" applyFill="1" applyBorder="1" applyAlignment="1">
      <alignment horizontal="center" vertical="center"/>
    </xf>
    <xf numFmtId="0" fontId="24" fillId="53" borderId="8" xfId="11" applyFont="1" applyFill="1" applyBorder="1" applyAlignment="1">
      <alignment horizontal="center" vertical="center"/>
    </xf>
    <xf numFmtId="0" fontId="17" fillId="54" borderId="8" xfId="11" applyFont="1" applyFill="1" applyBorder="1" applyAlignment="1">
      <alignment horizontal="center" vertical="center" wrapText="1"/>
    </xf>
    <xf numFmtId="0" fontId="17" fillId="54" borderId="9" xfId="11" applyFont="1" applyFill="1" applyBorder="1" applyAlignment="1">
      <alignment horizontal="center" vertical="center" wrapText="1"/>
    </xf>
    <xf numFmtId="0" fontId="17" fillId="54" borderId="10" xfId="11" applyFont="1" applyFill="1" applyBorder="1" applyAlignment="1">
      <alignment horizontal="center" vertical="center" wrapText="1"/>
    </xf>
    <xf numFmtId="0" fontId="18" fillId="54" borderId="10" xfId="11" applyFont="1" applyFill="1" applyBorder="1" applyAlignment="1">
      <alignment horizontal="center" vertical="center" wrapText="1"/>
    </xf>
    <xf numFmtId="0" fontId="19" fillId="31" borderId="8" xfId="11" applyFont="1" applyFill="1" applyBorder="1" applyAlignment="1">
      <alignment horizontal="center" vertical="center" wrapText="1"/>
    </xf>
    <xf numFmtId="0" fontId="19" fillId="31" borderId="10" xfId="11" applyFont="1" applyFill="1" applyBorder="1" applyAlignment="1">
      <alignment horizontal="center" vertical="center"/>
    </xf>
    <xf numFmtId="9" fontId="19" fillId="54" borderId="40" xfId="11" applyNumberFormat="1" applyFont="1" applyFill="1" applyBorder="1" applyAlignment="1">
      <alignment horizontal="center" vertical="center"/>
    </xf>
    <xf numFmtId="0" fontId="19" fillId="54" borderId="9" xfId="11" applyNumberFormat="1" applyFont="1" applyFill="1" applyBorder="1" applyAlignment="1">
      <alignment horizontal="center" vertical="center"/>
    </xf>
    <xf numFmtId="0" fontId="19" fillId="54" borderId="10" xfId="11" applyNumberFormat="1" applyFont="1" applyFill="1" applyBorder="1" applyAlignment="1">
      <alignment horizontal="center" vertical="center"/>
    </xf>
    <xf numFmtId="9" fontId="19" fillId="54" borderId="8" xfId="11" applyNumberFormat="1" applyFont="1" applyFill="1" applyBorder="1" applyAlignment="1">
      <alignment horizontal="center" vertical="center" wrapText="1"/>
    </xf>
    <xf numFmtId="9" fontId="19" fillId="54" borderId="9" xfId="11" applyNumberFormat="1" applyFont="1" applyFill="1" applyBorder="1" applyAlignment="1">
      <alignment horizontal="center" vertical="center" wrapText="1"/>
    </xf>
    <xf numFmtId="9" fontId="19" fillId="54" borderId="10" xfId="11" applyNumberFormat="1" applyFont="1" applyFill="1" applyBorder="1" applyAlignment="1">
      <alignment horizontal="center" vertical="center" wrapText="1"/>
    </xf>
    <xf numFmtId="9" fontId="24" fillId="54" borderId="8" xfId="11" applyNumberFormat="1" applyFont="1" applyFill="1" applyBorder="1" applyAlignment="1">
      <alignment horizontal="center" vertical="center"/>
    </xf>
    <xf numFmtId="9" fontId="24" fillId="54" borderId="40" xfId="11" applyNumberFormat="1" applyFont="1" applyFill="1" applyBorder="1" applyAlignment="1">
      <alignment horizontal="center" vertical="center"/>
    </xf>
    <xf numFmtId="9" fontId="24" fillId="54" borderId="9" xfId="11" applyNumberFormat="1" applyFont="1" applyFill="1" applyBorder="1" applyAlignment="1">
      <alignment horizontal="center" vertical="center"/>
    </xf>
    <xf numFmtId="9" fontId="24" fillId="54" borderId="10" xfId="11" applyNumberFormat="1" applyFont="1" applyFill="1" applyBorder="1" applyAlignment="1">
      <alignment horizontal="center" vertical="center"/>
    </xf>
    <xf numFmtId="0" fontId="111" fillId="53" borderId="11" xfId="21" applyFont="1" applyFill="1" applyBorder="1" applyAlignment="1">
      <alignment horizontal="center" vertical="center" wrapText="1"/>
    </xf>
    <xf numFmtId="0" fontId="111" fillId="53" borderId="13" xfId="21" applyFont="1" applyFill="1" applyBorder="1" applyAlignment="1">
      <alignment horizontal="center" vertical="center" wrapText="1"/>
    </xf>
    <xf numFmtId="0" fontId="112" fillId="54" borderId="8" xfId="21" applyFont="1" applyFill="1" applyBorder="1" applyAlignment="1">
      <alignment horizontal="center" vertical="center" wrapText="1"/>
    </xf>
    <xf numFmtId="0" fontId="112" fillId="54" borderId="9" xfId="21" applyFont="1" applyFill="1" applyBorder="1" applyAlignment="1">
      <alignment horizontal="center" vertical="center" wrapText="1"/>
    </xf>
    <xf numFmtId="0" fontId="112" fillId="54" borderId="10" xfId="21" applyFont="1" applyFill="1" applyBorder="1" applyAlignment="1">
      <alignment horizontal="center" vertical="center" wrapText="1"/>
    </xf>
    <xf numFmtId="0" fontId="154" fillId="31" borderId="40" xfId="21" applyFont="1" applyBorder="1" applyAlignment="1">
      <alignment horizontal="left" vertical="center" wrapText="1"/>
    </xf>
    <xf numFmtId="0" fontId="112" fillId="31" borderId="40" xfId="21" applyFont="1" applyBorder="1" applyAlignment="1">
      <alignment horizontal="left" vertical="center" wrapText="1"/>
    </xf>
    <xf numFmtId="0" fontId="111" fillId="53" borderId="8" xfId="21" applyFont="1" applyFill="1" applyBorder="1" applyAlignment="1">
      <alignment horizontal="center" vertical="center"/>
    </xf>
    <xf numFmtId="0" fontId="111" fillId="53" borderId="9" xfId="21" applyFont="1" applyFill="1" applyBorder="1" applyAlignment="1">
      <alignment horizontal="center" vertical="center"/>
    </xf>
    <xf numFmtId="0" fontId="111" fillId="53" borderId="10" xfId="21" applyFont="1" applyFill="1" applyBorder="1" applyAlignment="1">
      <alignment horizontal="center" vertical="center"/>
    </xf>
    <xf numFmtId="0" fontId="111" fillId="53" borderId="8" xfId="21" applyFont="1" applyFill="1" applyBorder="1" applyAlignment="1">
      <alignment horizontal="center" vertical="center" wrapText="1"/>
    </xf>
    <xf numFmtId="0" fontId="111" fillId="53" borderId="9" xfId="21" applyFont="1" applyFill="1" applyBorder="1" applyAlignment="1">
      <alignment horizontal="center" vertical="center" wrapText="1"/>
    </xf>
    <xf numFmtId="0" fontId="111" fillId="53" borderId="10" xfId="21" applyFont="1" applyFill="1" applyBorder="1" applyAlignment="1">
      <alignment horizontal="center" vertical="center" wrapText="1"/>
    </xf>
    <xf numFmtId="0" fontId="111" fillId="53" borderId="14" xfId="21" applyFont="1" applyFill="1" applyBorder="1" applyAlignment="1">
      <alignment horizontal="center" vertical="center" wrapText="1"/>
    </xf>
    <xf numFmtId="9" fontId="111" fillId="54" borderId="8" xfId="21" applyNumberFormat="1" applyFont="1" applyFill="1" applyBorder="1" applyAlignment="1">
      <alignment horizontal="center" vertical="center"/>
    </xf>
    <xf numFmtId="9" fontId="111" fillId="54" borderId="9" xfId="21" applyNumberFormat="1" applyFont="1" applyFill="1" applyBorder="1" applyAlignment="1">
      <alignment horizontal="center" vertical="center"/>
    </xf>
    <xf numFmtId="9" fontId="111" fillId="54" borderId="10" xfId="21" applyNumberFormat="1" applyFont="1" applyFill="1" applyBorder="1" applyAlignment="1">
      <alignment horizontal="center" vertical="center"/>
    </xf>
    <xf numFmtId="0" fontId="112" fillId="54" borderId="8" xfId="21" applyFont="1" applyFill="1" applyBorder="1" applyAlignment="1">
      <alignment horizontal="center" vertical="center"/>
    </xf>
    <xf numFmtId="0" fontId="112" fillId="54" borderId="9" xfId="21" applyFont="1" applyFill="1" applyBorder="1" applyAlignment="1">
      <alignment horizontal="center" vertical="center"/>
    </xf>
    <xf numFmtId="0" fontId="112" fillId="54" borderId="10" xfId="21" applyFont="1" applyFill="1" applyBorder="1" applyAlignment="1">
      <alignment horizontal="center" vertical="center"/>
    </xf>
    <xf numFmtId="0" fontId="144" fillId="54" borderId="8" xfId="21" applyFont="1" applyFill="1" applyBorder="1" applyAlignment="1">
      <alignment horizontal="center" vertical="center" wrapText="1"/>
    </xf>
    <xf numFmtId="0" fontId="144" fillId="54" borderId="9" xfId="21" applyFont="1" applyFill="1" applyBorder="1" applyAlignment="1">
      <alignment horizontal="center" vertical="center" wrapText="1"/>
    </xf>
    <xf numFmtId="0" fontId="144" fillId="54" borderId="10" xfId="21" applyFont="1" applyFill="1" applyBorder="1" applyAlignment="1">
      <alignment horizontal="center" vertical="center" wrapText="1"/>
    </xf>
    <xf numFmtId="0" fontId="112" fillId="53" borderId="8" xfId="21" applyFont="1" applyFill="1" applyBorder="1" applyAlignment="1">
      <alignment horizontal="center" vertical="center"/>
    </xf>
    <xf numFmtId="9" fontId="112" fillId="54" borderId="8" xfId="21" applyNumberFormat="1" applyFont="1" applyFill="1" applyBorder="1" applyAlignment="1">
      <alignment horizontal="center" vertical="center"/>
    </xf>
    <xf numFmtId="9" fontId="112" fillId="54" borderId="40" xfId="21" applyNumberFormat="1" applyFont="1" applyFill="1" applyBorder="1" applyAlignment="1">
      <alignment horizontal="center" vertical="center"/>
    </xf>
    <xf numFmtId="9" fontId="112" fillId="54" borderId="9" xfId="21" applyNumberFormat="1" applyFont="1" applyFill="1" applyBorder="1" applyAlignment="1">
      <alignment horizontal="center" vertical="center"/>
    </xf>
    <xf numFmtId="9" fontId="112" fillId="54" borderId="10" xfId="21" applyNumberFormat="1" applyFont="1" applyFill="1" applyBorder="1" applyAlignment="1">
      <alignment horizontal="center" vertical="center"/>
    </xf>
    <xf numFmtId="0" fontId="111" fillId="54" borderId="8" xfId="21" applyFont="1" applyFill="1" applyBorder="1" applyAlignment="1">
      <alignment horizontal="center" vertical="center"/>
    </xf>
    <xf numFmtId="0" fontId="111" fillId="54" borderId="9" xfId="21" applyFont="1" applyFill="1" applyBorder="1" applyAlignment="1">
      <alignment horizontal="center" vertical="center"/>
    </xf>
    <xf numFmtId="0" fontId="111" fillId="54" borderId="10" xfId="21" applyFont="1" applyFill="1" applyBorder="1" applyAlignment="1">
      <alignment horizontal="center" vertical="center"/>
    </xf>
    <xf numFmtId="0" fontId="111" fillId="31" borderId="8" xfId="21" applyFont="1" applyBorder="1" applyAlignment="1">
      <alignment horizontal="center" vertical="center" wrapText="1"/>
    </xf>
    <xf numFmtId="0" fontId="111" fillId="31" borderId="9" xfId="21" applyFont="1" applyBorder="1" applyAlignment="1">
      <alignment horizontal="center" vertical="center" wrapText="1"/>
    </xf>
    <xf numFmtId="0" fontId="111" fillId="31" borderId="10" xfId="21" applyFont="1" applyBorder="1" applyAlignment="1">
      <alignment horizontal="center" vertical="center" wrapText="1"/>
    </xf>
    <xf numFmtId="0" fontId="111" fillId="54" borderId="9" xfId="21" applyFont="1" applyFill="1" applyBorder="1" applyAlignment="1">
      <alignment horizontal="center" vertical="center" wrapText="1"/>
    </xf>
    <xf numFmtId="0" fontId="111" fillId="54" borderId="8" xfId="21" applyFont="1" applyFill="1" applyBorder="1" applyAlignment="1">
      <alignment horizontal="center" vertical="center" wrapText="1"/>
    </xf>
    <xf numFmtId="0" fontId="111" fillId="54" borderId="10" xfId="21" applyFont="1" applyFill="1" applyBorder="1" applyAlignment="1">
      <alignment horizontal="center" vertical="center" wrapText="1"/>
    </xf>
    <xf numFmtId="0" fontId="113" fillId="31" borderId="2" xfId="21" applyFont="1" applyAlignment="1">
      <alignment horizontal="center"/>
    </xf>
    <xf numFmtId="0" fontId="114" fillId="52" borderId="2" xfId="21" applyFont="1" applyFill="1" applyAlignment="1">
      <alignment horizontal="center"/>
    </xf>
    <xf numFmtId="0" fontId="111" fillId="53" borderId="7" xfId="21" applyFont="1" applyFill="1" applyBorder="1" applyAlignment="1">
      <alignment horizontal="center" vertical="center"/>
    </xf>
    <xf numFmtId="49" fontId="111" fillId="53" borderId="8" xfId="21" quotePrefix="1" applyNumberFormat="1" applyFont="1" applyFill="1" applyBorder="1" applyAlignment="1">
      <alignment horizontal="center" vertical="center"/>
    </xf>
    <xf numFmtId="49" fontId="111" fillId="53" borderId="9" xfId="21" applyNumberFormat="1" applyFont="1" applyFill="1" applyBorder="1" applyAlignment="1">
      <alignment horizontal="center" vertical="center"/>
    </xf>
    <xf numFmtId="49" fontId="111" fillId="53" borderId="10" xfId="21" applyNumberFormat="1" applyFont="1" applyFill="1" applyBorder="1" applyAlignment="1">
      <alignment horizontal="center" vertical="center"/>
    </xf>
    <xf numFmtId="0" fontId="112" fillId="31" borderId="8" xfId="21" applyFont="1" applyBorder="1" applyAlignment="1">
      <alignment horizontal="center"/>
    </xf>
    <xf numFmtId="0" fontId="112" fillId="31" borderId="9" xfId="21" applyFont="1" applyBorder="1" applyAlignment="1">
      <alignment horizontal="center"/>
    </xf>
    <xf numFmtId="0" fontId="112" fillId="31" borderId="10" xfId="21" applyFont="1" applyBorder="1" applyAlignment="1">
      <alignment horizontal="center"/>
    </xf>
    <xf numFmtId="0" fontId="145" fillId="53" borderId="8" xfId="21" applyFont="1" applyFill="1" applyBorder="1" applyAlignment="1">
      <alignment horizontal="center" vertical="center" wrapText="1"/>
    </xf>
    <xf numFmtId="0" fontId="145" fillId="53" borderId="9" xfId="21" applyFont="1" applyFill="1" applyBorder="1" applyAlignment="1">
      <alignment horizontal="center" vertical="center" wrapText="1"/>
    </xf>
    <xf numFmtId="0" fontId="145" fillId="53" borderId="10" xfId="21" applyFont="1" applyFill="1" applyBorder="1" applyAlignment="1">
      <alignment horizontal="center" vertical="center" wrapText="1"/>
    </xf>
    <xf numFmtId="0" fontId="19" fillId="54" borderId="40" xfId="11" applyFont="1" applyFill="1" applyBorder="1" applyAlignment="1">
      <alignment horizontal="center" vertical="center" wrapText="1"/>
    </xf>
    <xf numFmtId="0" fontId="19" fillId="54" borderId="40" xfId="11" applyFont="1" applyFill="1" applyBorder="1" applyAlignment="1">
      <alignment horizontal="center" vertical="center"/>
    </xf>
    <xf numFmtId="0" fontId="19" fillId="54" borderId="70" xfId="11" applyFont="1" applyFill="1" applyBorder="1" applyAlignment="1">
      <alignment horizontal="center" vertical="center"/>
    </xf>
    <xf numFmtId="0" fontId="33" fillId="52" borderId="20" xfId="11" applyFont="1" applyFill="1" applyBorder="1" applyAlignment="1">
      <alignment horizontal="center" vertical="top" wrapText="1"/>
    </xf>
    <xf numFmtId="0" fontId="33" fillId="52" borderId="21" xfId="11" applyFont="1" applyFill="1" applyBorder="1" applyAlignment="1">
      <alignment horizontal="center" vertical="top" wrapText="1"/>
    </xf>
    <xf numFmtId="0" fontId="33" fillId="52" borderId="22" xfId="11" applyFont="1" applyFill="1" applyBorder="1" applyAlignment="1">
      <alignment horizontal="center" vertical="top" wrapText="1"/>
    </xf>
    <xf numFmtId="0" fontId="33" fillId="52" borderId="23" xfId="11" applyFont="1" applyFill="1" applyBorder="1" applyAlignment="1">
      <alignment horizontal="center" vertical="top" wrapText="1"/>
    </xf>
    <xf numFmtId="0" fontId="33" fillId="52" borderId="2" xfId="11" applyFont="1" applyFill="1" applyBorder="1" applyAlignment="1">
      <alignment horizontal="center" vertical="top" wrapText="1"/>
    </xf>
    <xf numFmtId="0" fontId="33" fillId="52" borderId="24" xfId="11" applyFont="1" applyFill="1" applyBorder="1" applyAlignment="1">
      <alignment horizontal="center" vertical="top" wrapText="1"/>
    </xf>
    <xf numFmtId="0" fontId="33" fillId="52" borderId="25" xfId="11" applyFont="1" applyFill="1" applyBorder="1" applyAlignment="1">
      <alignment horizontal="center" vertical="top" wrapText="1"/>
    </xf>
    <xf numFmtId="0" fontId="33" fillId="52" borderId="26" xfId="11" applyFont="1" applyFill="1" applyBorder="1" applyAlignment="1">
      <alignment horizontal="center" vertical="top" wrapText="1"/>
    </xf>
    <xf numFmtId="0" fontId="33" fillId="52" borderId="27" xfId="11" applyFont="1" applyFill="1" applyBorder="1" applyAlignment="1">
      <alignment horizontal="center" vertical="top" wrapText="1"/>
    </xf>
    <xf numFmtId="9" fontId="19" fillId="53" borderId="9" xfId="11" applyNumberFormat="1" applyFont="1" applyFill="1" applyBorder="1" applyAlignment="1">
      <alignment horizontal="center" vertical="center"/>
    </xf>
    <xf numFmtId="0" fontId="25" fillId="54" borderId="8" xfId="11" applyFont="1" applyFill="1" applyBorder="1" applyAlignment="1">
      <alignment horizontal="center" vertical="center" wrapText="1"/>
    </xf>
    <xf numFmtId="0" fontId="25" fillId="54" borderId="9" xfId="11" applyFont="1" applyFill="1" applyBorder="1" applyAlignment="1">
      <alignment horizontal="center" vertical="center" wrapText="1"/>
    </xf>
    <xf numFmtId="0" fontId="25" fillId="54" borderId="10" xfId="11" applyFont="1" applyFill="1" applyBorder="1" applyAlignment="1">
      <alignment horizontal="center" vertical="center" wrapText="1"/>
    </xf>
    <xf numFmtId="0" fontId="24" fillId="53" borderId="9" xfId="11" applyFont="1" applyFill="1" applyBorder="1" applyAlignment="1">
      <alignment horizontal="center" vertical="center"/>
    </xf>
    <xf numFmtId="0" fontId="24" fillId="53" borderId="10" xfId="11" applyFont="1" applyFill="1" applyBorder="1" applyAlignment="1">
      <alignment horizontal="center" vertical="center"/>
    </xf>
    <xf numFmtId="0" fontId="89" fillId="31" borderId="2" xfId="11" applyFont="1" applyAlignment="1">
      <alignment horizontal="center"/>
    </xf>
    <xf numFmtId="0" fontId="90" fillId="52" borderId="2" xfId="11" applyFont="1" applyFill="1" applyAlignment="1">
      <alignment horizontal="center"/>
    </xf>
    <xf numFmtId="0" fontId="88" fillId="53" borderId="88" xfId="11" applyFont="1" applyFill="1" applyBorder="1" applyAlignment="1">
      <alignment horizontal="center" vertical="center"/>
    </xf>
    <xf numFmtId="0" fontId="88" fillId="53" borderId="84" xfId="11" applyFont="1" applyFill="1" applyBorder="1" applyAlignment="1">
      <alignment horizontal="center" vertical="center"/>
    </xf>
    <xf numFmtId="0" fontId="88" fillId="53" borderId="83" xfId="11" applyFont="1" applyFill="1" applyBorder="1" applyAlignment="1">
      <alignment horizontal="center" vertical="center"/>
    </xf>
    <xf numFmtId="49" fontId="88" fillId="53" borderId="88" xfId="11" applyNumberFormat="1" applyFont="1" applyFill="1" applyBorder="1" applyAlignment="1">
      <alignment horizontal="center" vertical="center"/>
    </xf>
    <xf numFmtId="49" fontId="88" fillId="53" borderId="84" xfId="11" applyNumberFormat="1" applyFont="1" applyFill="1" applyBorder="1" applyAlignment="1">
      <alignment horizontal="center" vertical="center"/>
    </xf>
    <xf numFmtId="49" fontId="88" fillId="53" borderId="83" xfId="11" applyNumberFormat="1" applyFont="1" applyFill="1" applyBorder="1" applyAlignment="1">
      <alignment horizontal="center" vertical="center"/>
    </xf>
    <xf numFmtId="0" fontId="88" fillId="53" borderId="88" xfId="11" applyFont="1" applyFill="1" applyBorder="1" applyAlignment="1">
      <alignment horizontal="center" vertical="center" wrapText="1"/>
    </xf>
    <xf numFmtId="0" fontId="88" fillId="53" borderId="84" xfId="11" applyFont="1" applyFill="1" applyBorder="1" applyAlignment="1">
      <alignment horizontal="center" vertical="center" wrapText="1"/>
    </xf>
    <xf numFmtId="0" fontId="88" fillId="53" borderId="83" xfId="11" applyFont="1" applyFill="1" applyBorder="1" applyAlignment="1">
      <alignment horizontal="center" vertical="center" wrapText="1"/>
    </xf>
    <xf numFmtId="0" fontId="89" fillId="54" borderId="85" xfId="11" applyFont="1" applyFill="1" applyBorder="1" applyAlignment="1">
      <alignment horizontal="center" vertical="center"/>
    </xf>
    <xf numFmtId="0" fontId="89" fillId="54" borderId="84" xfId="11" applyFont="1" applyFill="1" applyBorder="1" applyAlignment="1">
      <alignment horizontal="center" vertical="center"/>
    </xf>
    <xf numFmtId="0" fontId="89" fillId="54" borderId="83" xfId="11" applyFont="1" applyFill="1" applyBorder="1" applyAlignment="1">
      <alignment horizontal="center" vertical="center"/>
    </xf>
    <xf numFmtId="0" fontId="93" fillId="54" borderId="85" xfId="11" applyFont="1" applyFill="1" applyBorder="1" applyAlignment="1">
      <alignment horizontal="center" vertical="center" wrapText="1"/>
    </xf>
    <xf numFmtId="0" fontId="93" fillId="54" borderId="84" xfId="11" applyFont="1" applyFill="1" applyBorder="1" applyAlignment="1">
      <alignment horizontal="center" vertical="center" wrapText="1"/>
    </xf>
    <xf numFmtId="0" fontId="93" fillId="54" borderId="83" xfId="11" applyFont="1" applyFill="1" applyBorder="1" applyAlignment="1">
      <alignment horizontal="center" vertical="center" wrapText="1"/>
    </xf>
    <xf numFmtId="0" fontId="88" fillId="54" borderId="85" xfId="11" applyFont="1" applyFill="1" applyBorder="1" applyAlignment="1">
      <alignment horizontal="center" vertical="center" wrapText="1"/>
    </xf>
    <xf numFmtId="0" fontId="88" fillId="54" borderId="84" xfId="11" applyFont="1" applyFill="1" applyBorder="1" applyAlignment="1">
      <alignment horizontal="center" vertical="center" wrapText="1"/>
    </xf>
    <xf numFmtId="0" fontId="88" fillId="54" borderId="83" xfId="11" applyFont="1" applyFill="1" applyBorder="1" applyAlignment="1">
      <alignment horizontal="center" vertical="center" wrapText="1"/>
    </xf>
    <xf numFmtId="0" fontId="89" fillId="31" borderId="85" xfId="11" applyFont="1" applyBorder="1" applyAlignment="1">
      <alignment horizontal="center"/>
    </xf>
    <xf numFmtId="0" fontId="89" fillId="31" borderId="84" xfId="11" applyFont="1" applyBorder="1" applyAlignment="1">
      <alignment horizontal="center"/>
    </xf>
    <xf numFmtId="0" fontId="89" fillId="31" borderId="83" xfId="11" applyFont="1" applyBorder="1" applyAlignment="1">
      <alignment horizontal="center"/>
    </xf>
    <xf numFmtId="0" fontId="98" fillId="31" borderId="85" xfId="11" applyFont="1" applyBorder="1" applyAlignment="1">
      <alignment horizontal="left" vertical="top" wrapText="1"/>
    </xf>
    <xf numFmtId="0" fontId="98" fillId="31" borderId="84" xfId="11" applyFont="1" applyBorder="1" applyAlignment="1">
      <alignment horizontal="left" vertical="top" wrapText="1"/>
    </xf>
    <xf numFmtId="0" fontId="98" fillId="31" borderId="83" xfId="11" applyFont="1" applyBorder="1" applyAlignment="1">
      <alignment horizontal="left" vertical="top" wrapText="1"/>
    </xf>
    <xf numFmtId="0" fontId="88" fillId="54" borderId="84" xfId="11" applyFont="1" applyFill="1" applyBorder="1" applyAlignment="1">
      <alignment horizontal="center" vertical="center"/>
    </xf>
    <xf numFmtId="0" fontId="88" fillId="54" borderId="83" xfId="11" applyFont="1" applyFill="1" applyBorder="1" applyAlignment="1">
      <alignment horizontal="center" vertical="center"/>
    </xf>
    <xf numFmtId="0" fontId="88" fillId="53" borderId="63" xfId="11" applyFont="1" applyFill="1" applyBorder="1" applyAlignment="1">
      <alignment horizontal="center" vertical="center" wrapText="1"/>
    </xf>
    <xf numFmtId="0" fontId="88" fillId="53" borderId="68" xfId="11" applyFont="1" applyFill="1" applyBorder="1" applyAlignment="1">
      <alignment horizontal="center" vertical="center" wrapText="1"/>
    </xf>
    <xf numFmtId="0" fontId="88" fillId="53" borderId="85" xfId="11" applyFont="1" applyFill="1" applyBorder="1" applyAlignment="1">
      <alignment horizontal="center" vertical="center" wrapText="1"/>
    </xf>
    <xf numFmtId="0" fontId="88" fillId="53" borderId="85" xfId="11" applyFont="1" applyFill="1" applyBorder="1" applyAlignment="1">
      <alignment horizontal="center" vertical="center"/>
    </xf>
    <xf numFmtId="0" fontId="93" fillId="53" borderId="37" xfId="11" applyFont="1" applyFill="1" applyBorder="1" applyAlignment="1">
      <alignment horizontal="center" vertical="center" wrapText="1"/>
    </xf>
    <xf numFmtId="0" fontId="93" fillId="53" borderId="38" xfId="11" applyFont="1" applyFill="1" applyBorder="1" applyAlignment="1">
      <alignment horizontal="center" vertical="center" wrapText="1"/>
    </xf>
    <xf numFmtId="0" fontId="93" fillId="53" borderId="39" xfId="11" applyFont="1" applyFill="1" applyBorder="1" applyAlignment="1">
      <alignment horizontal="center" vertical="center" wrapText="1"/>
    </xf>
    <xf numFmtId="9" fontId="93" fillId="54" borderId="85" xfId="11" applyNumberFormat="1" applyFont="1" applyFill="1" applyBorder="1" applyAlignment="1">
      <alignment horizontal="center" vertical="center"/>
    </xf>
    <xf numFmtId="9" fontId="93" fillId="54" borderId="84" xfId="11" applyNumberFormat="1" applyFont="1" applyFill="1" applyBorder="1" applyAlignment="1">
      <alignment horizontal="center" vertical="center"/>
    </xf>
    <xf numFmtId="9" fontId="93" fillId="54" borderId="83" xfId="11" applyNumberFormat="1" applyFont="1" applyFill="1" applyBorder="1" applyAlignment="1">
      <alignment horizontal="center" vertical="center"/>
    </xf>
    <xf numFmtId="9" fontId="93" fillId="54" borderId="37" xfId="11" applyNumberFormat="1" applyFont="1" applyFill="1" applyBorder="1" applyAlignment="1">
      <alignment horizontal="center" vertical="center"/>
    </xf>
    <xf numFmtId="9" fontId="93" fillId="54" borderId="39" xfId="11" applyNumberFormat="1" applyFont="1" applyFill="1" applyBorder="1" applyAlignment="1">
      <alignment horizontal="center" vertical="center"/>
    </xf>
    <xf numFmtId="9" fontId="88" fillId="54" borderId="87" xfId="11" applyNumberFormat="1" applyFont="1" applyFill="1" applyBorder="1" applyAlignment="1">
      <alignment horizontal="center" vertical="center"/>
    </xf>
    <xf numFmtId="9" fontId="88" fillId="54" borderId="86" xfId="11" applyNumberFormat="1" applyFont="1" applyFill="1" applyBorder="1" applyAlignment="1">
      <alignment horizontal="center" vertical="center"/>
    </xf>
    <xf numFmtId="0" fontId="89" fillId="54" borderId="85" xfId="11" applyFont="1" applyFill="1" applyBorder="1" applyAlignment="1">
      <alignment horizontal="center" vertical="center" wrapText="1"/>
    </xf>
    <xf numFmtId="0" fontId="89" fillId="54" borderId="84" xfId="11" applyFont="1" applyFill="1" applyBorder="1" applyAlignment="1">
      <alignment horizontal="center" vertical="center" wrapText="1"/>
    </xf>
    <xf numFmtId="0" fontId="89" fillId="54" borderId="83" xfId="11" applyFont="1" applyFill="1" applyBorder="1" applyAlignment="1">
      <alignment horizontal="center" vertical="center" wrapText="1"/>
    </xf>
    <xf numFmtId="0" fontId="93" fillId="53" borderId="37" xfId="11" applyFont="1" applyFill="1" applyBorder="1" applyAlignment="1">
      <alignment horizontal="center" vertical="center"/>
    </xf>
    <xf numFmtId="0" fontId="93" fillId="53" borderId="38" xfId="11" applyFont="1" applyFill="1" applyBorder="1" applyAlignment="1">
      <alignment horizontal="center" vertical="center"/>
    </xf>
    <xf numFmtId="0" fontId="93" fillId="53" borderId="39" xfId="11" applyFont="1" applyFill="1" applyBorder="1" applyAlignment="1">
      <alignment horizontal="center" vertical="center"/>
    </xf>
    <xf numFmtId="9" fontId="93" fillId="53" borderId="37" xfId="11" applyNumberFormat="1" applyFont="1" applyFill="1" applyBorder="1" applyAlignment="1">
      <alignment horizontal="center" vertical="center" wrapText="1"/>
    </xf>
    <xf numFmtId="9" fontId="93" fillId="53" borderId="39" xfId="11" applyNumberFormat="1" applyFont="1" applyFill="1" applyBorder="1" applyAlignment="1">
      <alignment horizontal="center" vertical="center" wrapText="1"/>
    </xf>
    <xf numFmtId="0" fontId="89" fillId="54" borderId="79" xfId="11" applyFont="1" applyFill="1" applyBorder="1" applyAlignment="1">
      <alignment horizontal="center" vertical="center" wrapText="1"/>
    </xf>
    <xf numFmtId="0" fontId="89" fillId="54" borderId="16" xfId="11" applyFont="1" applyFill="1" applyBorder="1" applyAlignment="1">
      <alignment horizontal="center" vertical="center" wrapText="1"/>
    </xf>
    <xf numFmtId="0" fontId="89" fillId="54" borderId="32" xfId="11" applyFont="1" applyFill="1" applyBorder="1" applyAlignment="1">
      <alignment horizontal="center" vertical="center" wrapText="1"/>
    </xf>
    <xf numFmtId="0" fontId="88" fillId="53" borderId="79" xfId="11" applyFont="1" applyFill="1" applyBorder="1" applyAlignment="1">
      <alignment horizontal="center" vertical="center" wrapText="1"/>
    </xf>
    <xf numFmtId="0" fontId="88" fillId="53" borderId="16" xfId="11" applyFont="1" applyFill="1" applyBorder="1" applyAlignment="1">
      <alignment horizontal="center" vertical="center" wrapText="1"/>
    </xf>
    <xf numFmtId="0" fontId="88" fillId="53" borderId="32" xfId="11" applyFont="1" applyFill="1" applyBorder="1" applyAlignment="1">
      <alignment horizontal="center" vertical="center" wrapText="1"/>
    </xf>
    <xf numFmtId="0" fontId="88" fillId="53" borderId="16" xfId="11" applyFont="1" applyFill="1" applyBorder="1" applyAlignment="1">
      <alignment horizontal="center" vertical="center"/>
    </xf>
    <xf numFmtId="0" fontId="88" fillId="53" borderId="32" xfId="11" applyFont="1" applyFill="1" applyBorder="1" applyAlignment="1">
      <alignment horizontal="center" vertical="center"/>
    </xf>
    <xf numFmtId="0" fontId="17" fillId="31" borderId="8" xfId="11" applyFont="1" applyBorder="1" applyAlignment="1">
      <alignment horizontal="center" vertical="center" wrapText="1"/>
    </xf>
    <xf numFmtId="0" fontId="17" fillId="31" borderId="9" xfId="11" applyFont="1" applyBorder="1" applyAlignment="1">
      <alignment horizontal="center" vertical="center" wrapText="1"/>
    </xf>
    <xf numFmtId="0" fontId="17" fillId="31" borderId="10" xfId="11" applyFont="1" applyBorder="1" applyAlignment="1">
      <alignment horizontal="center" vertical="center" wrapText="1"/>
    </xf>
    <xf numFmtId="0" fontId="99" fillId="54" borderId="8" xfId="11" applyFont="1" applyFill="1" applyBorder="1" applyAlignment="1">
      <alignment horizontal="center" vertical="center" wrapText="1"/>
    </xf>
    <xf numFmtId="0" fontId="99" fillId="54" borderId="9" xfId="11" applyFont="1" applyFill="1" applyBorder="1" applyAlignment="1">
      <alignment horizontal="center" vertical="center" wrapText="1"/>
    </xf>
    <xf numFmtId="0" fontId="99" fillId="54" borderId="10" xfId="11" applyFont="1" applyFill="1" applyBorder="1" applyAlignment="1">
      <alignment horizontal="center" vertical="center" wrapText="1"/>
    </xf>
    <xf numFmtId="0" fontId="100" fillId="53" borderId="7" xfId="11" applyFont="1" applyFill="1" applyBorder="1" applyAlignment="1">
      <alignment horizontal="center" vertical="center"/>
    </xf>
    <xf numFmtId="49" fontId="100" fillId="53" borderId="8" xfId="11" applyNumberFormat="1" applyFont="1" applyFill="1" applyBorder="1" applyAlignment="1">
      <alignment horizontal="center" vertical="center"/>
    </xf>
    <xf numFmtId="49" fontId="100" fillId="53" borderId="9" xfId="11" applyNumberFormat="1" applyFont="1" applyFill="1" applyBorder="1" applyAlignment="1">
      <alignment horizontal="center" vertical="center"/>
    </xf>
    <xf numFmtId="49" fontId="100" fillId="53" borderId="10" xfId="11" applyNumberFormat="1" applyFont="1" applyFill="1" applyBorder="1" applyAlignment="1">
      <alignment horizontal="center" vertical="center"/>
    </xf>
    <xf numFmtId="9" fontId="20" fillId="54" borderId="8" xfId="11" applyNumberFormat="1" applyFont="1" applyFill="1" applyBorder="1" applyAlignment="1">
      <alignment horizontal="center" vertical="center"/>
    </xf>
    <xf numFmtId="9" fontId="20" fillId="54" borderId="40" xfId="11" applyNumberFormat="1" applyFont="1" applyFill="1" applyBorder="1" applyAlignment="1">
      <alignment horizontal="center" vertical="center"/>
    </xf>
    <xf numFmtId="9" fontId="20" fillId="54" borderId="9" xfId="11" applyNumberFormat="1" applyFont="1" applyFill="1" applyBorder="1" applyAlignment="1">
      <alignment horizontal="center" vertical="center"/>
    </xf>
    <xf numFmtId="9" fontId="20" fillId="54" borderId="10" xfId="11" applyNumberFormat="1" applyFont="1" applyFill="1" applyBorder="1" applyAlignment="1">
      <alignment horizontal="center" vertical="center"/>
    </xf>
    <xf numFmtId="0" fontId="19" fillId="54" borderId="11" xfId="11" applyFont="1" applyFill="1" applyBorder="1" applyAlignment="1">
      <alignment horizontal="center" vertical="center" wrapText="1"/>
    </xf>
    <xf numFmtId="0" fontId="19" fillId="54" borderId="13" xfId="11" applyFont="1" applyFill="1" applyBorder="1" applyAlignment="1">
      <alignment horizontal="center" vertical="center" wrapText="1"/>
    </xf>
    <xf numFmtId="0" fontId="93" fillId="31" borderId="73" xfId="11" applyFont="1" applyBorder="1" applyAlignment="1">
      <alignment horizontal="left" vertical="top" wrapText="1"/>
    </xf>
    <xf numFmtId="0" fontId="93" fillId="31" borderId="40" xfId="11" applyFont="1" applyBorder="1" applyAlignment="1">
      <alignment horizontal="left" vertical="top" wrapText="1"/>
    </xf>
    <xf numFmtId="0" fontId="93" fillId="31" borderId="70" xfId="11" applyFont="1" applyBorder="1" applyAlignment="1">
      <alignment horizontal="left" vertical="top" wrapText="1"/>
    </xf>
    <xf numFmtId="0" fontId="93" fillId="31" borderId="72" xfId="11" applyFont="1" applyBorder="1" applyAlignment="1">
      <alignment horizontal="left" vertical="top" wrapText="1"/>
    </xf>
    <xf numFmtId="0" fontId="93" fillId="31" borderId="2" xfId="11" applyFont="1" applyBorder="1" applyAlignment="1">
      <alignment horizontal="left" vertical="top" wrapText="1"/>
    </xf>
    <xf numFmtId="0" fontId="93" fillId="31" borderId="12" xfId="11" applyFont="1" applyBorder="1" applyAlignment="1">
      <alignment horizontal="left" vertical="top" wrapText="1"/>
    </xf>
    <xf numFmtId="0" fontId="93" fillId="31" borderId="17" xfId="11" applyFont="1" applyBorder="1" applyAlignment="1">
      <alignment horizontal="left" vertical="top" wrapText="1"/>
    </xf>
    <xf numFmtId="0" fontId="93" fillId="31" borderId="18" xfId="11" applyFont="1" applyBorder="1" applyAlignment="1">
      <alignment horizontal="left" vertical="top" wrapText="1"/>
    </xf>
    <xf numFmtId="0" fontId="93" fillId="31" borderId="14" xfId="11" applyFont="1" applyBorder="1" applyAlignment="1">
      <alignment horizontal="left" vertical="top" wrapText="1"/>
    </xf>
    <xf numFmtId="0" fontId="93" fillId="54" borderId="8" xfId="11" applyFont="1" applyFill="1" applyBorder="1" applyAlignment="1">
      <alignment horizontal="left" vertical="center" wrapText="1"/>
    </xf>
    <xf numFmtId="0" fontId="93" fillId="54" borderId="9" xfId="11" applyFont="1" applyFill="1" applyBorder="1" applyAlignment="1">
      <alignment horizontal="left" vertical="center"/>
    </xf>
    <xf numFmtId="0" fontId="93" fillId="54" borderId="10" xfId="11" applyFont="1" applyFill="1" applyBorder="1" applyAlignment="1">
      <alignment horizontal="left" vertical="center"/>
    </xf>
    <xf numFmtId="0" fontId="17" fillId="53" borderId="11" xfId="11" applyFont="1" applyFill="1" applyBorder="1" applyAlignment="1">
      <alignment horizontal="center" vertical="center" wrapText="1"/>
    </xf>
    <xf numFmtId="0" fontId="17" fillId="53" borderId="13" xfId="11" applyFont="1" applyFill="1" applyBorder="1" applyAlignment="1">
      <alignment horizontal="center" vertical="center" wrapText="1"/>
    </xf>
    <xf numFmtId="0" fontId="93" fillId="53" borderId="8" xfId="11" applyFont="1" applyFill="1" applyBorder="1" applyAlignment="1">
      <alignment horizontal="center" vertical="center" wrapText="1"/>
    </xf>
    <xf numFmtId="0" fontId="93" fillId="53" borderId="9" xfId="11" applyFont="1" applyFill="1" applyBorder="1" applyAlignment="1">
      <alignment horizontal="center" vertical="center" wrapText="1"/>
    </xf>
    <xf numFmtId="0" fontId="93" fillId="53" borderId="10" xfId="11" applyFont="1" applyFill="1" applyBorder="1" applyAlignment="1">
      <alignment horizontal="center" vertical="center" wrapText="1"/>
    </xf>
    <xf numFmtId="49" fontId="17" fillId="53" borderId="8" xfId="11" quotePrefix="1" applyNumberFormat="1" applyFont="1" applyFill="1" applyBorder="1" applyAlignment="1">
      <alignment horizontal="center" vertical="center"/>
    </xf>
    <xf numFmtId="0" fontId="17" fillId="54" borderId="8" xfId="11" applyFont="1" applyFill="1" applyBorder="1" applyAlignment="1">
      <alignment horizontal="left" vertical="center" wrapText="1"/>
    </xf>
    <xf numFmtId="0" fontId="17" fillId="54" borderId="9" xfId="11" applyFont="1" applyFill="1" applyBorder="1" applyAlignment="1">
      <alignment horizontal="left" vertical="center" wrapText="1"/>
    </xf>
    <xf numFmtId="0" fontId="17" fillId="54" borderId="10" xfId="11" applyFont="1" applyFill="1" applyBorder="1" applyAlignment="1">
      <alignment horizontal="left" vertical="center" wrapText="1"/>
    </xf>
    <xf numFmtId="0" fontId="17" fillId="31" borderId="8" xfId="11" applyFont="1" applyFill="1" applyBorder="1" applyAlignment="1">
      <alignment horizontal="center" vertical="center" wrapText="1"/>
    </xf>
    <xf numFmtId="0" fontId="17" fillId="31" borderId="9" xfId="11" applyFont="1" applyFill="1" applyBorder="1" applyAlignment="1">
      <alignment horizontal="center" vertical="center"/>
    </xf>
    <xf numFmtId="0" fontId="17" fillId="31" borderId="10" xfId="11" applyFont="1" applyFill="1" applyBorder="1" applyAlignment="1">
      <alignment horizontal="center" vertical="center"/>
    </xf>
    <xf numFmtId="0" fontId="101" fillId="53" borderId="8" xfId="11" applyFont="1" applyFill="1" applyBorder="1" applyAlignment="1">
      <alignment horizontal="left" vertical="center" wrapText="1"/>
    </xf>
    <xf numFmtId="0" fontId="101" fillId="53" borderId="9" xfId="11" applyFont="1" applyFill="1" applyBorder="1" applyAlignment="1">
      <alignment horizontal="left" vertical="center" wrapText="1"/>
    </xf>
    <xf numFmtId="0" fontId="101" fillId="53" borderId="10" xfId="11" applyFont="1" applyFill="1" applyBorder="1" applyAlignment="1">
      <alignment horizontal="left" vertical="center" wrapText="1"/>
    </xf>
    <xf numFmtId="0" fontId="17" fillId="53" borderId="8" xfId="11" applyFont="1" applyFill="1" applyBorder="1" applyAlignment="1">
      <alignment horizontal="center" vertical="center"/>
    </xf>
    <xf numFmtId="0" fontId="17" fillId="53" borderId="9" xfId="11" applyFont="1" applyFill="1" applyBorder="1" applyAlignment="1">
      <alignment horizontal="center" vertical="center"/>
    </xf>
    <xf numFmtId="0" fontId="17" fillId="53" borderId="10" xfId="11" applyFont="1" applyFill="1" applyBorder="1" applyAlignment="1">
      <alignment horizontal="center" vertical="center"/>
    </xf>
    <xf numFmtId="0" fontId="33" fillId="52" borderId="21" xfId="11" applyFont="1" applyFill="1" applyBorder="1" applyAlignment="1">
      <alignment horizontal="left" vertical="top" wrapText="1"/>
    </xf>
    <xf numFmtId="0" fontId="33" fillId="52" borderId="22" xfId="11" applyFont="1" applyFill="1" applyBorder="1" applyAlignment="1">
      <alignment horizontal="left" vertical="top" wrapText="1"/>
    </xf>
    <xf numFmtId="0" fontId="33" fillId="52" borderId="2" xfId="11" applyFont="1" applyFill="1" applyBorder="1" applyAlignment="1">
      <alignment horizontal="left" vertical="top" wrapText="1"/>
    </xf>
    <xf numFmtId="0" fontId="33" fillId="52" borderId="24" xfId="11" applyFont="1" applyFill="1" applyBorder="1" applyAlignment="1">
      <alignment horizontal="left" vertical="top" wrapText="1"/>
    </xf>
    <xf numFmtId="0" fontId="33" fillId="52" borderId="26" xfId="11" applyFont="1" applyFill="1" applyBorder="1" applyAlignment="1">
      <alignment horizontal="left" vertical="top" wrapText="1"/>
    </xf>
    <xf numFmtId="0" fontId="33" fillId="52" borderId="27" xfId="11" applyFont="1" applyFill="1" applyBorder="1" applyAlignment="1">
      <alignment horizontal="left" vertical="top" wrapText="1"/>
    </xf>
    <xf numFmtId="9" fontId="17" fillId="54" borderId="8" xfId="11" applyNumberFormat="1" applyFont="1" applyFill="1" applyBorder="1" applyAlignment="1">
      <alignment horizontal="center" vertical="center" wrapText="1"/>
    </xf>
    <xf numFmtId="9" fontId="17" fillId="54" borderId="9" xfId="11" applyNumberFormat="1" applyFont="1" applyFill="1" applyBorder="1" applyAlignment="1">
      <alignment horizontal="center" vertical="center" wrapText="1"/>
    </xf>
    <xf numFmtId="9" fontId="17" fillId="54" borderId="10" xfId="11" applyNumberFormat="1" applyFont="1" applyFill="1" applyBorder="1" applyAlignment="1">
      <alignment horizontal="center" vertical="center" wrapText="1"/>
    </xf>
    <xf numFmtId="0" fontId="109" fillId="31" borderId="37" xfId="11" applyFont="1" applyBorder="1" applyAlignment="1">
      <alignment horizontal="center"/>
    </xf>
    <xf numFmtId="0" fontId="109" fillId="31" borderId="38" xfId="11" applyFont="1" applyBorder="1" applyAlignment="1">
      <alignment horizontal="center"/>
    </xf>
    <xf numFmtId="0" fontId="109" fillId="31" borderId="39" xfId="11" applyFont="1" applyBorder="1" applyAlignment="1">
      <alignment horizontal="center"/>
    </xf>
    <xf numFmtId="0" fontId="108" fillId="52" borderId="25" xfId="11" applyFont="1" applyFill="1" applyBorder="1" applyAlignment="1">
      <alignment horizontal="center"/>
    </xf>
    <xf numFmtId="0" fontId="108" fillId="52" borderId="26" xfId="11" applyFont="1" applyFill="1" applyBorder="1" applyAlignment="1">
      <alignment horizontal="center"/>
    </xf>
    <xf numFmtId="0" fontId="108" fillId="52" borderId="27" xfId="11" applyFont="1" applyFill="1" applyBorder="1" applyAlignment="1">
      <alignment horizontal="center"/>
    </xf>
    <xf numFmtId="0" fontId="107" fillId="31" borderId="2" xfId="11" applyFont="1" applyBorder="1" applyAlignment="1">
      <alignment horizontal="center"/>
    </xf>
    <xf numFmtId="0" fontId="101" fillId="53" borderId="7" xfId="11" applyFont="1" applyFill="1" applyBorder="1" applyAlignment="1">
      <alignment horizontal="center" vertical="center"/>
    </xf>
    <xf numFmtId="49" fontId="101" fillId="53" borderId="8" xfId="11" applyNumberFormat="1" applyFont="1" applyFill="1" applyBorder="1" applyAlignment="1">
      <alignment horizontal="center" vertical="center"/>
    </xf>
    <xf numFmtId="49" fontId="101" fillId="53" borderId="9" xfId="11" applyNumberFormat="1" applyFont="1" applyFill="1" applyBorder="1" applyAlignment="1">
      <alignment horizontal="center" vertical="center"/>
    </xf>
    <xf numFmtId="49" fontId="101" fillId="53" borderId="10" xfId="11" applyNumberFormat="1" applyFont="1" applyFill="1" applyBorder="1" applyAlignment="1">
      <alignment horizontal="center" vertical="center"/>
    </xf>
    <xf numFmtId="0" fontId="63" fillId="54" borderId="8" xfId="11" applyFont="1" applyFill="1" applyBorder="1" applyAlignment="1">
      <alignment horizontal="center" vertical="center"/>
    </xf>
    <xf numFmtId="0" fontId="63" fillId="54" borderId="9" xfId="11" applyFont="1" applyFill="1" applyBorder="1" applyAlignment="1">
      <alignment horizontal="center" vertical="center"/>
    </xf>
    <xf numFmtId="0" fontId="63" fillId="54" borderId="10" xfId="11" applyFont="1" applyFill="1" applyBorder="1" applyAlignment="1">
      <alignment horizontal="center" vertical="center"/>
    </xf>
    <xf numFmtId="0" fontId="62" fillId="53" borderId="8" xfId="11" applyFont="1" applyFill="1" applyBorder="1" applyAlignment="1">
      <alignment horizontal="center" vertical="center"/>
    </xf>
    <xf numFmtId="0" fontId="62" fillId="53" borderId="9" xfId="11" applyFont="1" applyFill="1" applyBorder="1" applyAlignment="1">
      <alignment horizontal="center" vertical="center"/>
    </xf>
    <xf numFmtId="0" fontId="62" fillId="53" borderId="10" xfId="11" applyFont="1" applyFill="1" applyBorder="1" applyAlignment="1">
      <alignment horizontal="center" vertical="center"/>
    </xf>
    <xf numFmtId="0" fontId="26" fillId="54" borderId="8" xfId="11" applyFont="1" applyFill="1" applyBorder="1" applyAlignment="1">
      <alignment horizontal="center" vertical="center" wrapText="1"/>
    </xf>
    <xf numFmtId="0" fontId="26" fillId="54" borderId="9" xfId="11" applyFont="1" applyFill="1" applyBorder="1" applyAlignment="1">
      <alignment horizontal="center" vertical="center"/>
    </xf>
    <xf numFmtId="0" fontId="26" fillId="54" borderId="10" xfId="11" applyFont="1" applyFill="1" applyBorder="1" applyAlignment="1">
      <alignment horizontal="center" vertical="center"/>
    </xf>
    <xf numFmtId="0" fontId="101" fillId="53" borderId="8" xfId="11" applyFont="1" applyFill="1" applyBorder="1" applyAlignment="1">
      <alignment horizontal="center" vertical="center" wrapText="1"/>
    </xf>
    <xf numFmtId="0" fontId="101" fillId="53" borderId="9" xfId="11" applyFont="1" applyFill="1" applyBorder="1" applyAlignment="1">
      <alignment horizontal="center" vertical="center" wrapText="1"/>
    </xf>
    <xf numFmtId="0" fontId="101" fillId="53" borderId="10" xfId="11" applyFont="1" applyFill="1" applyBorder="1" applyAlignment="1">
      <alignment horizontal="center" vertical="center" wrapText="1"/>
    </xf>
    <xf numFmtId="0" fontId="62" fillId="31" borderId="8" xfId="11" applyFont="1" applyBorder="1" applyAlignment="1">
      <alignment horizontal="center"/>
    </xf>
    <xf numFmtId="0" fontId="62" fillId="31" borderId="9" xfId="11" applyFont="1" applyBorder="1" applyAlignment="1">
      <alignment horizontal="center"/>
    </xf>
    <xf numFmtId="0" fontId="62" fillId="31" borderId="10" xfId="11" applyFont="1" applyBorder="1" applyAlignment="1">
      <alignment horizontal="center"/>
    </xf>
    <xf numFmtId="0" fontId="104" fillId="31" borderId="8" xfId="11" applyFont="1" applyBorder="1" applyAlignment="1">
      <alignment horizontal="left" vertical="center" wrapText="1"/>
    </xf>
    <xf numFmtId="0" fontId="104" fillId="31" borderId="9" xfId="11" applyFont="1" applyBorder="1" applyAlignment="1">
      <alignment horizontal="left" vertical="center" wrapText="1"/>
    </xf>
    <xf numFmtId="0" fontId="104" fillId="31" borderId="10" xfId="11" applyFont="1" applyBorder="1" applyAlignment="1">
      <alignment horizontal="left" vertical="center" wrapText="1"/>
    </xf>
    <xf numFmtId="0" fontId="101" fillId="53" borderId="9" xfId="11" applyFont="1" applyFill="1" applyBorder="1" applyAlignment="1">
      <alignment horizontal="center" wrapText="1"/>
    </xf>
    <xf numFmtId="0" fontId="101" fillId="53" borderId="9" xfId="11" applyFont="1" applyFill="1" applyBorder="1" applyAlignment="1">
      <alignment horizontal="center"/>
    </xf>
    <xf numFmtId="0" fontId="101" fillId="53" borderId="10" xfId="11" applyFont="1" applyFill="1" applyBorder="1" applyAlignment="1">
      <alignment horizontal="center"/>
    </xf>
    <xf numFmtId="0" fontId="26" fillId="53" borderId="11" xfId="11" applyFont="1" applyFill="1" applyBorder="1" applyAlignment="1">
      <alignment horizontal="center" vertical="center" wrapText="1"/>
    </xf>
    <xf numFmtId="0" fontId="26" fillId="53" borderId="13" xfId="11" applyFont="1" applyFill="1" applyBorder="1" applyAlignment="1">
      <alignment horizontal="center" vertical="center" wrapText="1"/>
    </xf>
    <xf numFmtId="0" fontId="104" fillId="54" borderId="8" xfId="11" applyFont="1" applyFill="1" applyBorder="1" applyAlignment="1">
      <alignment horizontal="left" vertical="center" wrapText="1"/>
    </xf>
    <xf numFmtId="0" fontId="104" fillId="54" borderId="9" xfId="11" applyFont="1" applyFill="1" applyBorder="1" applyAlignment="1">
      <alignment horizontal="left" vertical="center" wrapText="1"/>
    </xf>
    <xf numFmtId="0" fontId="104" fillId="54" borderId="10" xfId="11" applyFont="1" applyFill="1" applyBorder="1" applyAlignment="1">
      <alignment horizontal="left" vertical="center" wrapText="1"/>
    </xf>
    <xf numFmtId="0" fontId="26" fillId="53" borderId="8" xfId="11" applyFont="1" applyFill="1" applyBorder="1" applyAlignment="1">
      <alignment horizontal="center" vertical="center"/>
    </xf>
    <xf numFmtId="0" fontId="26" fillId="53" borderId="9" xfId="11" applyFont="1" applyFill="1" applyBorder="1" applyAlignment="1">
      <alignment horizontal="center" vertical="center"/>
    </xf>
    <xf numFmtId="0" fontId="26" fillId="53" borderId="10" xfId="11" applyFont="1" applyFill="1" applyBorder="1" applyAlignment="1">
      <alignment horizontal="center" vertical="center"/>
    </xf>
    <xf numFmtId="0" fontId="63" fillId="54" borderId="8" xfId="11" applyFont="1" applyFill="1" applyBorder="1" applyAlignment="1">
      <alignment horizontal="center" vertical="center" wrapText="1"/>
    </xf>
    <xf numFmtId="0" fontId="63" fillId="54" borderId="9" xfId="11" applyFont="1" applyFill="1" applyBorder="1" applyAlignment="1">
      <alignment horizontal="center" vertical="center" wrapText="1"/>
    </xf>
    <xf numFmtId="0" fontId="63" fillId="54" borderId="10" xfId="11" applyFont="1" applyFill="1" applyBorder="1" applyAlignment="1">
      <alignment horizontal="center" vertical="center" wrapText="1"/>
    </xf>
    <xf numFmtId="0" fontId="26" fillId="54" borderId="8" xfId="11" applyFont="1" applyFill="1" applyBorder="1" applyAlignment="1">
      <alignment horizontal="center" vertical="center"/>
    </xf>
    <xf numFmtId="0" fontId="26" fillId="54" borderId="9" xfId="11" applyFont="1" applyFill="1" applyBorder="1" applyAlignment="1">
      <alignment horizontal="center" vertical="center" wrapText="1"/>
    </xf>
    <xf numFmtId="0" fontId="26" fillId="54" borderId="10" xfId="11" applyFont="1" applyFill="1" applyBorder="1" applyAlignment="1">
      <alignment horizontal="center" vertical="center" wrapText="1"/>
    </xf>
    <xf numFmtId="0" fontId="62" fillId="31" borderId="8" xfId="11" applyFont="1" applyFill="1" applyBorder="1" applyAlignment="1">
      <alignment horizontal="center" vertical="center"/>
    </xf>
    <xf numFmtId="0" fontId="62" fillId="31" borderId="9" xfId="11" applyFont="1" applyFill="1" applyBorder="1" applyAlignment="1">
      <alignment horizontal="center" vertical="center"/>
    </xf>
    <xf numFmtId="0" fontId="62" fillId="31" borderId="10" xfId="11" applyFont="1" applyFill="1" applyBorder="1" applyAlignment="1">
      <alignment horizontal="center" vertical="center"/>
    </xf>
    <xf numFmtId="9" fontId="26" fillId="31" borderId="8" xfId="11" applyNumberFormat="1" applyFont="1" applyFill="1" applyBorder="1" applyAlignment="1">
      <alignment horizontal="center" vertical="center"/>
    </xf>
    <xf numFmtId="9" fontId="26" fillId="31" borderId="40" xfId="11" applyNumberFormat="1" applyFont="1" applyFill="1" applyBorder="1" applyAlignment="1">
      <alignment horizontal="center" vertical="center"/>
    </xf>
    <xf numFmtId="9" fontId="26" fillId="31" borderId="9" xfId="11" applyNumberFormat="1" applyFont="1" applyFill="1" applyBorder="1" applyAlignment="1">
      <alignment horizontal="center" vertical="center"/>
    </xf>
    <xf numFmtId="9" fontId="26" fillId="31" borderId="10" xfId="11" applyNumberFormat="1" applyFont="1" applyFill="1" applyBorder="1" applyAlignment="1">
      <alignment horizontal="center" vertical="center"/>
    </xf>
    <xf numFmtId="0" fontId="26" fillId="31" borderId="8" xfId="11" applyFont="1" applyFill="1" applyBorder="1" applyAlignment="1">
      <alignment horizontal="center" vertical="center"/>
    </xf>
    <xf numFmtId="0" fontId="26" fillId="31" borderId="9" xfId="11" applyFont="1" applyFill="1" applyBorder="1" applyAlignment="1">
      <alignment horizontal="center" vertical="center"/>
    </xf>
    <xf numFmtId="0" fontId="26" fillId="31" borderId="10" xfId="11" applyFont="1" applyFill="1" applyBorder="1" applyAlignment="1">
      <alignment horizontal="center" vertical="center"/>
    </xf>
    <xf numFmtId="0" fontId="26" fillId="31" borderId="11" xfId="11" applyFont="1" applyFill="1" applyBorder="1" applyAlignment="1">
      <alignment horizontal="center" vertical="center" wrapText="1"/>
    </xf>
    <xf numFmtId="0" fontId="26" fillId="31" borderId="13" xfId="11" applyFont="1" applyFill="1" applyBorder="1" applyAlignment="1">
      <alignment horizontal="center" vertical="center" wrapText="1"/>
    </xf>
    <xf numFmtId="9" fontId="63" fillId="54" borderId="8" xfId="11" applyNumberFormat="1" applyFont="1" applyFill="1" applyBorder="1" applyAlignment="1">
      <alignment horizontal="center" vertical="center"/>
    </xf>
    <xf numFmtId="9" fontId="63" fillId="54" borderId="9" xfId="11" applyNumberFormat="1" applyFont="1" applyFill="1" applyBorder="1" applyAlignment="1">
      <alignment horizontal="center" vertical="center"/>
    </xf>
    <xf numFmtId="9" fontId="63" fillId="54" borderId="10" xfId="11" applyNumberFormat="1" applyFont="1" applyFill="1" applyBorder="1" applyAlignment="1">
      <alignment horizontal="center" vertical="center"/>
    </xf>
    <xf numFmtId="9" fontId="26" fillId="31" borderId="18" xfId="11" applyNumberFormat="1" applyFont="1" applyFill="1" applyBorder="1" applyAlignment="1">
      <alignment horizontal="center" vertical="center"/>
    </xf>
    <xf numFmtId="0" fontId="26" fillId="31" borderId="8" xfId="11" applyFont="1" applyFill="1" applyBorder="1" applyAlignment="1">
      <alignment horizontal="center" vertical="center" wrapText="1"/>
    </xf>
    <xf numFmtId="0" fontId="26" fillId="31" borderId="9" xfId="11" applyFont="1" applyFill="1" applyBorder="1" applyAlignment="1">
      <alignment horizontal="center" vertical="center" wrapText="1"/>
    </xf>
    <xf numFmtId="0" fontId="26" fillId="31" borderId="10" xfId="11" applyFont="1" applyFill="1" applyBorder="1" applyAlignment="1">
      <alignment horizontal="center" vertical="center" wrapText="1"/>
    </xf>
    <xf numFmtId="0" fontId="63" fillId="59" borderId="8" xfId="11" applyFont="1" applyFill="1" applyBorder="1" applyAlignment="1">
      <alignment horizontal="center" vertical="center" wrapText="1"/>
    </xf>
    <xf numFmtId="0" fontId="63" fillId="59" borderId="9" xfId="11" applyFont="1" applyFill="1" applyBorder="1" applyAlignment="1">
      <alignment horizontal="center" vertical="center" wrapText="1"/>
    </xf>
    <xf numFmtId="0" fontId="63" fillId="59" borderId="10" xfId="11" applyFont="1" applyFill="1" applyBorder="1" applyAlignment="1">
      <alignment horizontal="center" vertical="center" wrapText="1"/>
    </xf>
    <xf numFmtId="0" fontId="17" fillId="54" borderId="9" xfId="11" applyFont="1" applyFill="1" applyBorder="1" applyAlignment="1">
      <alignment horizontal="center" vertical="center"/>
    </xf>
    <xf numFmtId="0" fontId="17" fillId="54" borderId="10" xfId="11" applyFont="1" applyFill="1" applyBorder="1" applyAlignment="1">
      <alignment horizontal="center" vertical="center"/>
    </xf>
    <xf numFmtId="0" fontId="63" fillId="31" borderId="8" xfId="11" applyFont="1" applyFill="1" applyBorder="1" applyAlignment="1">
      <alignment horizontal="center" vertical="center" wrapText="1"/>
    </xf>
    <xf numFmtId="0" fontId="108" fillId="31" borderId="9" xfId="11" applyFont="1" applyFill="1" applyBorder="1" applyAlignment="1">
      <alignment horizontal="center" vertical="center" wrapText="1"/>
    </xf>
    <xf numFmtId="0" fontId="108" fillId="31" borderId="10" xfId="11" applyFont="1" applyFill="1" applyBorder="1" applyAlignment="1">
      <alignment horizontal="center" vertical="center" wrapText="1"/>
    </xf>
    <xf numFmtId="0" fontId="63" fillId="31" borderId="9" xfId="11" applyFont="1" applyFill="1" applyBorder="1" applyAlignment="1">
      <alignment horizontal="center" vertical="center" wrapText="1"/>
    </xf>
    <xf numFmtId="0" fontId="63" fillId="31" borderId="10" xfId="11" applyFont="1" applyFill="1" applyBorder="1" applyAlignment="1">
      <alignment horizontal="center" vertical="center" wrapText="1"/>
    </xf>
    <xf numFmtId="0" fontId="63" fillId="31" borderId="8" xfId="11" applyFont="1" applyFill="1" applyBorder="1" applyAlignment="1">
      <alignment horizontal="center" vertical="center"/>
    </xf>
    <xf numFmtId="0" fontId="63" fillId="31" borderId="9" xfId="11" applyFont="1" applyFill="1" applyBorder="1" applyAlignment="1">
      <alignment horizontal="center" vertical="center"/>
    </xf>
    <xf numFmtId="0" fontId="63" fillId="31" borderId="10" xfId="11" applyFont="1" applyFill="1" applyBorder="1" applyAlignment="1">
      <alignment horizontal="center" vertical="center"/>
    </xf>
    <xf numFmtId="9" fontId="19" fillId="31" borderId="8" xfId="11" applyNumberFormat="1" applyFont="1" applyFill="1" applyBorder="1" applyAlignment="1">
      <alignment horizontal="center" vertical="center"/>
    </xf>
    <xf numFmtId="9" fontId="19" fillId="31" borderId="10" xfId="11" applyNumberFormat="1" applyFont="1" applyFill="1" applyBorder="1" applyAlignment="1">
      <alignment horizontal="center" vertical="center"/>
    </xf>
    <xf numFmtId="0" fontId="19" fillId="31" borderId="9" xfId="11" applyFont="1" applyFill="1" applyBorder="1" applyAlignment="1">
      <alignment horizontal="center" vertical="center" wrapText="1"/>
    </xf>
    <xf numFmtId="0" fontId="19" fillId="31" borderId="10" xfId="11" applyFont="1" applyFill="1" applyBorder="1" applyAlignment="1">
      <alignment horizontal="center" vertical="center" wrapText="1"/>
    </xf>
    <xf numFmtId="0" fontId="24" fillId="31" borderId="8" xfId="11" applyFont="1" applyFill="1" applyBorder="1" applyAlignment="1">
      <alignment horizontal="center" vertical="center" wrapText="1"/>
    </xf>
    <xf numFmtId="0" fontId="13" fillId="31" borderId="10" xfId="11" applyBorder="1"/>
    <xf numFmtId="0" fontId="16" fillId="31" borderId="8" xfId="11" applyFont="1" applyFill="1" applyBorder="1" applyAlignment="1">
      <alignment horizontal="center"/>
    </xf>
    <xf numFmtId="0" fontId="16" fillId="31" borderId="9" xfId="11" applyFont="1" applyFill="1" applyBorder="1" applyAlignment="1">
      <alignment horizontal="center"/>
    </xf>
    <xf numFmtId="0" fontId="16" fillId="31" borderId="10" xfId="11" applyFont="1" applyFill="1" applyBorder="1" applyAlignment="1">
      <alignment horizontal="center"/>
    </xf>
    <xf numFmtId="0" fontId="17" fillId="31" borderId="9" xfId="11" applyFont="1" applyFill="1" applyBorder="1" applyAlignment="1">
      <alignment horizontal="center" vertical="center" wrapText="1"/>
    </xf>
    <xf numFmtId="0" fontId="17" fillId="31" borderId="10" xfId="11" applyFont="1" applyFill="1" applyBorder="1" applyAlignment="1">
      <alignment horizontal="center" vertical="center" wrapText="1"/>
    </xf>
    <xf numFmtId="0" fontId="17" fillId="31" borderId="11" xfId="11" applyFont="1" applyFill="1" applyBorder="1" applyAlignment="1">
      <alignment horizontal="center" vertical="center" wrapText="1"/>
    </xf>
    <xf numFmtId="0" fontId="17" fillId="31" borderId="13" xfId="11" applyFont="1" applyFill="1" applyBorder="1" applyAlignment="1">
      <alignment horizontal="center" vertical="center" wrapText="1"/>
    </xf>
    <xf numFmtId="0" fontId="14" fillId="31" borderId="2" xfId="11" applyFont="1" applyFill="1" applyAlignment="1">
      <alignment horizontal="center"/>
    </xf>
    <xf numFmtId="0" fontId="123" fillId="31" borderId="2" xfId="11" applyFont="1" applyFill="1" applyAlignment="1">
      <alignment horizontal="center"/>
    </xf>
    <xf numFmtId="0" fontId="17" fillId="31" borderId="7" xfId="11" applyFont="1" applyFill="1" applyBorder="1" applyAlignment="1">
      <alignment horizontal="center" vertical="center"/>
    </xf>
    <xf numFmtId="49" fontId="17" fillId="31" borderId="8" xfId="11" applyNumberFormat="1" applyFont="1" applyFill="1" applyBorder="1" applyAlignment="1">
      <alignment horizontal="center" vertical="center"/>
    </xf>
    <xf numFmtId="49" fontId="17" fillId="31" borderId="9" xfId="11" applyNumberFormat="1" applyFont="1" applyFill="1" applyBorder="1" applyAlignment="1">
      <alignment horizontal="center" vertical="center"/>
    </xf>
    <xf numFmtId="49" fontId="17" fillId="31" borderId="10" xfId="11" applyNumberFormat="1" applyFont="1" applyFill="1" applyBorder="1" applyAlignment="1">
      <alignment horizontal="center" vertical="center"/>
    </xf>
    <xf numFmtId="0" fontId="16" fillId="31" borderId="8" xfId="11" applyFont="1" applyFill="1" applyBorder="1" applyAlignment="1">
      <alignment horizontal="center" vertical="center" wrapText="1"/>
    </xf>
    <xf numFmtId="0" fontId="16" fillId="31" borderId="9" xfId="11" applyFont="1" applyFill="1" applyBorder="1" applyAlignment="1">
      <alignment horizontal="center" vertical="center" wrapText="1"/>
    </xf>
    <xf numFmtId="0" fontId="16" fillId="31" borderId="10" xfId="11" applyFont="1" applyFill="1" applyBorder="1" applyAlignment="1">
      <alignment horizontal="center" vertical="center" wrapText="1"/>
    </xf>
    <xf numFmtId="0" fontId="16" fillId="31" borderId="8" xfId="11" applyFont="1" applyFill="1" applyBorder="1" applyAlignment="1">
      <alignment horizontal="center" vertical="center"/>
    </xf>
    <xf numFmtId="0" fontId="16" fillId="31" borderId="9" xfId="11" applyFont="1" applyFill="1" applyBorder="1" applyAlignment="1">
      <alignment horizontal="center" vertical="center"/>
    </xf>
    <xf numFmtId="0" fontId="16" fillId="31" borderId="10" xfId="11" applyFont="1" applyFill="1" applyBorder="1" applyAlignment="1">
      <alignment horizontal="center" vertical="center"/>
    </xf>
    <xf numFmtId="0" fontId="101" fillId="31" borderId="8" xfId="11" applyFont="1" applyFill="1" applyBorder="1" applyAlignment="1">
      <alignment horizontal="center" vertical="center" wrapText="1"/>
    </xf>
    <xf numFmtId="0" fontId="101" fillId="31" borderId="9" xfId="11" applyFont="1" applyFill="1" applyBorder="1" applyAlignment="1">
      <alignment horizontal="center" vertical="center" wrapText="1"/>
    </xf>
    <xf numFmtId="0" fontId="101" fillId="31" borderId="10" xfId="11" applyFont="1" applyFill="1" applyBorder="1" applyAlignment="1">
      <alignment horizontal="center" vertical="center" wrapText="1"/>
    </xf>
    <xf numFmtId="0" fontId="17" fillId="31" borderId="8" xfId="11" applyFont="1" applyFill="1" applyBorder="1" applyAlignment="1">
      <alignment horizontal="center" vertical="center"/>
    </xf>
    <xf numFmtId="0" fontId="101" fillId="31" borderId="8" xfId="11" applyFont="1" applyFill="1" applyBorder="1" applyAlignment="1">
      <alignment horizontal="left" vertical="center" wrapText="1"/>
    </xf>
    <xf numFmtId="0" fontId="101" fillId="31" borderId="9" xfId="11" applyFont="1" applyFill="1" applyBorder="1" applyAlignment="1">
      <alignment horizontal="left" vertical="center" wrapText="1"/>
    </xf>
    <xf numFmtId="0" fontId="101" fillId="31" borderId="10" xfId="11" applyFont="1" applyFill="1" applyBorder="1" applyAlignment="1">
      <alignment horizontal="left" vertical="center" wrapText="1"/>
    </xf>
    <xf numFmtId="0" fontId="119" fillId="31" borderId="8" xfId="11" applyFont="1" applyFill="1" applyBorder="1" applyAlignment="1">
      <alignment horizontal="center" vertical="center" wrapText="1"/>
    </xf>
    <xf numFmtId="0" fontId="119" fillId="31" borderId="9" xfId="11" applyFont="1" applyFill="1" applyBorder="1" applyAlignment="1">
      <alignment horizontal="center" vertical="center" wrapText="1"/>
    </xf>
    <xf numFmtId="0" fontId="119" fillId="31" borderId="10" xfId="11" applyFont="1" applyFill="1" applyBorder="1" applyAlignment="1">
      <alignment horizontal="center" vertical="center" wrapText="1"/>
    </xf>
    <xf numFmtId="0" fontId="120" fillId="31" borderId="8" xfId="11" applyFont="1" applyFill="1" applyBorder="1" applyAlignment="1">
      <alignment horizontal="center" vertical="center"/>
    </xf>
    <xf numFmtId="0" fontId="120" fillId="31" borderId="10" xfId="11" applyFont="1" applyFill="1" applyBorder="1" applyAlignment="1">
      <alignment horizontal="center" vertical="center"/>
    </xf>
    <xf numFmtId="9" fontId="17" fillId="31" borderId="9" xfId="11" applyNumberFormat="1" applyFont="1" applyFill="1" applyBorder="1" applyAlignment="1">
      <alignment horizontal="center" vertical="center"/>
    </xf>
    <xf numFmtId="9" fontId="17" fillId="31" borderId="10" xfId="11" applyNumberFormat="1" applyFont="1" applyFill="1" applyBorder="1" applyAlignment="1">
      <alignment horizontal="center" vertical="center"/>
    </xf>
    <xf numFmtId="0" fontId="121" fillId="31" borderId="8" xfId="11" applyFont="1" applyFill="1" applyBorder="1" applyAlignment="1">
      <alignment horizontal="center" vertical="center" wrapText="1"/>
    </xf>
    <xf numFmtId="9" fontId="120" fillId="31" borderId="8" xfId="11" applyNumberFormat="1" applyFont="1" applyFill="1" applyBorder="1" applyAlignment="1">
      <alignment horizontal="center" vertical="center"/>
    </xf>
    <xf numFmtId="9" fontId="120" fillId="31" borderId="40" xfId="11" applyNumberFormat="1" applyFont="1" applyFill="1" applyBorder="1" applyAlignment="1">
      <alignment horizontal="center" vertical="center"/>
    </xf>
    <xf numFmtId="9" fontId="120" fillId="31" borderId="9" xfId="11" applyNumberFormat="1" applyFont="1" applyFill="1" applyBorder="1" applyAlignment="1">
      <alignment horizontal="center" vertical="center"/>
    </xf>
    <xf numFmtId="9" fontId="120" fillId="31" borderId="10" xfId="11" applyNumberFormat="1" applyFont="1" applyFill="1" applyBorder="1" applyAlignment="1">
      <alignment horizontal="center" vertical="center"/>
    </xf>
    <xf numFmtId="9" fontId="16" fillId="31" borderId="8" xfId="11" applyNumberFormat="1" applyFont="1" applyFill="1" applyBorder="1" applyAlignment="1">
      <alignment horizontal="center" vertical="center"/>
    </xf>
    <xf numFmtId="9" fontId="16" fillId="31" borderId="40" xfId="11" applyNumberFormat="1" applyFont="1" applyFill="1" applyBorder="1" applyAlignment="1">
      <alignment horizontal="center" vertical="center"/>
    </xf>
    <xf numFmtId="9" fontId="16" fillId="31" borderId="9" xfId="11" applyNumberFormat="1" applyFont="1" applyFill="1" applyBorder="1" applyAlignment="1">
      <alignment horizontal="center" vertical="center"/>
    </xf>
    <xf numFmtId="9" fontId="16" fillId="31" borderId="10" xfId="11" applyNumberFormat="1" applyFont="1" applyFill="1" applyBorder="1" applyAlignment="1">
      <alignment horizontal="center" vertical="center"/>
    </xf>
    <xf numFmtId="0" fontId="125" fillId="31" borderId="40" xfId="11" applyFont="1" applyBorder="1" applyAlignment="1">
      <alignment horizontal="left" vertical="center" wrapText="1"/>
    </xf>
    <xf numFmtId="0" fontId="94" fillId="31" borderId="8" xfId="11" applyFont="1" applyBorder="1" applyAlignment="1">
      <alignment horizontal="center" vertical="center"/>
    </xf>
    <xf numFmtId="0" fontId="94" fillId="31" borderId="9" xfId="11" applyFont="1" applyBorder="1" applyAlignment="1">
      <alignment horizontal="center" vertical="center"/>
    </xf>
    <xf numFmtId="0" fontId="94" fillId="31" borderId="10" xfId="11" applyFont="1" applyBorder="1" applyAlignment="1">
      <alignment horizontal="center" vertical="center"/>
    </xf>
    <xf numFmtId="0" fontId="93" fillId="31" borderId="8" xfId="11" applyFont="1" applyBorder="1" applyAlignment="1">
      <alignment horizontal="left" vertical="center" wrapText="1"/>
    </xf>
    <xf numFmtId="0" fontId="93" fillId="31" borderId="9" xfId="11" applyFont="1" applyBorder="1" applyAlignment="1">
      <alignment horizontal="left" vertical="center" wrapText="1"/>
    </xf>
    <xf numFmtId="0" fontId="93" fillId="31" borderId="10" xfId="11" applyFont="1" applyBorder="1" applyAlignment="1">
      <alignment horizontal="left" vertical="center" wrapText="1"/>
    </xf>
    <xf numFmtId="0" fontId="93" fillId="54" borderId="9" xfId="11" applyFont="1" applyFill="1" applyBorder="1" applyAlignment="1">
      <alignment horizontal="left" vertical="center" wrapText="1"/>
    </xf>
    <xf numFmtId="0" fontId="93" fillId="53" borderId="11" xfId="11" applyFont="1" applyFill="1" applyBorder="1" applyAlignment="1">
      <alignment horizontal="left" vertical="center" wrapText="1"/>
    </xf>
    <xf numFmtId="0" fontId="93" fillId="53" borderId="13" xfId="11" applyFont="1" applyFill="1" applyBorder="1" applyAlignment="1">
      <alignment horizontal="left" vertical="center" wrapText="1"/>
    </xf>
    <xf numFmtId="0" fontId="132" fillId="31" borderId="2" xfId="11" applyFont="1" applyAlignment="1">
      <alignment horizontal="center"/>
    </xf>
    <xf numFmtId="0" fontId="131" fillId="52" borderId="2" xfId="11" applyFont="1" applyFill="1" applyAlignment="1">
      <alignment horizontal="center" vertical="center"/>
    </xf>
    <xf numFmtId="0" fontId="93" fillId="53" borderId="7" xfId="11" applyFont="1" applyFill="1" applyBorder="1" applyAlignment="1">
      <alignment horizontal="center" vertical="center"/>
    </xf>
    <xf numFmtId="49" fontId="93" fillId="53" borderId="8" xfId="11" applyNumberFormat="1" applyFont="1" applyFill="1" applyBorder="1" applyAlignment="1">
      <alignment horizontal="center" vertical="center"/>
    </xf>
    <xf numFmtId="49" fontId="93" fillId="53" borderId="9" xfId="11" applyNumberFormat="1" applyFont="1" applyFill="1" applyBorder="1" applyAlignment="1">
      <alignment horizontal="center" vertical="center"/>
    </xf>
    <xf numFmtId="49" fontId="93" fillId="53" borderId="10" xfId="11" applyNumberFormat="1" applyFont="1" applyFill="1" applyBorder="1" applyAlignment="1">
      <alignment horizontal="center" vertical="center"/>
    </xf>
    <xf numFmtId="0" fontId="94" fillId="54" borderId="8" xfId="11" applyFont="1" applyFill="1" applyBorder="1" applyAlignment="1">
      <alignment horizontal="center" vertical="center" wrapText="1"/>
    </xf>
    <xf numFmtId="0" fontId="94" fillId="54" borderId="9" xfId="11" applyFont="1" applyFill="1" applyBorder="1" applyAlignment="1">
      <alignment horizontal="center" vertical="center" wrapText="1"/>
    </xf>
    <xf numFmtId="0" fontId="94" fillId="54" borderId="10" xfId="11" applyFont="1" applyFill="1" applyBorder="1" applyAlignment="1">
      <alignment horizontal="center" vertical="center" wrapText="1"/>
    </xf>
    <xf numFmtId="0" fontId="93" fillId="53" borderId="11" xfId="11" applyFont="1" applyFill="1" applyBorder="1" applyAlignment="1">
      <alignment horizontal="center" vertical="center" wrapText="1"/>
    </xf>
    <xf numFmtId="0" fontId="93" fillId="53" borderId="13" xfId="11" applyFont="1" applyFill="1" applyBorder="1" applyAlignment="1">
      <alignment horizontal="center" vertical="center" wrapText="1"/>
    </xf>
    <xf numFmtId="0" fontId="93" fillId="53" borderId="8" xfId="11" applyFont="1" applyFill="1" applyBorder="1" applyAlignment="1">
      <alignment horizontal="left" vertical="center" wrapText="1"/>
    </xf>
    <xf numFmtId="0" fontId="93" fillId="53" borderId="9" xfId="11" applyFont="1" applyFill="1" applyBorder="1" applyAlignment="1">
      <alignment horizontal="left" vertical="center" wrapText="1"/>
    </xf>
    <xf numFmtId="0" fontId="93" fillId="53" borderId="10" xfId="11" applyFont="1" applyFill="1" applyBorder="1" applyAlignment="1">
      <alignment horizontal="left" vertical="center" wrapText="1"/>
    </xf>
    <xf numFmtId="0" fontId="93" fillId="53" borderId="8" xfId="11" applyFont="1" applyFill="1" applyBorder="1" applyAlignment="1">
      <alignment horizontal="center" vertical="center"/>
    </xf>
    <xf numFmtId="0" fontId="93" fillId="53" borderId="9" xfId="11" applyFont="1" applyFill="1" applyBorder="1" applyAlignment="1">
      <alignment horizontal="center" vertical="center"/>
    </xf>
    <xf numFmtId="0" fontId="93" fillId="53" borderId="10" xfId="11" applyFont="1" applyFill="1" applyBorder="1" applyAlignment="1">
      <alignment horizontal="center" vertical="center"/>
    </xf>
    <xf numFmtId="0" fontId="93" fillId="54" borderId="8" xfId="11" applyFont="1" applyFill="1" applyBorder="1" applyAlignment="1">
      <alignment horizontal="center" vertical="center" wrapText="1"/>
    </xf>
    <xf numFmtId="0" fontId="93" fillId="54" borderId="9" xfId="11" applyFont="1" applyFill="1" applyBorder="1" applyAlignment="1">
      <alignment horizontal="center" vertical="center" wrapText="1"/>
    </xf>
    <xf numFmtId="0" fontId="93" fillId="54" borderId="10" xfId="11" applyFont="1" applyFill="1" applyBorder="1" applyAlignment="1">
      <alignment horizontal="center" vertical="center" wrapText="1"/>
    </xf>
    <xf numFmtId="0" fontId="94" fillId="54" borderId="8" xfId="11" applyFont="1" applyFill="1" applyBorder="1" applyAlignment="1">
      <alignment horizontal="center" vertical="center"/>
    </xf>
    <xf numFmtId="0" fontId="94" fillId="54" borderId="9" xfId="11" applyFont="1" applyFill="1" applyBorder="1" applyAlignment="1">
      <alignment horizontal="center" vertical="center"/>
    </xf>
    <xf numFmtId="0" fontId="94" fillId="54" borderId="10" xfId="11" applyFont="1" applyFill="1" applyBorder="1" applyAlignment="1">
      <alignment horizontal="center" vertical="center"/>
    </xf>
    <xf numFmtId="0" fontId="93" fillId="31" borderId="8" xfId="11" applyFont="1" applyFill="1" applyBorder="1" applyAlignment="1">
      <alignment horizontal="left" vertical="center" wrapText="1"/>
    </xf>
    <xf numFmtId="0" fontId="93" fillId="31" borderId="9" xfId="11" applyFont="1" applyFill="1" applyBorder="1" applyAlignment="1">
      <alignment horizontal="left" vertical="center" wrapText="1"/>
    </xf>
    <xf numFmtId="0" fontId="93" fillId="31" borderId="10" xfId="11" applyFont="1" applyFill="1" applyBorder="1" applyAlignment="1">
      <alignment horizontal="left" vertical="center" wrapText="1"/>
    </xf>
    <xf numFmtId="0" fontId="93" fillId="54" borderId="10" xfId="11" applyFont="1" applyFill="1" applyBorder="1" applyAlignment="1">
      <alignment horizontal="left" vertical="center" wrapText="1"/>
    </xf>
    <xf numFmtId="0" fontId="93" fillId="31" borderId="8" xfId="11" applyFont="1" applyFill="1" applyBorder="1" applyAlignment="1">
      <alignment horizontal="center" vertical="center"/>
    </xf>
    <xf numFmtId="0" fontId="93" fillId="31" borderId="9" xfId="11" applyFont="1" applyFill="1" applyBorder="1" applyAlignment="1">
      <alignment horizontal="center" vertical="center"/>
    </xf>
    <xf numFmtId="0" fontId="93" fillId="31" borderId="10" xfId="11" applyFont="1" applyFill="1" applyBorder="1" applyAlignment="1">
      <alignment horizontal="center" vertical="center"/>
    </xf>
    <xf numFmtId="0" fontId="93" fillId="54" borderId="8" xfId="11" applyFont="1" applyFill="1" applyBorder="1" applyAlignment="1">
      <alignment horizontal="left" vertical="center"/>
    </xf>
    <xf numFmtId="0" fontId="89" fillId="31" borderId="8" xfId="11" applyFont="1" applyBorder="1" applyAlignment="1">
      <alignment horizontal="center"/>
    </xf>
    <xf numFmtId="0" fontId="89" fillId="31" borderId="9" xfId="11" applyFont="1" applyBorder="1" applyAlignment="1">
      <alignment horizontal="center"/>
    </xf>
    <xf numFmtId="0" fontId="89" fillId="31" borderId="10" xfId="11" applyFont="1" applyBorder="1" applyAlignment="1">
      <alignment horizontal="center"/>
    </xf>
    <xf numFmtId="0" fontId="88" fillId="31" borderId="8" xfId="11" applyFont="1" applyBorder="1" applyAlignment="1">
      <alignment horizontal="left" vertical="center" wrapText="1"/>
    </xf>
    <xf numFmtId="0" fontId="88" fillId="31" borderId="9" xfId="11" applyFont="1" applyBorder="1" applyAlignment="1">
      <alignment horizontal="left" vertical="center" wrapText="1"/>
    </xf>
    <xf numFmtId="0" fontId="88" fillId="31" borderId="10" xfId="11" applyFont="1" applyBorder="1" applyAlignment="1">
      <alignment horizontal="left" vertical="center" wrapText="1"/>
    </xf>
    <xf numFmtId="0" fontId="88" fillId="54" borderId="9" xfId="11" applyFont="1" applyFill="1" applyBorder="1" applyAlignment="1">
      <alignment horizontal="center" vertical="center" wrapText="1"/>
    </xf>
    <xf numFmtId="0" fontId="88" fillId="54" borderId="9" xfId="11" applyFont="1" applyFill="1" applyBorder="1" applyAlignment="1">
      <alignment horizontal="center" vertical="center"/>
    </xf>
    <xf numFmtId="0" fontId="88" fillId="54" borderId="10" xfId="11" applyFont="1" applyFill="1" applyBorder="1" applyAlignment="1">
      <alignment horizontal="center" vertical="center"/>
    </xf>
    <xf numFmtId="0" fontId="88" fillId="53" borderId="11" xfId="11" applyFont="1" applyFill="1" applyBorder="1" applyAlignment="1">
      <alignment horizontal="center" vertical="center" wrapText="1"/>
    </xf>
    <xf numFmtId="0" fontId="88" fillId="53" borderId="13" xfId="11" applyFont="1" applyFill="1" applyBorder="1" applyAlignment="1">
      <alignment horizontal="center" vertical="center" wrapText="1"/>
    </xf>
    <xf numFmtId="0" fontId="88" fillId="53" borderId="7" xfId="11" applyFont="1" applyFill="1" applyBorder="1" applyAlignment="1">
      <alignment horizontal="center" vertical="center"/>
    </xf>
    <xf numFmtId="49" fontId="88" fillId="53" borderId="8" xfId="11" applyNumberFormat="1" applyFont="1" applyFill="1" applyBorder="1" applyAlignment="1">
      <alignment horizontal="center" vertical="center"/>
    </xf>
    <xf numFmtId="49" fontId="88" fillId="53" borderId="9" xfId="11" applyNumberFormat="1" applyFont="1" applyFill="1" applyBorder="1" applyAlignment="1">
      <alignment horizontal="center" vertical="center"/>
    </xf>
    <xf numFmtId="49" fontId="88" fillId="53" borderId="10" xfId="11" applyNumberFormat="1" applyFont="1" applyFill="1" applyBorder="1" applyAlignment="1">
      <alignment horizontal="center" vertical="center"/>
    </xf>
    <xf numFmtId="0" fontId="88" fillId="53" borderId="8" xfId="11" applyFont="1" applyFill="1" applyBorder="1" applyAlignment="1">
      <alignment horizontal="center" vertical="center" wrapText="1"/>
    </xf>
    <xf numFmtId="0" fontId="88" fillId="53" borderId="9" xfId="11" applyFont="1" applyFill="1" applyBorder="1" applyAlignment="1">
      <alignment horizontal="center" vertical="center" wrapText="1"/>
    </xf>
    <xf numFmtId="0" fontId="88" fillId="53" borderId="10" xfId="11" applyFont="1" applyFill="1" applyBorder="1" applyAlignment="1">
      <alignment horizontal="center" vertical="center" wrapText="1"/>
    </xf>
    <xf numFmtId="0" fontId="88" fillId="54" borderId="8" xfId="11" applyFont="1" applyFill="1" applyBorder="1" applyAlignment="1">
      <alignment horizontal="center" vertical="center" wrapText="1"/>
    </xf>
    <xf numFmtId="0" fontId="88" fillId="54" borderId="18" xfId="11" applyFont="1" applyFill="1" applyBorder="1" applyAlignment="1">
      <alignment horizontal="center" vertical="center" wrapText="1"/>
    </xf>
    <xf numFmtId="0" fontId="88" fillId="54" borderId="10" xfId="11" applyFont="1" applyFill="1" applyBorder="1" applyAlignment="1">
      <alignment horizontal="center" vertical="center" wrapText="1"/>
    </xf>
    <xf numFmtId="9" fontId="88" fillId="54" borderId="8" xfId="11" applyNumberFormat="1" applyFont="1" applyFill="1" applyBorder="1" applyAlignment="1">
      <alignment horizontal="center" vertical="center"/>
    </xf>
    <xf numFmtId="9" fontId="88" fillId="54" borderId="18" xfId="11" applyNumberFormat="1" applyFont="1" applyFill="1" applyBorder="1" applyAlignment="1">
      <alignment horizontal="center" vertical="center"/>
    </xf>
    <xf numFmtId="9" fontId="88" fillId="54" borderId="9" xfId="11" applyNumberFormat="1" applyFont="1" applyFill="1" applyBorder="1" applyAlignment="1">
      <alignment horizontal="center" vertical="center"/>
    </xf>
    <xf numFmtId="9" fontId="88" fillId="54" borderId="10" xfId="11" applyNumberFormat="1" applyFont="1" applyFill="1" applyBorder="1" applyAlignment="1">
      <alignment horizontal="center" vertical="center"/>
    </xf>
    <xf numFmtId="0" fontId="89" fillId="54" borderId="8" xfId="11" applyFont="1" applyFill="1" applyBorder="1" applyAlignment="1">
      <alignment horizontal="center" vertical="center"/>
    </xf>
    <xf numFmtId="0" fontId="89" fillId="54" borderId="9" xfId="11" applyFont="1" applyFill="1" applyBorder="1" applyAlignment="1">
      <alignment horizontal="center" vertical="center"/>
    </xf>
    <xf numFmtId="0" fontId="89" fillId="54" borderId="10" xfId="11" applyFont="1" applyFill="1" applyBorder="1" applyAlignment="1">
      <alignment horizontal="center" vertical="center"/>
    </xf>
    <xf numFmtId="0" fontId="98" fillId="53" borderId="8" xfId="11" applyFont="1" applyFill="1" applyBorder="1" applyAlignment="1">
      <alignment horizontal="left" vertical="center" wrapText="1"/>
    </xf>
    <xf numFmtId="0" fontId="98" fillId="53" borderId="9" xfId="11" applyFont="1" applyFill="1" applyBorder="1" applyAlignment="1">
      <alignment horizontal="left" vertical="center" wrapText="1"/>
    </xf>
    <xf numFmtId="0" fontId="98" fillId="53" borderId="10" xfId="11" applyFont="1" applyFill="1" applyBorder="1" applyAlignment="1">
      <alignment horizontal="left" vertical="center" wrapText="1"/>
    </xf>
    <xf numFmtId="0" fontId="88" fillId="53" borderId="8" xfId="11" applyFont="1" applyFill="1" applyBorder="1" applyAlignment="1">
      <alignment horizontal="center" vertical="center"/>
    </xf>
    <xf numFmtId="0" fontId="88" fillId="53" borderId="9" xfId="11" applyFont="1" applyFill="1" applyBorder="1" applyAlignment="1">
      <alignment horizontal="center" vertical="center"/>
    </xf>
    <xf numFmtId="0" fontId="88" fillId="53" borderId="10" xfId="11" applyFont="1" applyFill="1" applyBorder="1" applyAlignment="1">
      <alignment horizontal="center" vertical="center"/>
    </xf>
    <xf numFmtId="0" fontId="89" fillId="54" borderId="8" xfId="11" applyFont="1" applyFill="1" applyBorder="1" applyAlignment="1">
      <alignment horizontal="center" vertical="center" wrapText="1"/>
    </xf>
    <xf numFmtId="0" fontId="89" fillId="54" borderId="9" xfId="11" applyFont="1" applyFill="1" applyBorder="1" applyAlignment="1">
      <alignment horizontal="center" vertical="center" wrapText="1"/>
    </xf>
    <xf numFmtId="0" fontId="89" fillId="54" borderId="10" xfId="11" applyFont="1" applyFill="1" applyBorder="1" applyAlignment="1">
      <alignment horizontal="center" vertical="center" wrapText="1"/>
    </xf>
    <xf numFmtId="0" fontId="89" fillId="54" borderId="17" xfId="11" applyFont="1" applyFill="1" applyBorder="1" applyAlignment="1">
      <alignment horizontal="center" vertical="center"/>
    </xf>
    <xf numFmtId="0" fontId="89" fillId="54" borderId="18" xfId="11" applyFont="1" applyFill="1" applyBorder="1" applyAlignment="1">
      <alignment horizontal="center" vertical="center"/>
    </xf>
    <xf numFmtId="0" fontId="89" fillId="54" borderId="14" xfId="11" applyFont="1" applyFill="1" applyBorder="1" applyAlignment="1">
      <alignment horizontal="center" vertical="center"/>
    </xf>
    <xf numFmtId="9" fontId="88" fillId="54" borderId="40" xfId="11" applyNumberFormat="1" applyFont="1" applyFill="1" applyBorder="1" applyAlignment="1">
      <alignment horizontal="center" vertical="center"/>
    </xf>
    <xf numFmtId="9" fontId="89" fillId="53" borderId="9" xfId="11" applyNumberFormat="1" applyFont="1" applyFill="1" applyBorder="1" applyAlignment="1">
      <alignment horizontal="center" vertical="center"/>
    </xf>
    <xf numFmtId="9" fontId="89" fillId="53" borderId="10" xfId="11" applyNumberFormat="1" applyFont="1" applyFill="1" applyBorder="1" applyAlignment="1">
      <alignment horizontal="center" vertical="center"/>
    </xf>
    <xf numFmtId="0" fontId="36" fillId="31" borderId="2" xfId="11" applyFont="1" applyBorder="1" applyAlignment="1">
      <alignment horizontal="center" vertical="center" wrapText="1"/>
    </xf>
    <xf numFmtId="0" fontId="18" fillId="53" borderId="11" xfId="11" applyFont="1" applyFill="1" applyBorder="1" applyAlignment="1">
      <alignment horizontal="center" vertical="center" wrapText="1"/>
    </xf>
    <xf numFmtId="0" fontId="18" fillId="53" borderId="13" xfId="11" applyFont="1" applyFill="1" applyBorder="1" applyAlignment="1">
      <alignment horizontal="center" vertical="center" wrapText="1"/>
    </xf>
    <xf numFmtId="0" fontId="133" fillId="54" borderId="8" xfId="11" applyFont="1" applyFill="1" applyBorder="1" applyAlignment="1">
      <alignment horizontal="center" vertical="center" wrapText="1"/>
    </xf>
    <xf numFmtId="0" fontId="133" fillId="54" borderId="9" xfId="11" applyFont="1" applyFill="1" applyBorder="1" applyAlignment="1">
      <alignment horizontal="center" vertical="center" wrapText="1"/>
    </xf>
    <xf numFmtId="0" fontId="133" fillId="54" borderId="10" xfId="11" applyFont="1" applyFill="1" applyBorder="1" applyAlignment="1">
      <alignment horizontal="center" vertical="center" wrapText="1"/>
    </xf>
    <xf numFmtId="0" fontId="141" fillId="52" borderId="2" xfId="11" applyFont="1" applyFill="1" applyAlignment="1">
      <alignment horizontal="center"/>
    </xf>
    <xf numFmtId="0" fontId="104" fillId="53" borderId="7" xfId="11" applyFont="1" applyFill="1" applyBorder="1" applyAlignment="1">
      <alignment horizontal="center" vertical="center"/>
    </xf>
    <xf numFmtId="49" fontId="18" fillId="53" borderId="8" xfId="11" applyNumberFormat="1" applyFont="1" applyFill="1" applyBorder="1" applyAlignment="1">
      <alignment horizontal="center" vertical="center"/>
    </xf>
    <xf numFmtId="49" fontId="18" fillId="53" borderId="9" xfId="11" applyNumberFormat="1" applyFont="1" applyFill="1" applyBorder="1" applyAlignment="1">
      <alignment horizontal="center" vertical="center"/>
    </xf>
    <xf numFmtId="49" fontId="18" fillId="53" borderId="10" xfId="11" applyNumberFormat="1" applyFont="1" applyFill="1" applyBorder="1" applyAlignment="1">
      <alignment horizontal="center" vertical="center"/>
    </xf>
    <xf numFmtId="0" fontId="18" fillId="53" borderId="8" xfId="11" applyFont="1" applyFill="1" applyBorder="1" applyAlignment="1">
      <alignment horizontal="center" vertical="center" wrapText="1"/>
    </xf>
    <xf numFmtId="0" fontId="18" fillId="53" borderId="9" xfId="11" applyFont="1" applyFill="1" applyBorder="1" applyAlignment="1">
      <alignment horizontal="center" vertical="center" wrapText="1"/>
    </xf>
    <xf numFmtId="0" fontId="18" fillId="53" borderId="10" xfId="11" applyFont="1" applyFill="1" applyBorder="1" applyAlignment="1">
      <alignment horizontal="center" vertical="center" wrapText="1"/>
    </xf>
    <xf numFmtId="0" fontId="20" fillId="31" borderId="8" xfId="11" applyFont="1" applyBorder="1" applyAlignment="1">
      <alignment horizontal="center"/>
    </xf>
    <xf numFmtId="0" fontId="20" fillId="31" borderId="9" xfId="11" applyFont="1" applyBorder="1" applyAlignment="1">
      <alignment horizontal="center"/>
    </xf>
    <xf numFmtId="0" fontId="20" fillId="31" borderId="10" xfId="11" applyFont="1" applyBorder="1" applyAlignment="1">
      <alignment horizontal="center"/>
    </xf>
    <xf numFmtId="0" fontId="20" fillId="54" borderId="8" xfId="11" applyFont="1" applyFill="1" applyBorder="1" applyAlignment="1">
      <alignment horizontal="center" vertical="center"/>
    </xf>
    <xf numFmtId="0" fontId="20" fillId="54" borderId="9" xfId="11" applyFont="1" applyFill="1" applyBorder="1" applyAlignment="1">
      <alignment horizontal="center" vertical="center"/>
    </xf>
    <xf numFmtId="0" fontId="20" fillId="54" borderId="10" xfId="11" applyFont="1" applyFill="1" applyBorder="1" applyAlignment="1">
      <alignment horizontal="center" vertical="center"/>
    </xf>
    <xf numFmtId="0" fontId="20" fillId="54" borderId="8" xfId="11" applyFont="1" applyFill="1" applyBorder="1" applyAlignment="1">
      <alignment horizontal="center" vertical="center" wrapText="1"/>
    </xf>
    <xf numFmtId="0" fontId="20" fillId="54" borderId="9" xfId="11" applyFont="1" applyFill="1" applyBorder="1" applyAlignment="1">
      <alignment horizontal="center" vertical="center" wrapText="1"/>
    </xf>
    <xf numFmtId="0" fontId="20" fillId="54" borderId="10" xfId="11" applyFont="1" applyFill="1" applyBorder="1" applyAlignment="1">
      <alignment horizontal="center" vertical="center" wrapText="1"/>
    </xf>
    <xf numFmtId="3" fontId="20" fillId="52" borderId="8" xfId="11" applyNumberFormat="1" applyFont="1" applyFill="1" applyBorder="1" applyAlignment="1">
      <alignment horizontal="center" vertical="center"/>
    </xf>
    <xf numFmtId="3" fontId="20" fillId="52" borderId="9" xfId="11" applyNumberFormat="1" applyFont="1" applyFill="1" applyBorder="1" applyAlignment="1">
      <alignment horizontal="center" vertical="center"/>
    </xf>
    <xf numFmtId="3" fontId="20" fillId="52" borderId="10" xfId="11" applyNumberFormat="1" applyFont="1" applyFill="1" applyBorder="1" applyAlignment="1">
      <alignment horizontal="center" vertical="center"/>
    </xf>
    <xf numFmtId="0" fontId="135" fillId="54" borderId="8" xfId="11" applyFont="1" applyFill="1" applyBorder="1" applyAlignment="1">
      <alignment horizontal="center" vertical="center" wrapText="1"/>
    </xf>
    <xf numFmtId="0" fontId="135" fillId="54" borderId="9" xfId="11" applyFont="1" applyFill="1" applyBorder="1" applyAlignment="1">
      <alignment horizontal="center" vertical="center" wrapText="1"/>
    </xf>
    <xf numFmtId="0" fontId="135" fillId="54" borderId="10" xfId="11" applyFont="1" applyFill="1" applyBorder="1" applyAlignment="1">
      <alignment horizontal="center" vertical="center" wrapText="1"/>
    </xf>
    <xf numFmtId="0" fontId="104" fillId="53" borderId="8" xfId="11" applyFont="1" applyFill="1" applyBorder="1" applyAlignment="1">
      <alignment horizontal="center" vertical="center" wrapText="1"/>
    </xf>
    <xf numFmtId="0" fontId="104" fillId="53" borderId="9" xfId="11" applyFont="1" applyFill="1" applyBorder="1" applyAlignment="1">
      <alignment horizontal="center" vertical="center" wrapText="1"/>
    </xf>
    <xf numFmtId="0" fontId="104" fillId="53" borderId="10" xfId="11" applyFont="1" applyFill="1" applyBorder="1" applyAlignment="1">
      <alignment horizontal="center" vertical="center" wrapText="1"/>
    </xf>
    <xf numFmtId="0" fontId="104" fillId="53" borderId="8" xfId="11" applyFont="1" applyFill="1" applyBorder="1" applyAlignment="1">
      <alignment horizontal="center" vertical="center"/>
    </xf>
    <xf numFmtId="0" fontId="104" fillId="53" borderId="9" xfId="11" applyFont="1" applyFill="1" applyBorder="1" applyAlignment="1">
      <alignment horizontal="center" vertical="center"/>
    </xf>
    <xf numFmtId="0" fontId="104" fillId="53" borderId="10" xfId="11" applyFont="1" applyFill="1" applyBorder="1" applyAlignment="1">
      <alignment horizontal="center" vertical="center"/>
    </xf>
    <xf numFmtId="0" fontId="135" fillId="31" borderId="8" xfId="11" applyFont="1" applyFill="1" applyBorder="1" applyAlignment="1">
      <alignment horizontal="center" vertical="center" wrapText="1"/>
    </xf>
    <xf numFmtId="0" fontId="135" fillId="31" borderId="9" xfId="11" applyFont="1" applyFill="1" applyBorder="1" applyAlignment="1">
      <alignment horizontal="center" vertical="center" wrapText="1"/>
    </xf>
    <xf numFmtId="0" fontId="135" fillId="31" borderId="10" xfId="11" applyFont="1" applyFill="1" applyBorder="1" applyAlignment="1">
      <alignment horizontal="center" vertical="center" wrapText="1"/>
    </xf>
    <xf numFmtId="0" fontId="18" fillId="53" borderId="8" xfId="11" applyFont="1" applyFill="1" applyBorder="1" applyAlignment="1">
      <alignment horizontal="center" vertical="center"/>
    </xf>
    <xf numFmtId="0" fontId="18" fillId="53" borderId="9" xfId="11" applyFont="1" applyFill="1" applyBorder="1" applyAlignment="1">
      <alignment horizontal="center" vertical="center"/>
    </xf>
    <xf numFmtId="0" fontId="18" fillId="53" borderId="10" xfId="11" applyFont="1" applyFill="1" applyBorder="1" applyAlignment="1">
      <alignment horizontal="center" vertical="center"/>
    </xf>
    <xf numFmtId="3" fontId="20" fillId="31" borderId="8" xfId="11" applyNumberFormat="1" applyFont="1" applyFill="1" applyBorder="1" applyAlignment="1">
      <alignment horizontal="center" vertical="center"/>
    </xf>
    <xf numFmtId="3" fontId="20" fillId="31" borderId="9" xfId="11" applyNumberFormat="1" applyFont="1" applyFill="1" applyBorder="1" applyAlignment="1">
      <alignment horizontal="center" vertical="center"/>
    </xf>
    <xf numFmtId="3" fontId="20" fillId="31" borderId="10" xfId="11" applyNumberFormat="1" applyFont="1" applyFill="1" applyBorder="1" applyAlignment="1">
      <alignment horizontal="center" vertical="center"/>
    </xf>
    <xf numFmtId="0" fontId="18" fillId="31" borderId="8" xfId="11" applyFont="1" applyFill="1" applyBorder="1" applyAlignment="1">
      <alignment horizontal="center" vertical="center"/>
    </xf>
    <xf numFmtId="0" fontId="18" fillId="31" borderId="9" xfId="11" applyFont="1" applyFill="1" applyBorder="1" applyAlignment="1">
      <alignment horizontal="center" vertical="center"/>
    </xf>
    <xf numFmtId="0" fontId="18" fillId="31" borderId="10" xfId="11" applyFont="1" applyFill="1" applyBorder="1" applyAlignment="1">
      <alignment horizontal="center" vertical="center"/>
    </xf>
    <xf numFmtId="9" fontId="18" fillId="31" borderId="8" xfId="11" applyNumberFormat="1" applyFont="1" applyFill="1" applyBorder="1" applyAlignment="1">
      <alignment horizontal="center" vertical="center"/>
    </xf>
    <xf numFmtId="9" fontId="18" fillId="31" borderId="40" xfId="11" applyNumberFormat="1" applyFont="1" applyFill="1" applyBorder="1" applyAlignment="1">
      <alignment horizontal="center" vertical="center"/>
    </xf>
    <xf numFmtId="9" fontId="18" fillId="31" borderId="9" xfId="11" applyNumberFormat="1" applyFont="1" applyFill="1" applyBorder="1" applyAlignment="1">
      <alignment horizontal="center" vertical="center"/>
    </xf>
    <xf numFmtId="9" fontId="18" fillId="31" borderId="10" xfId="11" applyNumberFormat="1" applyFont="1" applyFill="1" applyBorder="1" applyAlignment="1">
      <alignment horizontal="center" vertical="center"/>
    </xf>
    <xf numFmtId="9" fontId="18" fillId="54" borderId="8" xfId="11" applyNumberFormat="1" applyFont="1" applyFill="1" applyBorder="1" applyAlignment="1">
      <alignment horizontal="center" vertical="center" wrapText="1"/>
    </xf>
    <xf numFmtId="9" fontId="18" fillId="54" borderId="10" xfId="11" applyNumberFormat="1" applyFont="1" applyFill="1" applyBorder="1" applyAlignment="1">
      <alignment horizontal="center" vertical="center" wrapText="1"/>
    </xf>
    <xf numFmtId="9" fontId="18" fillId="54" borderId="8" xfId="11" applyNumberFormat="1" applyFont="1" applyFill="1" applyBorder="1" applyAlignment="1">
      <alignment horizontal="center" vertical="center"/>
    </xf>
    <xf numFmtId="9" fontId="18" fillId="54" borderId="18" xfId="11" applyNumberFormat="1" applyFont="1" applyFill="1" applyBorder="1" applyAlignment="1">
      <alignment horizontal="center" vertical="center"/>
    </xf>
    <xf numFmtId="9" fontId="18" fillId="54" borderId="9" xfId="11" applyNumberFormat="1" applyFont="1" applyFill="1" applyBorder="1" applyAlignment="1">
      <alignment horizontal="center" vertical="center"/>
    </xf>
    <xf numFmtId="9" fontId="18" fillId="54" borderId="10" xfId="11" applyNumberFormat="1" applyFont="1" applyFill="1" applyBorder="1" applyAlignment="1">
      <alignment horizontal="center" vertical="center"/>
    </xf>
    <xf numFmtId="0" fontId="37" fillId="52" borderId="37" xfId="1" applyFont="1" applyFill="1" applyBorder="1" applyAlignment="1">
      <alignment horizontal="left" vertical="top" wrapText="1"/>
    </xf>
    <xf numFmtId="0" fontId="38" fillId="52" borderId="38" xfId="1" applyFont="1" applyFill="1" applyBorder="1" applyAlignment="1">
      <alignment horizontal="left" vertical="top" wrapText="1"/>
    </xf>
    <xf numFmtId="0" fontId="38" fillId="52" borderId="39" xfId="1" applyFont="1" applyFill="1" applyBorder="1" applyAlignment="1">
      <alignment horizontal="left" vertical="top" wrapText="1"/>
    </xf>
    <xf numFmtId="0" fontId="24" fillId="53" borderId="8" xfId="1" applyFont="1" applyFill="1" applyBorder="1" applyAlignment="1">
      <alignment horizontal="center" vertical="center"/>
    </xf>
    <xf numFmtId="0" fontId="24" fillId="53" borderId="9" xfId="1" applyFont="1" applyFill="1" applyBorder="1" applyAlignment="1">
      <alignment horizontal="center" vertical="center"/>
    </xf>
    <xf numFmtId="0" fontId="24" fillId="53" borderId="10" xfId="1" applyFont="1" applyFill="1" applyBorder="1" applyAlignment="1">
      <alignment horizontal="center" vertical="center"/>
    </xf>
    <xf numFmtId="0" fontId="19" fillId="53" borderId="11" xfId="1" applyFont="1" applyFill="1" applyBorder="1" applyAlignment="1">
      <alignment horizontal="center" vertical="center" wrapText="1"/>
    </xf>
    <xf numFmtId="0" fontId="19" fillId="53" borderId="13" xfId="1" applyFont="1" applyFill="1" applyBorder="1" applyAlignment="1">
      <alignment horizontal="center" vertical="center" wrapText="1"/>
    </xf>
    <xf numFmtId="0" fontId="24" fillId="54" borderId="8" xfId="1" applyFont="1" applyFill="1" applyBorder="1" applyAlignment="1">
      <alignment horizontal="center" vertical="center" wrapText="1"/>
    </xf>
    <xf numFmtId="0" fontId="24" fillId="54" borderId="9" xfId="1" applyFont="1" applyFill="1" applyBorder="1" applyAlignment="1">
      <alignment horizontal="center" vertical="center" wrapText="1"/>
    </xf>
    <xf numFmtId="0" fontId="24" fillId="54" borderId="10" xfId="1" applyFont="1" applyFill="1" applyBorder="1" applyAlignment="1">
      <alignment horizontal="center" vertical="center" wrapText="1"/>
    </xf>
    <xf numFmtId="0" fontId="36" fillId="31" borderId="31" xfId="1" applyFont="1" applyBorder="1" applyAlignment="1">
      <alignment horizontal="center" vertical="center" wrapText="1"/>
    </xf>
    <xf numFmtId="0" fontId="36" fillId="31" borderId="33" xfId="1" applyFont="1" applyBorder="1" applyAlignment="1">
      <alignment horizontal="center" vertical="center" wrapText="1"/>
    </xf>
    <xf numFmtId="0" fontId="36" fillId="31" borderId="36" xfId="1" applyFont="1" applyBorder="1" applyAlignment="1">
      <alignment horizontal="center" vertical="center" wrapText="1"/>
    </xf>
    <xf numFmtId="0" fontId="16" fillId="54" borderId="8" xfId="1" applyFont="1" applyFill="1" applyBorder="1" applyAlignment="1">
      <alignment horizontal="center" vertical="center"/>
    </xf>
    <xf numFmtId="0" fontId="16" fillId="54" borderId="9" xfId="1" applyFont="1" applyFill="1" applyBorder="1" applyAlignment="1">
      <alignment horizontal="center" vertical="center"/>
    </xf>
    <xf numFmtId="0" fontId="16" fillId="54" borderId="10" xfId="1" applyFont="1" applyFill="1" applyBorder="1" applyAlignment="1">
      <alignment horizontal="center" vertical="center"/>
    </xf>
    <xf numFmtId="0" fontId="32" fillId="54" borderId="8" xfId="1" applyFont="1" applyFill="1" applyBorder="1" applyAlignment="1">
      <alignment horizontal="center" vertical="center" wrapText="1"/>
    </xf>
    <xf numFmtId="0" fontId="32" fillId="54" borderId="9" xfId="1" applyFont="1" applyFill="1" applyBorder="1" applyAlignment="1">
      <alignment horizontal="center" vertical="center" wrapText="1"/>
    </xf>
    <xf numFmtId="0" fontId="32" fillId="54" borderId="10" xfId="1" applyFont="1" applyFill="1" applyBorder="1" applyAlignment="1">
      <alignment horizontal="center" vertical="center" wrapText="1"/>
    </xf>
    <xf numFmtId="9" fontId="32" fillId="54" borderId="9" xfId="1" applyNumberFormat="1" applyFont="1" applyFill="1" applyBorder="1" applyAlignment="1">
      <alignment horizontal="center" vertical="center"/>
    </xf>
    <xf numFmtId="9" fontId="32" fillId="54" borderId="10" xfId="1" applyNumberFormat="1" applyFont="1" applyFill="1" applyBorder="1" applyAlignment="1">
      <alignment horizontal="center" vertical="center"/>
    </xf>
    <xf numFmtId="0" fontId="33" fillId="52" borderId="20" xfId="1" applyFont="1" applyFill="1" applyBorder="1" applyAlignment="1">
      <alignment horizontal="left" vertical="top" wrapText="1"/>
    </xf>
    <xf numFmtId="0" fontId="33" fillId="52" borderId="21" xfId="1" applyFont="1" applyFill="1" applyBorder="1" applyAlignment="1">
      <alignment horizontal="left" vertical="top" wrapText="1"/>
    </xf>
    <xf numFmtId="0" fontId="33" fillId="52" borderId="22" xfId="1" applyFont="1" applyFill="1" applyBorder="1" applyAlignment="1">
      <alignment horizontal="left" vertical="top" wrapText="1"/>
    </xf>
    <xf numFmtId="0" fontId="33" fillId="52" borderId="23" xfId="1" applyFont="1" applyFill="1" applyBorder="1" applyAlignment="1">
      <alignment horizontal="left" vertical="top" wrapText="1"/>
    </xf>
    <xf numFmtId="0" fontId="33" fillId="52" borderId="2" xfId="1" applyFont="1" applyFill="1" applyBorder="1" applyAlignment="1">
      <alignment horizontal="left" vertical="top" wrapText="1"/>
    </xf>
    <xf numFmtId="0" fontId="33" fillId="52" borderId="24" xfId="1" applyFont="1" applyFill="1" applyBorder="1" applyAlignment="1">
      <alignment horizontal="left" vertical="top" wrapText="1"/>
    </xf>
    <xf numFmtId="0" fontId="33" fillId="52" borderId="25" xfId="1" applyFont="1" applyFill="1" applyBorder="1" applyAlignment="1">
      <alignment horizontal="left" vertical="top" wrapText="1"/>
    </xf>
    <xf numFmtId="0" fontId="33" fillId="52" borderId="26" xfId="1" applyFont="1" applyFill="1" applyBorder="1" applyAlignment="1">
      <alignment horizontal="left" vertical="top" wrapText="1"/>
    </xf>
    <xf numFmtId="0" fontId="33" fillId="52" borderId="27" xfId="1" applyFont="1" applyFill="1" applyBorder="1" applyAlignment="1">
      <alignment horizontal="left" vertical="top" wrapText="1"/>
    </xf>
    <xf numFmtId="9" fontId="19" fillId="54" borderId="8" xfId="1" applyNumberFormat="1" applyFont="1" applyFill="1" applyBorder="1" applyAlignment="1">
      <alignment horizontal="center" vertical="center"/>
    </xf>
    <xf numFmtId="9" fontId="19" fillId="54" borderId="18" xfId="1" applyNumberFormat="1" applyFont="1" applyFill="1" applyBorder="1" applyAlignment="1">
      <alignment horizontal="center" vertical="center"/>
    </xf>
    <xf numFmtId="9" fontId="19" fillId="54" borderId="9" xfId="1" applyNumberFormat="1" applyFont="1" applyFill="1" applyBorder="1" applyAlignment="1">
      <alignment horizontal="center" vertical="center"/>
    </xf>
    <xf numFmtId="9" fontId="19" fillId="54" borderId="10" xfId="1" applyNumberFormat="1" applyFont="1" applyFill="1" applyBorder="1" applyAlignment="1">
      <alignment horizontal="center" vertical="center"/>
    </xf>
    <xf numFmtId="0" fontId="24" fillId="53" borderId="8" xfId="1" applyFont="1" applyFill="1" applyBorder="1" applyAlignment="1">
      <alignment horizontal="center" vertical="center" wrapText="1"/>
    </xf>
    <xf numFmtId="0" fontId="24" fillId="53" borderId="9" xfId="1" applyFont="1" applyFill="1" applyBorder="1" applyAlignment="1">
      <alignment horizontal="center" vertical="center" wrapText="1"/>
    </xf>
    <xf numFmtId="0" fontId="24" fillId="53" borderId="10" xfId="1" applyFont="1" applyFill="1" applyBorder="1" applyAlignment="1">
      <alignment horizontal="center" vertical="center" wrapText="1"/>
    </xf>
    <xf numFmtId="0" fontId="19" fillId="54" borderId="8" xfId="1" applyFont="1" applyFill="1" applyBorder="1" applyAlignment="1">
      <alignment horizontal="center" vertical="center"/>
    </xf>
    <xf numFmtId="0" fontId="19" fillId="54" borderId="9" xfId="1" applyFont="1" applyFill="1" applyBorder="1" applyAlignment="1">
      <alignment horizontal="center" vertical="center"/>
    </xf>
    <xf numFmtId="0" fontId="19" fillId="54" borderId="10" xfId="1" applyFont="1" applyFill="1" applyBorder="1" applyAlignment="1">
      <alignment horizontal="center" vertical="center"/>
    </xf>
    <xf numFmtId="0" fontId="19" fillId="53" borderId="8" xfId="1" applyFont="1" applyFill="1" applyBorder="1" applyAlignment="1">
      <alignment horizontal="center" vertical="center" wrapText="1"/>
    </xf>
    <xf numFmtId="0" fontId="19" fillId="53" borderId="9" xfId="1" applyFont="1" applyFill="1" applyBorder="1" applyAlignment="1">
      <alignment horizontal="center" vertical="center" wrapText="1"/>
    </xf>
    <xf numFmtId="0" fontId="19" fillId="53" borderId="10" xfId="1" applyFont="1" applyFill="1" applyBorder="1" applyAlignment="1">
      <alignment horizontal="center" vertical="center" wrapText="1"/>
    </xf>
    <xf numFmtId="0" fontId="19" fillId="53" borderId="8" xfId="1" applyFont="1" applyFill="1" applyBorder="1" applyAlignment="1">
      <alignment horizontal="center" vertical="center"/>
    </xf>
    <xf numFmtId="0" fontId="19" fillId="53" borderId="9" xfId="1" applyFont="1" applyFill="1" applyBorder="1" applyAlignment="1">
      <alignment horizontal="center" vertical="center"/>
    </xf>
    <xf numFmtId="0" fontId="19" fillId="53" borderId="10" xfId="1" applyFont="1" applyFill="1" applyBorder="1" applyAlignment="1">
      <alignment horizontal="center" vertical="center"/>
    </xf>
    <xf numFmtId="0" fontId="18" fillId="31" borderId="8" xfId="1" applyFont="1" applyBorder="1" applyAlignment="1">
      <alignment horizontal="center" vertical="center" wrapText="1"/>
    </xf>
    <xf numFmtId="0" fontId="18" fillId="31" borderId="9" xfId="1" applyFont="1" applyBorder="1" applyAlignment="1">
      <alignment horizontal="center" vertical="center" wrapText="1"/>
    </xf>
    <xf numFmtId="0" fontId="18" fillId="31" borderId="10" xfId="1" applyFont="1" applyBorder="1" applyAlignment="1">
      <alignment horizontal="center" vertical="center" wrapText="1"/>
    </xf>
    <xf numFmtId="0" fontId="17" fillId="54" borderId="9" xfId="1" applyFont="1" applyFill="1" applyBorder="1" applyAlignment="1">
      <alignment horizontal="center" vertical="center" wrapText="1"/>
    </xf>
    <xf numFmtId="0" fontId="17" fillId="54" borderId="9" xfId="1" applyFont="1" applyFill="1" applyBorder="1" applyAlignment="1">
      <alignment horizontal="center" vertical="center"/>
    </xf>
    <xf numFmtId="0" fontId="17" fillId="54" borderId="10" xfId="1" applyFont="1" applyFill="1" applyBorder="1" applyAlignment="1">
      <alignment horizontal="center" vertical="center"/>
    </xf>
    <xf numFmtId="0" fontId="18" fillId="54" borderId="8" xfId="1" applyFont="1" applyFill="1" applyBorder="1" applyAlignment="1">
      <alignment horizontal="center" vertical="center" wrapText="1"/>
    </xf>
    <xf numFmtId="0" fontId="18" fillId="54" borderId="9" xfId="1" applyFont="1" applyFill="1" applyBorder="1" applyAlignment="1">
      <alignment horizontal="center" vertical="center" wrapText="1"/>
    </xf>
    <xf numFmtId="0" fontId="18" fillId="54" borderId="10" xfId="1" applyFont="1" applyFill="1" applyBorder="1" applyAlignment="1">
      <alignment horizontal="center" vertical="center" wrapText="1"/>
    </xf>
    <xf numFmtId="0" fontId="24" fillId="54" borderId="8" xfId="1" applyFont="1" applyFill="1" applyBorder="1" applyAlignment="1">
      <alignment horizontal="center" vertical="center"/>
    </xf>
    <xf numFmtId="0" fontId="24" fillId="54" borderId="9" xfId="1" applyFont="1" applyFill="1" applyBorder="1" applyAlignment="1">
      <alignment horizontal="center" vertical="center"/>
    </xf>
    <xf numFmtId="0" fontId="24" fillId="54" borderId="10" xfId="1" applyFont="1" applyFill="1" applyBorder="1" applyAlignment="1">
      <alignment horizontal="center" vertical="center"/>
    </xf>
    <xf numFmtId="0" fontId="19" fillId="54" borderId="8" xfId="1" applyFont="1" applyFill="1" applyBorder="1" applyAlignment="1">
      <alignment horizontal="center" vertical="center" wrapText="1"/>
    </xf>
    <xf numFmtId="0" fontId="26" fillId="53" borderId="8" xfId="1" applyFont="1" applyFill="1" applyBorder="1" applyAlignment="1">
      <alignment horizontal="center" vertical="center" wrapText="1"/>
    </xf>
    <xf numFmtId="0" fontId="26" fillId="53" borderId="9" xfId="1" applyFont="1" applyFill="1" applyBorder="1" applyAlignment="1">
      <alignment horizontal="center" vertical="center" wrapText="1"/>
    </xf>
    <xf numFmtId="0" fontId="26" fillId="53" borderId="10" xfId="1" applyFont="1" applyFill="1" applyBorder="1" applyAlignment="1">
      <alignment horizontal="center" vertical="center" wrapText="1"/>
    </xf>
    <xf numFmtId="0" fontId="16" fillId="31" borderId="8" xfId="1" applyFont="1" applyBorder="1" applyAlignment="1">
      <alignment horizontal="center"/>
    </xf>
    <xf numFmtId="0" fontId="16" fillId="31" borderId="9" xfId="1" applyFont="1" applyBorder="1" applyAlignment="1">
      <alignment horizontal="center"/>
    </xf>
    <xf numFmtId="0" fontId="16" fillId="31" borderId="10" xfId="1" applyFont="1" applyBorder="1" applyAlignment="1">
      <alignment horizontal="center"/>
    </xf>
    <xf numFmtId="0" fontId="14" fillId="31" borderId="2" xfId="1" applyFont="1" applyAlignment="1">
      <alignment horizontal="center"/>
    </xf>
    <xf numFmtId="0" fontId="15" fillId="52" borderId="2" xfId="1" applyFont="1" applyFill="1" applyAlignment="1">
      <alignment horizontal="center"/>
    </xf>
    <xf numFmtId="0" fontId="17" fillId="53" borderId="7" xfId="1" applyFont="1" applyFill="1" applyBorder="1" applyAlignment="1">
      <alignment horizontal="center" vertical="center"/>
    </xf>
    <xf numFmtId="49" fontId="17" fillId="53" borderId="8" xfId="1" applyNumberFormat="1" applyFont="1" applyFill="1" applyBorder="1" applyAlignment="1">
      <alignment horizontal="center" vertical="center"/>
    </xf>
    <xf numFmtId="49" fontId="17" fillId="53" borderId="9" xfId="1" applyNumberFormat="1" applyFont="1" applyFill="1" applyBorder="1" applyAlignment="1">
      <alignment horizontal="center" vertical="center"/>
    </xf>
    <xf numFmtId="49" fontId="17" fillId="53" borderId="10" xfId="1" applyNumberFormat="1" applyFont="1" applyFill="1" applyBorder="1" applyAlignment="1">
      <alignment horizontal="center" vertical="center"/>
    </xf>
    <xf numFmtId="0" fontId="17" fillId="53" borderId="8" xfId="1" applyFont="1" applyFill="1" applyBorder="1" applyAlignment="1">
      <alignment horizontal="center" vertical="center" wrapText="1"/>
    </xf>
    <xf numFmtId="0" fontId="17" fillId="53" borderId="9" xfId="1" applyFont="1" applyFill="1" applyBorder="1" applyAlignment="1">
      <alignment horizontal="center" vertical="center" wrapText="1"/>
    </xf>
    <xf numFmtId="0" fontId="17" fillId="53" borderId="10" xfId="1" applyFont="1" applyFill="1" applyBorder="1" applyAlignment="1">
      <alignment horizontal="center" vertical="center" wrapText="1"/>
    </xf>
    <xf numFmtId="0" fontId="24" fillId="54" borderId="8" xfId="4" applyFont="1" applyFill="1" applyBorder="1" applyAlignment="1">
      <alignment horizontal="center" vertical="center"/>
    </xf>
    <xf numFmtId="0" fontId="24" fillId="54" borderId="9" xfId="4" applyFont="1" applyFill="1" applyBorder="1" applyAlignment="1">
      <alignment horizontal="center" vertical="center"/>
    </xf>
    <xf numFmtId="0" fontId="24" fillId="54" borderId="10" xfId="4" applyFont="1" applyFill="1" applyBorder="1" applyAlignment="1">
      <alignment horizontal="center" vertical="center"/>
    </xf>
    <xf numFmtId="0" fontId="14" fillId="31" borderId="2" xfId="4" applyFont="1" applyAlignment="1">
      <alignment horizontal="center"/>
    </xf>
    <xf numFmtId="0" fontId="15" fillId="52" borderId="2" xfId="4" applyFont="1" applyFill="1" applyAlignment="1">
      <alignment horizontal="center"/>
    </xf>
    <xf numFmtId="0" fontId="17" fillId="53" borderId="7" xfId="4" applyFont="1" applyFill="1" applyBorder="1" applyAlignment="1">
      <alignment horizontal="center" vertical="center"/>
    </xf>
    <xf numFmtId="49" fontId="17" fillId="53" borderId="8" xfId="4" applyNumberFormat="1" applyFont="1" applyFill="1" applyBorder="1" applyAlignment="1">
      <alignment horizontal="center" vertical="center"/>
    </xf>
    <xf numFmtId="49" fontId="17" fillId="53" borderId="9" xfId="4" applyNumberFormat="1" applyFont="1" applyFill="1" applyBorder="1" applyAlignment="1">
      <alignment horizontal="center" vertical="center"/>
    </xf>
    <xf numFmtId="49" fontId="17" fillId="53" borderId="10" xfId="4" applyNumberFormat="1" applyFont="1" applyFill="1" applyBorder="1" applyAlignment="1">
      <alignment horizontal="center" vertical="center"/>
    </xf>
    <xf numFmtId="0" fontId="17" fillId="53" borderId="8" xfId="4" applyFont="1" applyFill="1" applyBorder="1" applyAlignment="1">
      <alignment horizontal="center" vertical="center" wrapText="1"/>
    </xf>
    <xf numFmtId="0" fontId="17" fillId="53" borderId="9" xfId="4" applyFont="1" applyFill="1" applyBorder="1" applyAlignment="1">
      <alignment horizontal="center" vertical="center" wrapText="1"/>
    </xf>
    <xf numFmtId="0" fontId="17" fillId="53" borderId="10" xfId="4" applyFont="1" applyFill="1" applyBorder="1" applyAlignment="1">
      <alignment horizontal="center" vertical="center" wrapText="1"/>
    </xf>
    <xf numFmtId="0" fontId="16" fillId="31" borderId="8" xfId="4" applyFont="1" applyBorder="1" applyAlignment="1">
      <alignment horizontal="center"/>
    </xf>
    <xf numFmtId="0" fontId="16" fillId="31" borderId="9" xfId="4" applyFont="1" applyBorder="1" applyAlignment="1">
      <alignment horizontal="center"/>
    </xf>
    <xf numFmtId="0" fontId="16" fillId="31" borderId="10" xfId="4" applyFont="1" applyBorder="1" applyAlignment="1">
      <alignment horizontal="center"/>
    </xf>
    <xf numFmtId="0" fontId="18" fillId="31" borderId="8" xfId="4" applyFont="1" applyBorder="1" applyAlignment="1">
      <alignment horizontal="center" vertical="center" wrapText="1"/>
    </xf>
    <xf numFmtId="0" fontId="18" fillId="31" borderId="9" xfId="4" applyFont="1" applyBorder="1" applyAlignment="1">
      <alignment horizontal="center" vertical="center" wrapText="1"/>
    </xf>
    <xf numFmtId="0" fontId="18" fillId="31" borderId="10" xfId="4" applyFont="1" applyBorder="1" applyAlignment="1">
      <alignment horizontal="center" vertical="center" wrapText="1"/>
    </xf>
    <xf numFmtId="0" fontId="17" fillId="54" borderId="9" xfId="4" applyFont="1" applyFill="1" applyBorder="1" applyAlignment="1">
      <alignment horizontal="center" vertical="center" wrapText="1"/>
    </xf>
    <xf numFmtId="0" fontId="17" fillId="54" borderId="9" xfId="4" applyFont="1" applyFill="1" applyBorder="1" applyAlignment="1">
      <alignment horizontal="center" vertical="center"/>
    </xf>
    <xf numFmtId="0" fontId="17" fillId="54" borderId="10" xfId="4" applyFont="1" applyFill="1" applyBorder="1" applyAlignment="1">
      <alignment horizontal="center" vertical="center"/>
    </xf>
    <xf numFmtId="0" fontId="19" fillId="53" borderId="11" xfId="4" applyFont="1" applyFill="1" applyBorder="1" applyAlignment="1">
      <alignment horizontal="center" vertical="center" wrapText="1"/>
    </xf>
    <xf numFmtId="0" fontId="19" fillId="53" borderId="13" xfId="4" applyFont="1" applyFill="1" applyBorder="1" applyAlignment="1">
      <alignment horizontal="center" vertical="center" wrapText="1"/>
    </xf>
    <xf numFmtId="0" fontId="18" fillId="54" borderId="8" xfId="4" applyFont="1" applyFill="1" applyBorder="1" applyAlignment="1">
      <alignment horizontal="center" vertical="center" wrapText="1"/>
    </xf>
    <xf numFmtId="0" fontId="18" fillId="54" borderId="9" xfId="4" applyFont="1" applyFill="1" applyBorder="1" applyAlignment="1">
      <alignment horizontal="center" vertical="center" wrapText="1"/>
    </xf>
    <xf numFmtId="0" fontId="18" fillId="54" borderId="10" xfId="4" applyFont="1" applyFill="1" applyBorder="1" applyAlignment="1">
      <alignment horizontal="center" vertical="center" wrapText="1"/>
    </xf>
    <xf numFmtId="0" fontId="19" fillId="53" borderId="8" xfId="4" applyFont="1" applyFill="1" applyBorder="1" applyAlignment="1">
      <alignment horizontal="center" vertical="center" wrapText="1"/>
    </xf>
    <xf numFmtId="0" fontId="19" fillId="53" borderId="9" xfId="4" applyFont="1" applyFill="1" applyBorder="1" applyAlignment="1">
      <alignment horizontal="center" vertical="center" wrapText="1"/>
    </xf>
    <xf numFmtId="0" fontId="19" fillId="53" borderId="10" xfId="4" applyFont="1" applyFill="1" applyBorder="1" applyAlignment="1">
      <alignment horizontal="center" vertical="center" wrapText="1"/>
    </xf>
    <xf numFmtId="0" fontId="24" fillId="54" borderId="8" xfId="4" applyFont="1" applyFill="1" applyBorder="1" applyAlignment="1">
      <alignment horizontal="center" vertical="center" wrapText="1"/>
    </xf>
    <xf numFmtId="0" fontId="24" fillId="54" borderId="9" xfId="4" applyFont="1" applyFill="1" applyBorder="1" applyAlignment="1">
      <alignment horizontal="center" vertical="center" wrapText="1"/>
    </xf>
    <xf numFmtId="0" fontId="24" fillId="54" borderId="10" xfId="4" applyFont="1" applyFill="1" applyBorder="1" applyAlignment="1">
      <alignment horizontal="center" vertical="center" wrapText="1"/>
    </xf>
    <xf numFmtId="0" fontId="16" fillId="54" borderId="8" xfId="4" applyFont="1" applyFill="1" applyBorder="1" applyAlignment="1">
      <alignment horizontal="center" vertical="center"/>
    </xf>
    <xf numFmtId="0" fontId="16" fillId="54" borderId="9" xfId="4" applyFont="1" applyFill="1" applyBorder="1" applyAlignment="1">
      <alignment horizontal="center" vertical="center"/>
    </xf>
    <xf numFmtId="0" fontId="16" fillId="54" borderId="10" xfId="4" applyFont="1" applyFill="1" applyBorder="1" applyAlignment="1">
      <alignment horizontal="center" vertical="center"/>
    </xf>
    <xf numFmtId="0" fontId="19" fillId="54" borderId="8" xfId="4" applyFont="1" applyFill="1" applyBorder="1" applyAlignment="1">
      <alignment horizontal="center" vertical="center" wrapText="1"/>
    </xf>
    <xf numFmtId="0" fontId="19" fillId="54" borderId="9" xfId="4" applyFont="1" applyFill="1" applyBorder="1" applyAlignment="1">
      <alignment horizontal="center" vertical="center" wrapText="1"/>
    </xf>
    <xf numFmtId="0" fontId="19" fillId="54" borderId="10" xfId="4" applyFont="1" applyFill="1" applyBorder="1" applyAlignment="1">
      <alignment horizontal="center" vertical="center" wrapText="1"/>
    </xf>
    <xf numFmtId="0" fontId="19" fillId="53" borderId="8" xfId="4" applyFont="1" applyFill="1" applyBorder="1" applyAlignment="1">
      <alignment horizontal="center" vertical="center"/>
    </xf>
    <xf numFmtId="0" fontId="19" fillId="53" borderId="9" xfId="4" applyFont="1" applyFill="1" applyBorder="1" applyAlignment="1">
      <alignment horizontal="center" vertical="center"/>
    </xf>
    <xf numFmtId="0" fontId="19" fillId="53" borderId="10" xfId="4" applyFont="1" applyFill="1" applyBorder="1" applyAlignment="1">
      <alignment horizontal="center" vertical="center"/>
    </xf>
    <xf numFmtId="0" fontId="19" fillId="54" borderId="8" xfId="4" applyFont="1" applyFill="1" applyBorder="1" applyAlignment="1">
      <alignment horizontal="center" vertical="center"/>
    </xf>
    <xf numFmtId="0" fontId="19" fillId="54" borderId="9" xfId="4" applyFont="1" applyFill="1" applyBorder="1" applyAlignment="1">
      <alignment horizontal="center" vertical="center"/>
    </xf>
    <xf numFmtId="0" fontId="19" fillId="54" borderId="10" xfId="4" applyFont="1" applyFill="1" applyBorder="1" applyAlignment="1">
      <alignment horizontal="center" vertical="center"/>
    </xf>
    <xf numFmtId="9" fontId="19" fillId="54" borderId="8" xfId="4" applyNumberFormat="1" applyFont="1" applyFill="1" applyBorder="1" applyAlignment="1">
      <alignment horizontal="center" vertical="center"/>
    </xf>
    <xf numFmtId="9" fontId="19" fillId="54" borderId="18" xfId="4" applyNumberFormat="1" applyFont="1" applyFill="1" applyBorder="1" applyAlignment="1">
      <alignment horizontal="center" vertical="center"/>
    </xf>
    <xf numFmtId="9" fontId="19" fillId="54" borderId="9" xfId="4" applyNumberFormat="1" applyFont="1" applyFill="1" applyBorder="1" applyAlignment="1">
      <alignment horizontal="center" vertical="center"/>
    </xf>
    <xf numFmtId="9" fontId="19" fillId="54" borderId="10" xfId="4" applyNumberFormat="1" applyFont="1" applyFill="1" applyBorder="1" applyAlignment="1">
      <alignment horizontal="center" vertical="center"/>
    </xf>
    <xf numFmtId="9" fontId="19" fillId="54" borderId="40" xfId="4" applyNumberFormat="1" applyFont="1" applyFill="1" applyBorder="1" applyAlignment="1">
      <alignment horizontal="center" vertical="center"/>
    </xf>
    <xf numFmtId="0" fontId="24" fillId="53" borderId="8" xfId="4" applyFont="1" applyFill="1" applyBorder="1" applyAlignment="1">
      <alignment horizontal="center" vertical="center"/>
    </xf>
    <xf numFmtId="0" fontId="25" fillId="54" borderId="8" xfId="4" applyFont="1" applyFill="1" applyBorder="1" applyAlignment="1">
      <alignment horizontal="center" vertical="center" wrapText="1"/>
    </xf>
    <xf numFmtId="0" fontId="25" fillId="54" borderId="9" xfId="4" applyFont="1" applyFill="1" applyBorder="1" applyAlignment="1">
      <alignment horizontal="center" vertical="center" wrapText="1"/>
    </xf>
    <xf numFmtId="0" fontId="25" fillId="54" borderId="10" xfId="4" applyFont="1" applyFill="1" applyBorder="1" applyAlignment="1">
      <alignment horizontal="center" vertical="center" wrapText="1"/>
    </xf>
    <xf numFmtId="0" fontId="33" fillId="52" borderId="20" xfId="4" applyFont="1" applyFill="1" applyBorder="1" applyAlignment="1">
      <alignment horizontal="left" vertical="top" wrapText="1"/>
    </xf>
    <xf numFmtId="0" fontId="33" fillId="52" borderId="21" xfId="4" applyFont="1" applyFill="1" applyBorder="1" applyAlignment="1">
      <alignment horizontal="left" vertical="top" wrapText="1"/>
    </xf>
    <xf numFmtId="0" fontId="33" fillId="52" borderId="23" xfId="4" applyFont="1" applyFill="1" applyBorder="1" applyAlignment="1">
      <alignment horizontal="left" vertical="top" wrapText="1"/>
    </xf>
    <xf numFmtId="0" fontId="33" fillId="52" borderId="2" xfId="4" applyFont="1" applyFill="1" applyBorder="1" applyAlignment="1">
      <alignment horizontal="left" vertical="top" wrapText="1"/>
    </xf>
    <xf numFmtId="0" fontId="33" fillId="52" borderId="25" xfId="4" applyFont="1" applyFill="1" applyBorder="1" applyAlignment="1">
      <alignment horizontal="left" vertical="top" wrapText="1"/>
    </xf>
    <xf numFmtId="0" fontId="33" fillId="52" borderId="26" xfId="4" applyFont="1" applyFill="1" applyBorder="1" applyAlignment="1">
      <alignment horizontal="left" vertical="top" wrapText="1"/>
    </xf>
    <xf numFmtId="0" fontId="36" fillId="31" borderId="31" xfId="4" applyFont="1" applyBorder="1" applyAlignment="1">
      <alignment horizontal="center" vertical="center" wrapText="1"/>
    </xf>
    <xf numFmtId="0" fontId="36" fillId="31" borderId="33" xfId="4" applyFont="1" applyBorder="1" applyAlignment="1">
      <alignment horizontal="center" vertical="center" wrapText="1"/>
    </xf>
    <xf numFmtId="0" fontId="36" fillId="31" borderId="36" xfId="4" applyFont="1" applyBorder="1" applyAlignment="1">
      <alignment horizontal="center" vertical="center" wrapText="1"/>
    </xf>
    <xf numFmtId="0" fontId="37" fillId="52" borderId="37" xfId="4" applyFont="1" applyFill="1" applyBorder="1" applyAlignment="1">
      <alignment horizontal="left" vertical="top" wrapText="1"/>
    </xf>
    <xf numFmtId="0" fontId="38" fillId="52" borderId="38" xfId="4" applyFont="1" applyFill="1" applyBorder="1" applyAlignment="1">
      <alignment horizontal="left" vertical="top" wrapText="1"/>
    </xf>
    <xf numFmtId="0" fontId="38" fillId="52" borderId="39" xfId="4" applyFont="1" applyFill="1" applyBorder="1" applyAlignment="1">
      <alignment horizontal="left" vertical="top" wrapText="1"/>
    </xf>
    <xf numFmtId="0" fontId="7" fillId="31" borderId="3" xfId="5" applyNumberFormat="1" applyFont="1" applyFill="1" applyBorder="1" applyAlignment="1" applyProtection="1">
      <alignment horizontal="left" vertical="center" wrapText="1"/>
    </xf>
    <xf numFmtId="0" fontId="7" fillId="31" borderId="3" xfId="5" applyNumberFormat="1" applyFont="1" applyFill="1" applyBorder="1" applyAlignment="1" applyProtection="1">
      <alignment horizontal="left" vertical="center" wrapText="1"/>
      <protection locked="0"/>
    </xf>
    <xf numFmtId="0" fontId="8" fillId="51" borderId="3" xfId="5" applyNumberFormat="1" applyFont="1" applyFill="1" applyBorder="1" applyAlignment="1" applyProtection="1">
      <alignment horizontal="center" vertical="center" wrapText="1"/>
    </xf>
    <xf numFmtId="0" fontId="8" fillId="51" borderId="3" xfId="5" applyNumberFormat="1" applyFont="1" applyFill="1" applyBorder="1" applyAlignment="1" applyProtection="1">
      <alignment horizontal="center" vertical="center" wrapText="1"/>
      <protection locked="0"/>
    </xf>
    <xf numFmtId="0" fontId="7" fillId="43" borderId="3" xfId="5" applyNumberFormat="1" applyFont="1" applyFill="1" applyBorder="1" applyAlignment="1" applyProtection="1">
      <alignment horizontal="left" vertical="center" wrapText="1"/>
    </xf>
    <xf numFmtId="0" fontId="7" fillId="43" borderId="3" xfId="5" applyNumberFormat="1" applyFont="1" applyFill="1" applyBorder="1" applyAlignment="1" applyProtection="1">
      <alignment horizontal="left" vertical="center" wrapText="1"/>
      <protection locked="0"/>
    </xf>
    <xf numFmtId="0" fontId="3" fillId="43" borderId="3" xfId="5" applyNumberFormat="1" applyFont="1" applyFill="1" applyBorder="1" applyAlignment="1" applyProtection="1">
      <alignment horizontal="center" vertical="center" wrapText="1"/>
    </xf>
    <xf numFmtId="0" fontId="3" fillId="43" borderId="3" xfId="5" applyNumberFormat="1" applyFont="1" applyFill="1" applyBorder="1" applyAlignment="1" applyProtection="1">
      <alignment horizontal="center" vertical="center" wrapText="1"/>
      <protection locked="0"/>
    </xf>
    <xf numFmtId="0" fontId="4" fillId="31" borderId="3" xfId="5" applyNumberFormat="1" applyFont="1" applyFill="1" applyBorder="1" applyAlignment="1" applyProtection="1">
      <alignment horizontal="center" vertical="center" wrapText="1"/>
    </xf>
    <xf numFmtId="0" fontId="4" fillId="31" borderId="3" xfId="5" applyNumberFormat="1" applyFont="1" applyFill="1" applyBorder="1" applyAlignment="1" applyProtection="1">
      <alignment horizontal="center" vertical="center" wrapText="1"/>
      <protection locked="0"/>
    </xf>
    <xf numFmtId="0" fontId="5" fillId="51" borderId="3" xfId="5" applyNumberFormat="1" applyFont="1" applyFill="1" applyBorder="1" applyAlignment="1" applyProtection="1">
      <alignment horizontal="center" vertical="center" wrapText="1"/>
    </xf>
    <xf numFmtId="0" fontId="5" fillId="51" borderId="3" xfId="5" applyNumberFormat="1" applyFont="1" applyFill="1" applyBorder="1" applyAlignment="1" applyProtection="1">
      <alignment horizontal="center" vertical="center" wrapText="1"/>
      <protection locked="0"/>
    </xf>
    <xf numFmtId="0" fontId="3" fillId="51" borderId="3" xfId="5" applyNumberFormat="1" applyFont="1" applyFill="1" applyBorder="1" applyAlignment="1" applyProtection="1">
      <alignment horizontal="center" vertical="center" wrapText="1"/>
    </xf>
    <xf numFmtId="0" fontId="3" fillId="51" borderId="3" xfId="5" applyNumberFormat="1" applyFont="1" applyFill="1" applyBorder="1" applyAlignment="1" applyProtection="1">
      <alignment horizontal="center" vertical="center" wrapText="1"/>
      <protection locked="0"/>
    </xf>
    <xf numFmtId="0" fontId="4" fillId="31" borderId="3" xfId="5" applyNumberFormat="1" applyFont="1" applyFill="1" applyBorder="1" applyAlignment="1" applyProtection="1">
      <alignment horizontal="left" vertical="center" wrapText="1"/>
    </xf>
    <xf numFmtId="0" fontId="4" fillId="31" borderId="3" xfId="5" applyNumberFormat="1" applyFont="1" applyFill="1" applyBorder="1" applyAlignment="1" applyProtection="1">
      <alignment horizontal="left" vertical="center" wrapText="1"/>
      <protection locked="0"/>
    </xf>
    <xf numFmtId="0" fontId="4" fillId="43" borderId="3" xfId="5" applyNumberFormat="1" applyFont="1" applyFill="1" applyBorder="1" applyAlignment="1" applyProtection="1">
      <alignment horizontal="left" vertical="center" wrapText="1"/>
    </xf>
    <xf numFmtId="0" fontId="4" fillId="43" borderId="3" xfId="5" applyNumberFormat="1" applyFont="1" applyFill="1" applyBorder="1" applyAlignment="1" applyProtection="1">
      <alignment horizontal="left" vertical="center" wrapText="1"/>
      <protection locked="0"/>
    </xf>
    <xf numFmtId="0" fontId="1" fillId="51" borderId="2" xfId="5" applyNumberFormat="1" applyFont="1" applyFill="1" applyBorder="1" applyAlignment="1" applyProtection="1">
      <alignment horizontal="center" vertical="center" wrapText="1"/>
    </xf>
    <xf numFmtId="0" fontId="1" fillId="51" borderId="2" xfId="5" applyNumberFormat="1" applyFont="1" applyFill="1" applyBorder="1" applyAlignment="1" applyProtection="1">
      <alignment horizontal="center" vertical="center" wrapText="1"/>
      <protection locked="0"/>
    </xf>
    <xf numFmtId="0" fontId="2" fillId="6" borderId="2" xfId="5" applyNumberFormat="1" applyFont="1" applyFill="1" applyBorder="1" applyAlignment="1" applyProtection="1">
      <alignment horizontal="center" vertical="center" wrapText="1"/>
    </xf>
    <xf numFmtId="0" fontId="2" fillId="6" borderId="2" xfId="5" applyNumberFormat="1" applyFont="1" applyFill="1" applyBorder="1" applyAlignment="1" applyProtection="1">
      <alignment horizontal="center" vertical="center" wrapText="1"/>
      <protection locked="0"/>
    </xf>
  </cellXfs>
  <cellStyles count="25">
    <cellStyle name="Bad 2" xfId="18"/>
    <cellStyle name="Comma 2" xfId="3"/>
    <cellStyle name="Comma 2 3" xfId="12"/>
    <cellStyle name="Comma 3" xfId="19"/>
    <cellStyle name="Comma 4" xfId="20"/>
    <cellStyle name="Normal" xfId="0" builtinId="0"/>
    <cellStyle name="Normal 10" xfId="11"/>
    <cellStyle name="Normal 11" xfId="17"/>
    <cellStyle name="Normal 12" xfId="21"/>
    <cellStyle name="Normal 13" xfId="24"/>
    <cellStyle name="Normal 2" xfId="1"/>
    <cellStyle name="Normal 3" xfId="4"/>
    <cellStyle name="Normal 4" xfId="5"/>
    <cellStyle name="Normal 4 2" xfId="16"/>
    <cellStyle name="Normal 5" xfId="6"/>
    <cellStyle name="Normal 5 2" xfId="14"/>
    <cellStyle name="Normal 6" xfId="7"/>
    <cellStyle name="Normal 7" xfId="8"/>
    <cellStyle name="Normal 8" xfId="9"/>
    <cellStyle name="Normal 9" xfId="10"/>
    <cellStyle name="Normal_Formati_permbledhese_Investimet 2007" xfId="23"/>
    <cellStyle name="Normal_Tabela_Investimeve" xfId="22"/>
    <cellStyle name="Percent 2" xfId="2"/>
    <cellStyle name="Percent 2 2" xfId="15"/>
    <cellStyle name="Percent 3" xfId="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33</xdr:row>
      <xdr:rowOff>0</xdr:rowOff>
    </xdr:from>
    <xdr:to>
      <xdr:col>6</xdr:col>
      <xdr:colOff>304800</xdr:colOff>
      <xdr:row>34</xdr:row>
      <xdr:rowOff>114300</xdr:rowOff>
    </xdr:to>
    <xdr:sp macro="" textlink="">
      <xdr:nvSpPr>
        <xdr:cNvPr id="2" name="AutoShape 4" descr="https://owa.e-albania.al/owa/service.svc/s/GetFileAttachment?id=AAMkAGRiNjg1N2RkLTY3ZmYtNGE2MS1iMTYyLTdjZjU1Zjc4MWY2MwBGAAAAAADKtIfaa98QRa9dDoBLIZ7xBwDRdYk1wa4tSYVVuFYtOLTiAAAAq75xAAAYt%2F9b8ck1QLJEFzZk4jLxAASCVkNyAAABEgAQADAFduq7mlBLi%2FKzb0%2FbD3w%3D&amp;X-OWA-CANARY=yeI4PPnzQUacrObr2N_ZtkO-CtphkNgIBFY-XpZFaWR3bLDKy6QgfxlYbGnwzF0PARSD1GFKRxA.">
          <a:extLst>
            <a:ext uri="{FF2B5EF4-FFF2-40B4-BE49-F238E27FC236}">
              <a16:creationId xmlns:a16="http://schemas.microsoft.com/office/drawing/2014/main" xmlns="" id="{00000000-0008-0000-0100-000002000000}"/>
            </a:ext>
          </a:extLst>
        </xdr:cNvPr>
        <xdr:cNvSpPr>
          <a:spLocks noChangeAspect="1" noChangeArrowheads="1"/>
        </xdr:cNvSpPr>
      </xdr:nvSpPr>
      <xdr:spPr bwMode="auto">
        <a:xfrm>
          <a:off x="3657600" y="628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356"/>
  <sheetViews>
    <sheetView workbookViewId="0">
      <selection activeCell="J18" sqref="J18"/>
    </sheetView>
  </sheetViews>
  <sheetFormatPr defaultRowHeight="15" x14ac:dyDescent="0.25"/>
  <cols>
    <col min="1" max="1" width="13.28515625" customWidth="1"/>
    <col min="2" max="2" width="9.7109375" customWidth="1"/>
    <col min="3" max="3" width="28.28515625" customWidth="1"/>
    <col min="4" max="6" width="15.85546875" customWidth="1"/>
    <col min="7" max="7" width="16.140625" customWidth="1"/>
    <col min="8" max="8" width="6.7109375" customWidth="1"/>
    <col min="9" max="9" width="18.28515625" customWidth="1"/>
    <col min="10" max="10" width="10.7109375" customWidth="1"/>
    <col min="11" max="11" width="17.42578125" customWidth="1"/>
  </cols>
  <sheetData>
    <row r="1" spans="1:11" ht="20.100000000000001" customHeight="1" x14ac:dyDescent="0.25">
      <c r="A1" s="1"/>
      <c r="B1" s="1"/>
      <c r="C1" s="1340" t="s">
        <v>0</v>
      </c>
      <c r="D1" s="1341"/>
      <c r="E1" s="1341"/>
      <c r="F1" s="1341"/>
      <c r="G1" s="1341"/>
      <c r="H1" s="1"/>
      <c r="I1" s="1"/>
      <c r="J1" s="1"/>
      <c r="K1" s="1"/>
    </row>
    <row r="2" spans="1:11" ht="24.95" customHeight="1" x14ac:dyDescent="0.25">
      <c r="A2" s="1"/>
      <c r="B2" s="1"/>
      <c r="C2" s="1342" t="s">
        <v>1</v>
      </c>
      <c r="D2" s="1343"/>
      <c r="E2" s="1343"/>
      <c r="F2" s="1343"/>
      <c r="G2" s="1343"/>
      <c r="H2" s="1"/>
      <c r="I2" s="1"/>
      <c r="J2" s="1"/>
      <c r="K2" s="1"/>
    </row>
    <row r="3" spans="1:11" ht="14.1" customHeight="1" x14ac:dyDescent="0.25">
      <c r="A3" s="1"/>
      <c r="B3" s="1"/>
      <c r="C3" s="2" t="s">
        <v>2</v>
      </c>
      <c r="D3" s="1332" t="s">
        <v>3</v>
      </c>
      <c r="E3" s="1333"/>
      <c r="F3" s="1333"/>
      <c r="G3" s="1333"/>
      <c r="H3" s="1"/>
      <c r="I3" s="1"/>
      <c r="J3" s="1"/>
      <c r="K3" s="1"/>
    </row>
    <row r="4" spans="1:11" ht="14.1" customHeight="1" x14ac:dyDescent="0.25">
      <c r="A4" s="1"/>
      <c r="B4" s="1"/>
      <c r="C4" s="2" t="s">
        <v>4</v>
      </c>
      <c r="D4" s="1332" t="s">
        <v>5</v>
      </c>
      <c r="E4" s="1333"/>
      <c r="F4" s="1333"/>
      <c r="G4" s="1333"/>
      <c r="H4" s="1"/>
      <c r="I4" s="1"/>
      <c r="J4" s="1"/>
      <c r="K4" s="1"/>
    </row>
    <row r="5" spans="1:11" ht="14.1" customHeight="1" x14ac:dyDescent="0.25">
      <c r="A5" s="1"/>
      <c r="B5" s="1"/>
      <c r="C5" s="2" t="s">
        <v>6</v>
      </c>
      <c r="D5" s="1332" t="s">
        <v>7</v>
      </c>
      <c r="E5" s="1333"/>
      <c r="F5" s="1333"/>
      <c r="G5" s="1333"/>
      <c r="H5" s="1"/>
      <c r="I5" s="1"/>
      <c r="J5" s="1"/>
      <c r="K5" s="1"/>
    </row>
    <row r="6" spans="1:11" ht="14.1" customHeight="1" x14ac:dyDescent="0.25">
      <c r="A6" s="1"/>
      <c r="B6" s="1"/>
      <c r="C6" s="2" t="s">
        <v>8</v>
      </c>
      <c r="D6" s="1332" t="s">
        <v>9</v>
      </c>
      <c r="E6" s="1333"/>
      <c r="F6" s="1333"/>
      <c r="G6" s="1333"/>
      <c r="H6" s="1"/>
      <c r="I6" s="1"/>
      <c r="J6" s="1"/>
      <c r="K6" s="1"/>
    </row>
    <row r="7" spans="1:11" ht="14.1" customHeight="1" x14ac:dyDescent="0.25">
      <c r="A7" s="1"/>
      <c r="B7" s="1"/>
      <c r="C7" s="2" t="s">
        <v>10</v>
      </c>
      <c r="D7" s="1334" t="s">
        <v>11</v>
      </c>
      <c r="E7" s="1335"/>
      <c r="F7" s="1335"/>
      <c r="G7" s="1335"/>
      <c r="H7" s="1"/>
      <c r="I7" s="1"/>
      <c r="J7" s="1"/>
      <c r="K7" s="1"/>
    </row>
    <row r="8" spans="1:11" ht="14.1" customHeight="1" x14ac:dyDescent="0.25">
      <c r="A8" s="1"/>
      <c r="B8" s="1"/>
      <c r="C8" s="1336" t="s">
        <v>12</v>
      </c>
      <c r="D8" s="1337"/>
      <c r="E8" s="1337"/>
      <c r="F8" s="1337"/>
      <c r="G8" s="1337"/>
      <c r="H8" s="1"/>
      <c r="I8" s="1"/>
      <c r="J8" s="1"/>
      <c r="K8" s="1"/>
    </row>
    <row r="9" spans="1:11" ht="41.1" customHeight="1" x14ac:dyDescent="0.25">
      <c r="A9" s="1"/>
      <c r="B9" s="1"/>
      <c r="C9" s="1338" t="s">
        <v>13</v>
      </c>
      <c r="D9" s="1339"/>
      <c r="E9" s="1339"/>
      <c r="F9" s="1339"/>
      <c r="G9" s="1339"/>
      <c r="H9" s="1"/>
      <c r="I9" s="1"/>
      <c r="J9" s="1"/>
      <c r="K9" s="1"/>
    </row>
    <row r="10" spans="1:11" ht="36.950000000000003" customHeight="1" x14ac:dyDescent="0.25">
      <c r="A10" s="1"/>
      <c r="B10" s="1"/>
      <c r="C10" s="3" t="s">
        <v>14</v>
      </c>
      <c r="D10" s="1328" t="s">
        <v>15</v>
      </c>
      <c r="E10" s="1329"/>
      <c r="F10" s="1329"/>
      <c r="G10" s="1329"/>
      <c r="H10" s="1"/>
      <c r="I10" s="1"/>
      <c r="J10" s="1"/>
      <c r="K10" s="1"/>
    </row>
    <row r="11" spans="1:11" ht="27.95" customHeight="1" x14ac:dyDescent="0.25">
      <c r="A11" s="1"/>
      <c r="B11" s="1"/>
      <c r="C11" s="4" t="s">
        <v>16</v>
      </c>
      <c r="D11" s="5">
        <v>2022</v>
      </c>
      <c r="E11" s="5">
        <v>2023</v>
      </c>
      <c r="F11" s="5">
        <v>2024</v>
      </c>
      <c r="G11" s="5">
        <v>2025</v>
      </c>
      <c r="H11" s="1"/>
      <c r="I11" s="1"/>
      <c r="J11" s="1"/>
      <c r="K11" s="1"/>
    </row>
    <row r="12" spans="1:11" ht="14.1" customHeight="1" x14ac:dyDescent="0.25">
      <c r="A12" s="1"/>
      <c r="B12" s="1"/>
      <c r="C12" s="6"/>
      <c r="D12" s="7" t="s">
        <v>17</v>
      </c>
      <c r="E12" s="7" t="s">
        <v>18</v>
      </c>
      <c r="F12" s="7" t="s">
        <v>18</v>
      </c>
      <c r="G12" s="7" t="s">
        <v>18</v>
      </c>
      <c r="H12" s="1"/>
      <c r="I12" s="1"/>
      <c r="J12" s="1"/>
      <c r="K12" s="1"/>
    </row>
    <row r="13" spans="1:11" ht="20.100000000000001" customHeight="1" x14ac:dyDescent="0.25">
      <c r="A13" s="1"/>
      <c r="B13" s="1"/>
      <c r="C13" s="4" t="s">
        <v>19</v>
      </c>
      <c r="D13" s="8" t="s">
        <v>20</v>
      </c>
      <c r="E13" s="8" t="s">
        <v>20</v>
      </c>
      <c r="F13" s="8" t="s">
        <v>20</v>
      </c>
      <c r="G13" s="8" t="s">
        <v>20</v>
      </c>
      <c r="H13" s="1"/>
      <c r="I13" s="1"/>
      <c r="J13" s="1"/>
      <c r="K13" s="1"/>
    </row>
    <row r="14" spans="1:11" ht="51.95" customHeight="1" x14ac:dyDescent="0.25">
      <c r="A14" s="1"/>
      <c r="B14" s="1"/>
      <c r="C14" s="3" t="s">
        <v>21</v>
      </c>
      <c r="D14" s="1328" t="s">
        <v>22</v>
      </c>
      <c r="E14" s="1329"/>
      <c r="F14" s="1329"/>
      <c r="G14" s="1329"/>
      <c r="H14" s="1"/>
      <c r="I14" s="1"/>
      <c r="J14" s="1"/>
      <c r="K14" s="1"/>
    </row>
    <row r="15" spans="1:11" ht="27.95" customHeight="1" x14ac:dyDescent="0.25">
      <c r="A15" s="1"/>
      <c r="B15" s="1"/>
      <c r="C15" s="4" t="s">
        <v>23</v>
      </c>
      <c r="D15" s="5">
        <v>2022</v>
      </c>
      <c r="E15" s="5">
        <v>2023</v>
      </c>
      <c r="F15" s="5">
        <v>2024</v>
      </c>
      <c r="G15" s="5">
        <v>2025</v>
      </c>
      <c r="H15" s="1"/>
      <c r="I15" s="1"/>
      <c r="J15" s="1"/>
      <c r="K15" s="1"/>
    </row>
    <row r="16" spans="1:11" ht="14.1" customHeight="1" x14ac:dyDescent="0.25">
      <c r="A16" s="1"/>
      <c r="B16" s="1"/>
      <c r="C16" s="6"/>
      <c r="D16" s="7" t="s">
        <v>17</v>
      </c>
      <c r="E16" s="7" t="s">
        <v>18</v>
      </c>
      <c r="F16" s="7" t="s">
        <v>18</v>
      </c>
      <c r="G16" s="7" t="s">
        <v>18</v>
      </c>
      <c r="H16" s="1"/>
      <c r="I16" s="1"/>
      <c r="J16" s="1"/>
      <c r="K16" s="1"/>
    </row>
    <row r="17" spans="1:11" ht="20.100000000000001" customHeight="1" x14ac:dyDescent="0.25">
      <c r="A17" s="1"/>
      <c r="B17" s="1"/>
      <c r="C17" s="4" t="s">
        <v>24</v>
      </c>
      <c r="D17" s="8" t="s">
        <v>25</v>
      </c>
      <c r="E17" s="8" t="s">
        <v>26</v>
      </c>
      <c r="F17" s="8" t="s">
        <v>26</v>
      </c>
      <c r="G17" s="8" t="s">
        <v>26</v>
      </c>
      <c r="H17" s="1"/>
      <c r="I17" s="1"/>
      <c r="J17" s="1"/>
      <c r="K17" s="1"/>
    </row>
    <row r="18" spans="1:11" ht="20.100000000000001" customHeight="1" x14ac:dyDescent="0.25">
      <c r="A18" s="1"/>
      <c r="B18" s="1"/>
      <c r="C18" s="4" t="s">
        <v>27</v>
      </c>
      <c r="D18" s="8" t="s">
        <v>28</v>
      </c>
      <c r="E18" s="8" t="s">
        <v>29</v>
      </c>
      <c r="F18" s="8" t="s">
        <v>29</v>
      </c>
      <c r="G18" s="8" t="s">
        <v>29</v>
      </c>
      <c r="H18" s="1"/>
      <c r="I18" s="1"/>
      <c r="J18" s="1"/>
      <c r="K18" s="1"/>
    </row>
    <row r="19" spans="1:11" ht="14.1" customHeight="1" x14ac:dyDescent="0.25">
      <c r="A19" s="1"/>
      <c r="B19" s="1"/>
      <c r="C19" s="1330" t="s">
        <v>30</v>
      </c>
      <c r="D19" s="1331"/>
      <c r="E19" s="1331"/>
      <c r="F19" s="1331"/>
      <c r="G19" s="1331"/>
      <c r="H19" s="1"/>
      <c r="I19" s="1"/>
      <c r="J19" s="1"/>
      <c r="K19" s="1"/>
    </row>
    <row r="20" spans="1:11" ht="14.1" customHeight="1" x14ac:dyDescent="0.25">
      <c r="A20" s="1"/>
      <c r="B20" s="1"/>
      <c r="C20" s="9" t="s">
        <v>31</v>
      </c>
      <c r="D20" s="1330" t="s">
        <v>32</v>
      </c>
      <c r="E20" s="1331"/>
      <c r="F20" s="1331"/>
      <c r="G20" s="1331"/>
      <c r="H20" s="1"/>
      <c r="I20" s="1"/>
      <c r="J20" s="1"/>
      <c r="K20" s="1"/>
    </row>
    <row r="21" spans="1:11" ht="18" customHeight="1" x14ac:dyDescent="0.25">
      <c r="A21" s="1"/>
      <c r="B21" s="1"/>
      <c r="C21" s="10" t="s">
        <v>33</v>
      </c>
      <c r="D21" s="1326" t="s">
        <v>34</v>
      </c>
      <c r="E21" s="1327"/>
      <c r="F21" s="1327"/>
      <c r="G21" s="1327"/>
      <c r="H21" s="1"/>
      <c r="I21" s="1"/>
      <c r="J21" s="1"/>
      <c r="K21" s="1"/>
    </row>
    <row r="22" spans="1:11" ht="18" customHeight="1" x14ac:dyDescent="0.25">
      <c r="A22" s="1"/>
      <c r="B22" s="1"/>
      <c r="C22" s="11" t="s">
        <v>35</v>
      </c>
      <c r="D22" s="1322" t="s">
        <v>36</v>
      </c>
      <c r="E22" s="1323"/>
      <c r="F22" s="1323"/>
      <c r="G22" s="1323"/>
      <c r="H22" s="1"/>
      <c r="I22" s="1"/>
      <c r="J22" s="1"/>
      <c r="K22" s="1"/>
    </row>
    <row r="23" spans="1:11" ht="18" customHeight="1" x14ac:dyDescent="0.25">
      <c r="A23" s="1"/>
      <c r="B23" s="1"/>
      <c r="C23" s="11" t="s">
        <v>37</v>
      </c>
      <c r="D23" s="1322" t="s">
        <v>38</v>
      </c>
      <c r="E23" s="1323"/>
      <c r="F23" s="1323"/>
      <c r="G23" s="1323"/>
      <c r="H23" s="1"/>
      <c r="I23" s="1"/>
      <c r="J23" s="1"/>
      <c r="K23" s="1"/>
    </row>
    <row r="24" spans="1:11" ht="15" customHeight="1" x14ac:dyDescent="0.25">
      <c r="A24" s="1"/>
      <c r="B24" s="1"/>
      <c r="C24" s="12"/>
      <c r="D24" s="13">
        <v>2022</v>
      </c>
      <c r="E24" s="13">
        <v>2023</v>
      </c>
      <c r="F24" s="13">
        <v>2024</v>
      </c>
      <c r="G24" s="13">
        <v>2025</v>
      </c>
      <c r="H24" s="1"/>
      <c r="I24" s="1"/>
      <c r="J24" s="1"/>
      <c r="K24" s="1"/>
    </row>
    <row r="25" spans="1:11" ht="15" customHeight="1" x14ac:dyDescent="0.25">
      <c r="A25" s="1"/>
      <c r="B25" s="1"/>
      <c r="C25" s="14"/>
      <c r="D25" s="15" t="s">
        <v>17</v>
      </c>
      <c r="E25" s="15" t="s">
        <v>18</v>
      </c>
      <c r="F25" s="15" t="s">
        <v>18</v>
      </c>
      <c r="G25" s="15" t="s">
        <v>18</v>
      </c>
      <c r="H25" s="1"/>
      <c r="I25" s="1"/>
      <c r="J25" s="1"/>
      <c r="K25" s="1"/>
    </row>
    <row r="26" spans="1:11" ht="14.1" customHeight="1" x14ac:dyDescent="0.25">
      <c r="A26" s="1"/>
      <c r="B26" s="1"/>
      <c r="C26" s="4" t="s">
        <v>39</v>
      </c>
      <c r="D26" s="8" t="s">
        <v>29</v>
      </c>
      <c r="E26" s="8" t="s">
        <v>29</v>
      </c>
      <c r="F26" s="8" t="s">
        <v>29</v>
      </c>
      <c r="G26" s="8" t="s">
        <v>29</v>
      </c>
      <c r="H26" s="1"/>
      <c r="I26" s="1"/>
      <c r="J26" s="1"/>
      <c r="K26" s="1"/>
    </row>
    <row r="27" spans="1:11" ht="14.1" customHeight="1" x14ac:dyDescent="0.25">
      <c r="A27" s="1"/>
      <c r="B27" s="1"/>
      <c r="C27" s="4" t="s">
        <v>40</v>
      </c>
      <c r="D27" s="8" t="s">
        <v>41</v>
      </c>
      <c r="E27" s="8" t="s">
        <v>42</v>
      </c>
      <c r="F27" s="8" t="s">
        <v>42</v>
      </c>
      <c r="G27" s="8" t="s">
        <v>42</v>
      </c>
      <c r="H27" s="1"/>
      <c r="I27" s="1"/>
      <c r="J27" s="1"/>
      <c r="K27" s="1"/>
    </row>
    <row r="28" spans="1:11" ht="14.1" customHeight="1" x14ac:dyDescent="0.25">
      <c r="A28" s="1"/>
      <c r="B28" s="1"/>
      <c r="C28" s="4" t="s">
        <v>43</v>
      </c>
      <c r="D28" s="8" t="s">
        <v>44</v>
      </c>
      <c r="E28" s="8" t="s">
        <v>45</v>
      </c>
      <c r="F28" s="8" t="s">
        <v>45</v>
      </c>
      <c r="G28" s="8" t="s">
        <v>45</v>
      </c>
      <c r="H28" s="1"/>
      <c r="I28" s="1"/>
      <c r="J28" s="1"/>
      <c r="K28" s="1"/>
    </row>
    <row r="29" spans="1:11" ht="14.1" customHeight="1" x14ac:dyDescent="0.25">
      <c r="A29" s="1"/>
      <c r="B29" s="1"/>
      <c r="C29" s="4" t="s">
        <v>46</v>
      </c>
      <c r="D29" s="8" t="s">
        <v>47</v>
      </c>
      <c r="E29" s="8" t="s">
        <v>48</v>
      </c>
      <c r="F29" s="8" t="s">
        <v>48</v>
      </c>
      <c r="G29" s="8" t="s">
        <v>48</v>
      </c>
      <c r="H29" s="1"/>
      <c r="I29" s="1"/>
      <c r="J29" s="1"/>
      <c r="K29" s="1"/>
    </row>
    <row r="30" spans="1:11" ht="14.1" customHeight="1" x14ac:dyDescent="0.25">
      <c r="A30" s="1"/>
      <c r="B30" s="1"/>
      <c r="C30" s="4" t="s">
        <v>49</v>
      </c>
      <c r="D30" s="8" t="s">
        <v>47</v>
      </c>
      <c r="E30" s="8" t="s">
        <v>50</v>
      </c>
      <c r="F30" s="8" t="s">
        <v>48</v>
      </c>
      <c r="G30" s="8" t="s">
        <v>48</v>
      </c>
      <c r="H30" s="1"/>
      <c r="I30" s="1"/>
      <c r="J30" s="1"/>
      <c r="K30" s="1"/>
    </row>
    <row r="31" spans="1:11" ht="14.1" customHeight="1" x14ac:dyDescent="0.25">
      <c r="A31" s="1"/>
      <c r="B31" s="1"/>
      <c r="C31" s="4" t="s">
        <v>51</v>
      </c>
      <c r="D31" s="8" t="s">
        <v>47</v>
      </c>
      <c r="E31" s="8" t="s">
        <v>50</v>
      </c>
      <c r="F31" s="8" t="s">
        <v>48</v>
      </c>
      <c r="G31" s="8" t="s">
        <v>48</v>
      </c>
      <c r="H31" s="1"/>
      <c r="I31" s="1"/>
      <c r="J31" s="1"/>
      <c r="K31" s="1"/>
    </row>
    <row r="32" spans="1:11" ht="14.1" customHeight="1" x14ac:dyDescent="0.25">
      <c r="A32" s="1"/>
      <c r="B32" s="1"/>
      <c r="C32" s="1324" t="s">
        <v>52</v>
      </c>
      <c r="D32" s="1325"/>
      <c r="E32" s="1325"/>
      <c r="F32" s="1325"/>
      <c r="G32" s="1325"/>
      <c r="H32" s="1"/>
      <c r="I32" s="1"/>
      <c r="J32" s="1"/>
      <c r="K32" s="1"/>
    </row>
    <row r="33" spans="1:11" ht="14.1" customHeight="1" x14ac:dyDescent="0.25">
      <c r="A33" s="1"/>
      <c r="B33" s="1"/>
      <c r="C33" s="12"/>
      <c r="D33" s="13">
        <v>2022</v>
      </c>
      <c r="E33" s="13">
        <v>2023</v>
      </c>
      <c r="F33" s="13">
        <v>2024</v>
      </c>
      <c r="G33" s="13">
        <v>2025</v>
      </c>
      <c r="H33" s="1"/>
      <c r="I33" s="1"/>
      <c r="J33" s="1"/>
      <c r="K33" s="1"/>
    </row>
    <row r="34" spans="1:11" ht="14.1" customHeight="1" x14ac:dyDescent="0.25">
      <c r="A34" s="1"/>
      <c r="B34" s="1"/>
      <c r="C34" s="14"/>
      <c r="D34" s="15" t="s">
        <v>17</v>
      </c>
      <c r="E34" s="15" t="s">
        <v>18</v>
      </c>
      <c r="F34" s="15" t="s">
        <v>18</v>
      </c>
      <c r="G34" s="15" t="s">
        <v>18</v>
      </c>
      <c r="H34" s="1"/>
      <c r="I34" s="1"/>
      <c r="J34" s="1"/>
      <c r="K34" s="1"/>
    </row>
    <row r="35" spans="1:11" ht="14.1" customHeight="1" x14ac:dyDescent="0.25">
      <c r="A35" s="1"/>
      <c r="B35" s="1"/>
      <c r="C35" s="16" t="s">
        <v>53</v>
      </c>
      <c r="D35" s="17">
        <v>103350000</v>
      </c>
      <c r="E35" s="17">
        <v>106000000</v>
      </c>
      <c r="F35" s="17">
        <v>106000000</v>
      </c>
      <c r="G35" s="17">
        <v>106000000</v>
      </c>
      <c r="H35" s="1"/>
      <c r="I35" s="1"/>
      <c r="J35" s="1"/>
      <c r="K35" s="1"/>
    </row>
    <row r="36" spans="1:11" ht="14.1" customHeight="1" x14ac:dyDescent="0.25">
      <c r="A36" s="1"/>
      <c r="B36" s="1"/>
      <c r="C36" s="16" t="s">
        <v>54</v>
      </c>
      <c r="D36" s="17">
        <v>103350000</v>
      </c>
      <c r="E36" s="17">
        <v>106000000</v>
      </c>
      <c r="F36" s="17">
        <v>106000000</v>
      </c>
      <c r="G36" s="17">
        <v>106000000</v>
      </c>
      <c r="H36" s="1"/>
      <c r="I36" s="1"/>
      <c r="J36" s="1"/>
      <c r="K36" s="1"/>
    </row>
    <row r="37" spans="1:11" ht="14.1" customHeight="1" x14ac:dyDescent="0.25">
      <c r="A37" s="1"/>
      <c r="B37" s="1"/>
      <c r="C37" s="16" t="s">
        <v>55</v>
      </c>
      <c r="D37" s="17">
        <v>0</v>
      </c>
      <c r="E37" s="17">
        <v>0</v>
      </c>
      <c r="F37" s="17">
        <v>0</v>
      </c>
      <c r="G37" s="17">
        <v>0</v>
      </c>
      <c r="H37" s="1"/>
      <c r="I37" s="1"/>
      <c r="J37" s="1"/>
      <c r="K37" s="1"/>
    </row>
    <row r="38" spans="1:11" ht="14.1" customHeight="1" x14ac:dyDescent="0.25">
      <c r="A38" s="1"/>
      <c r="B38" s="1"/>
      <c r="C38" s="16" t="s">
        <v>56</v>
      </c>
      <c r="D38" s="17">
        <v>15600000</v>
      </c>
      <c r="E38" s="17">
        <v>16000000</v>
      </c>
      <c r="F38" s="17">
        <v>16000000</v>
      </c>
      <c r="G38" s="17">
        <v>16000000</v>
      </c>
      <c r="H38" s="1"/>
      <c r="I38" s="1"/>
      <c r="J38" s="1"/>
      <c r="K38" s="1"/>
    </row>
    <row r="39" spans="1:11" ht="14.1" customHeight="1" x14ac:dyDescent="0.25">
      <c r="A39" s="1"/>
      <c r="B39" s="1"/>
      <c r="C39" s="16" t="s">
        <v>54</v>
      </c>
      <c r="D39" s="17">
        <v>15600000</v>
      </c>
      <c r="E39" s="17">
        <v>16000000</v>
      </c>
      <c r="F39" s="17">
        <v>16000000</v>
      </c>
      <c r="G39" s="17">
        <v>16000000</v>
      </c>
      <c r="H39" s="1"/>
      <c r="I39" s="1"/>
      <c r="J39" s="1"/>
      <c r="K39" s="1"/>
    </row>
    <row r="40" spans="1:11" ht="14.1" customHeight="1" x14ac:dyDescent="0.25">
      <c r="A40" s="1"/>
      <c r="B40" s="1"/>
      <c r="C40" s="16" t="s">
        <v>55</v>
      </c>
      <c r="D40" s="17">
        <v>0</v>
      </c>
      <c r="E40" s="17">
        <v>0</v>
      </c>
      <c r="F40" s="17">
        <v>0</v>
      </c>
      <c r="G40" s="17">
        <v>0</v>
      </c>
      <c r="H40" s="1"/>
      <c r="I40" s="1"/>
      <c r="J40" s="1"/>
      <c r="K40" s="1"/>
    </row>
    <row r="41" spans="1:11" ht="14.1" customHeight="1" x14ac:dyDescent="0.25">
      <c r="A41" s="1"/>
      <c r="B41" s="1"/>
      <c r="C41" s="16" t="s">
        <v>57</v>
      </c>
      <c r="D41" s="17">
        <v>37100000</v>
      </c>
      <c r="E41" s="17">
        <v>46000000</v>
      </c>
      <c r="F41" s="17">
        <v>46000000</v>
      </c>
      <c r="G41" s="17">
        <v>46000000</v>
      </c>
      <c r="H41" s="1"/>
      <c r="I41" s="1"/>
      <c r="J41" s="1"/>
      <c r="K41" s="1"/>
    </row>
    <row r="42" spans="1:11" ht="14.1" customHeight="1" x14ac:dyDescent="0.25">
      <c r="A42" s="1"/>
      <c r="B42" s="1"/>
      <c r="C42" s="16" t="s">
        <v>54</v>
      </c>
      <c r="D42" s="17">
        <v>37100000</v>
      </c>
      <c r="E42" s="17">
        <v>46000000</v>
      </c>
      <c r="F42" s="17">
        <v>46000000</v>
      </c>
      <c r="G42" s="17">
        <v>46000000</v>
      </c>
      <c r="H42" s="1"/>
      <c r="I42" s="1"/>
      <c r="J42" s="1"/>
      <c r="K42" s="1"/>
    </row>
    <row r="43" spans="1:11" ht="14.1" customHeight="1" x14ac:dyDescent="0.25">
      <c r="A43" s="1"/>
      <c r="B43" s="1"/>
      <c r="C43" s="16" t="s">
        <v>55</v>
      </c>
      <c r="D43" s="17">
        <v>0</v>
      </c>
      <c r="E43" s="17">
        <v>0</v>
      </c>
      <c r="F43" s="17">
        <v>0</v>
      </c>
      <c r="G43" s="17">
        <v>0</v>
      </c>
      <c r="H43" s="1"/>
      <c r="I43" s="1"/>
      <c r="J43" s="1"/>
      <c r="K43" s="1"/>
    </row>
    <row r="44" spans="1:11" ht="14.1" customHeight="1" x14ac:dyDescent="0.25">
      <c r="A44" s="1"/>
      <c r="B44" s="1"/>
      <c r="C44" s="16" t="s">
        <v>58</v>
      </c>
      <c r="D44" s="17">
        <v>0</v>
      </c>
      <c r="E44" s="17">
        <v>0</v>
      </c>
      <c r="F44" s="17">
        <v>0</v>
      </c>
      <c r="G44" s="17">
        <v>0</v>
      </c>
      <c r="H44" s="1"/>
      <c r="I44" s="1"/>
      <c r="J44" s="1"/>
      <c r="K44" s="1"/>
    </row>
    <row r="45" spans="1:11" ht="14.1" customHeight="1" x14ac:dyDescent="0.25">
      <c r="A45" s="1"/>
      <c r="B45" s="1"/>
      <c r="C45" s="16" t="s">
        <v>54</v>
      </c>
      <c r="D45" s="17">
        <v>0</v>
      </c>
      <c r="E45" s="17">
        <v>0</v>
      </c>
      <c r="F45" s="17">
        <v>0</v>
      </c>
      <c r="G45" s="17">
        <v>0</v>
      </c>
      <c r="H45" s="1"/>
      <c r="I45" s="1"/>
      <c r="J45" s="1"/>
      <c r="K45" s="1"/>
    </row>
    <row r="46" spans="1:11" ht="14.1" customHeight="1" x14ac:dyDescent="0.25">
      <c r="A46" s="1"/>
      <c r="B46" s="1"/>
      <c r="C46" s="16" t="s">
        <v>55</v>
      </c>
      <c r="D46" s="17">
        <v>0</v>
      </c>
      <c r="E46" s="17">
        <v>0</v>
      </c>
      <c r="F46" s="17">
        <v>0</v>
      </c>
      <c r="G46" s="17">
        <v>0</v>
      </c>
      <c r="H46" s="1"/>
      <c r="I46" s="1"/>
      <c r="J46" s="1"/>
      <c r="K46" s="1"/>
    </row>
    <row r="47" spans="1:11" ht="14.1" customHeight="1" x14ac:dyDescent="0.25">
      <c r="A47" s="1"/>
      <c r="B47" s="1"/>
      <c r="C47" s="16" t="s">
        <v>59</v>
      </c>
      <c r="D47" s="17">
        <v>0</v>
      </c>
      <c r="E47" s="17">
        <v>0</v>
      </c>
      <c r="F47" s="17">
        <v>0</v>
      </c>
      <c r="G47" s="17">
        <v>0</v>
      </c>
      <c r="H47" s="1"/>
      <c r="I47" s="1"/>
      <c r="J47" s="1"/>
      <c r="K47" s="1"/>
    </row>
    <row r="48" spans="1:11" ht="14.1" customHeight="1" x14ac:dyDescent="0.25">
      <c r="A48" s="1"/>
      <c r="B48" s="1"/>
      <c r="C48" s="16" t="s">
        <v>54</v>
      </c>
      <c r="D48" s="17">
        <v>0</v>
      </c>
      <c r="E48" s="17">
        <v>0</v>
      </c>
      <c r="F48" s="17">
        <v>0</v>
      </c>
      <c r="G48" s="17">
        <v>0</v>
      </c>
      <c r="H48" s="1"/>
      <c r="I48" s="1"/>
      <c r="J48" s="1"/>
      <c r="K48" s="1"/>
    </row>
    <row r="49" spans="1:11" ht="14.1" customHeight="1" x14ac:dyDescent="0.25">
      <c r="A49" s="1"/>
      <c r="B49" s="1"/>
      <c r="C49" s="16" t="s">
        <v>55</v>
      </c>
      <c r="D49" s="17">
        <v>0</v>
      </c>
      <c r="E49" s="17">
        <v>0</v>
      </c>
      <c r="F49" s="17">
        <v>0</v>
      </c>
      <c r="G49" s="17">
        <v>0</v>
      </c>
      <c r="H49" s="1"/>
      <c r="I49" s="1"/>
      <c r="J49" s="1"/>
      <c r="K49" s="1"/>
    </row>
    <row r="50" spans="1:11" ht="14.1" customHeight="1" x14ac:dyDescent="0.25">
      <c r="A50" s="1"/>
      <c r="B50" s="1"/>
      <c r="C50" s="16" t="s">
        <v>60</v>
      </c>
      <c r="D50" s="17">
        <v>0</v>
      </c>
      <c r="E50" s="17">
        <v>0</v>
      </c>
      <c r="F50" s="17">
        <v>0</v>
      </c>
      <c r="G50" s="17">
        <v>0</v>
      </c>
      <c r="H50" s="1"/>
      <c r="I50" s="1"/>
      <c r="J50" s="1"/>
      <c r="K50" s="1"/>
    </row>
    <row r="51" spans="1:11" ht="14.1" customHeight="1" x14ac:dyDescent="0.25">
      <c r="A51" s="1"/>
      <c r="B51" s="1"/>
      <c r="C51" s="16" t="s">
        <v>54</v>
      </c>
      <c r="D51" s="17">
        <v>0</v>
      </c>
      <c r="E51" s="17">
        <v>0</v>
      </c>
      <c r="F51" s="17">
        <v>0</v>
      </c>
      <c r="G51" s="17">
        <v>0</v>
      </c>
      <c r="H51" s="1"/>
      <c r="I51" s="1"/>
      <c r="J51" s="1"/>
      <c r="K51" s="1"/>
    </row>
    <row r="52" spans="1:11" ht="14.1" customHeight="1" x14ac:dyDescent="0.25">
      <c r="A52" s="1"/>
      <c r="B52" s="1"/>
      <c r="C52" s="16" t="s">
        <v>55</v>
      </c>
      <c r="D52" s="17">
        <v>0</v>
      </c>
      <c r="E52" s="17">
        <v>0</v>
      </c>
      <c r="F52" s="17">
        <v>0</v>
      </c>
      <c r="G52" s="17">
        <v>0</v>
      </c>
      <c r="H52" s="1"/>
      <c r="I52" s="1"/>
      <c r="J52" s="1"/>
      <c r="K52" s="1"/>
    </row>
    <row r="53" spans="1:11" ht="14.1" customHeight="1" x14ac:dyDescent="0.25">
      <c r="A53" s="1"/>
      <c r="B53" s="1"/>
      <c r="C53" s="16" t="s">
        <v>61</v>
      </c>
      <c r="D53" s="17">
        <v>2700000</v>
      </c>
      <c r="E53" s="17">
        <v>0</v>
      </c>
      <c r="F53" s="17">
        <v>0</v>
      </c>
      <c r="G53" s="17">
        <v>0</v>
      </c>
      <c r="H53" s="1"/>
      <c r="I53" s="1"/>
      <c r="J53" s="1"/>
      <c r="K53" s="1"/>
    </row>
    <row r="54" spans="1:11" ht="14.1" customHeight="1" x14ac:dyDescent="0.25">
      <c r="A54" s="1"/>
      <c r="B54" s="1"/>
      <c r="C54" s="16" t="s">
        <v>54</v>
      </c>
      <c r="D54" s="17">
        <v>2700000</v>
      </c>
      <c r="E54" s="17">
        <v>0</v>
      </c>
      <c r="F54" s="17">
        <v>0</v>
      </c>
      <c r="G54" s="17">
        <v>0</v>
      </c>
      <c r="H54" s="1"/>
      <c r="I54" s="1"/>
      <c r="J54" s="1"/>
      <c r="K54" s="1"/>
    </row>
    <row r="55" spans="1:11" ht="14.1" customHeight="1" x14ac:dyDescent="0.25">
      <c r="A55" s="1"/>
      <c r="B55" s="1"/>
      <c r="C55" s="16" t="s">
        <v>55</v>
      </c>
      <c r="D55" s="17">
        <v>0</v>
      </c>
      <c r="E55" s="17">
        <v>0</v>
      </c>
      <c r="F55" s="17">
        <v>0</v>
      </c>
      <c r="G55" s="17">
        <v>0</v>
      </c>
      <c r="H55" s="1"/>
      <c r="I55" s="1"/>
      <c r="J55" s="1"/>
      <c r="K55" s="1"/>
    </row>
    <row r="56" spans="1:11" ht="14.1" customHeight="1" x14ac:dyDescent="0.25">
      <c r="A56" s="1"/>
      <c r="B56" s="1"/>
      <c r="C56" s="16" t="s">
        <v>62</v>
      </c>
      <c r="D56" s="17">
        <v>0</v>
      </c>
      <c r="E56" s="17">
        <v>0</v>
      </c>
      <c r="F56" s="17">
        <v>0</v>
      </c>
      <c r="G56" s="17">
        <v>0</v>
      </c>
      <c r="H56" s="1"/>
      <c r="I56" s="1"/>
      <c r="J56" s="1"/>
      <c r="K56" s="1"/>
    </row>
    <row r="57" spans="1:11" ht="14.1" customHeight="1" x14ac:dyDescent="0.25">
      <c r="A57" s="1"/>
      <c r="B57" s="1"/>
      <c r="C57" s="16" t="s">
        <v>54</v>
      </c>
      <c r="D57" s="17">
        <v>0</v>
      </c>
      <c r="E57" s="17">
        <v>0</v>
      </c>
      <c r="F57" s="17">
        <v>0</v>
      </c>
      <c r="G57" s="17">
        <v>0</v>
      </c>
      <c r="H57" s="1"/>
      <c r="I57" s="1"/>
      <c r="J57" s="1"/>
      <c r="K57" s="1"/>
    </row>
    <row r="58" spans="1:11" ht="14.1" customHeight="1" x14ac:dyDescent="0.25">
      <c r="A58" s="1"/>
      <c r="B58" s="1"/>
      <c r="C58" s="16" t="s">
        <v>63</v>
      </c>
      <c r="D58" s="17">
        <v>0</v>
      </c>
      <c r="E58" s="17">
        <v>0</v>
      </c>
      <c r="F58" s="17">
        <v>0</v>
      </c>
      <c r="G58" s="17">
        <v>0</v>
      </c>
      <c r="H58" s="1"/>
      <c r="I58" s="1"/>
      <c r="J58" s="1"/>
      <c r="K58" s="1"/>
    </row>
    <row r="59" spans="1:11" ht="14.1" customHeight="1" x14ac:dyDescent="0.25">
      <c r="A59" s="1"/>
      <c r="B59" s="1"/>
      <c r="C59" s="16" t="s">
        <v>64</v>
      </c>
      <c r="D59" s="17">
        <v>0</v>
      </c>
      <c r="E59" s="17">
        <v>0</v>
      </c>
      <c r="F59" s="17">
        <v>0</v>
      </c>
      <c r="G59" s="17">
        <v>0</v>
      </c>
      <c r="H59" s="1"/>
      <c r="I59" s="1"/>
      <c r="J59" s="1"/>
      <c r="K59" s="1"/>
    </row>
    <row r="60" spans="1:11" ht="14.1" customHeight="1" x14ac:dyDescent="0.25">
      <c r="A60" s="1"/>
      <c r="B60" s="1"/>
      <c r="C60" s="16" t="s">
        <v>65</v>
      </c>
      <c r="D60" s="17">
        <v>0</v>
      </c>
      <c r="E60" s="17">
        <v>0</v>
      </c>
      <c r="F60" s="17">
        <v>0</v>
      </c>
      <c r="G60" s="17">
        <v>0</v>
      </c>
      <c r="H60" s="1"/>
      <c r="I60" s="1"/>
      <c r="J60" s="1"/>
      <c r="K60" s="1"/>
    </row>
    <row r="61" spans="1:11" ht="14.1" customHeight="1" x14ac:dyDescent="0.25">
      <c r="A61" s="1"/>
      <c r="B61" s="1"/>
      <c r="C61" s="16" t="s">
        <v>66</v>
      </c>
      <c r="D61" s="17">
        <v>0</v>
      </c>
      <c r="E61" s="17">
        <v>0</v>
      </c>
      <c r="F61" s="17">
        <v>0</v>
      </c>
      <c r="G61" s="17">
        <v>0</v>
      </c>
      <c r="H61" s="1"/>
      <c r="I61" s="1"/>
      <c r="J61" s="1"/>
      <c r="K61" s="1"/>
    </row>
    <row r="62" spans="1:11" ht="14.1" customHeight="1" x14ac:dyDescent="0.25">
      <c r="A62" s="1"/>
      <c r="B62" s="1"/>
      <c r="C62" s="16" t="s">
        <v>67</v>
      </c>
      <c r="D62" s="17">
        <v>0</v>
      </c>
      <c r="E62" s="17">
        <v>0</v>
      </c>
      <c r="F62" s="17">
        <v>0</v>
      </c>
      <c r="G62" s="17">
        <v>0</v>
      </c>
      <c r="H62" s="1"/>
      <c r="I62" s="1"/>
      <c r="J62" s="1"/>
      <c r="K62" s="1"/>
    </row>
    <row r="63" spans="1:11" ht="14.1" customHeight="1" x14ac:dyDescent="0.25">
      <c r="A63" s="1"/>
      <c r="B63" s="1"/>
      <c r="C63" s="16" t="s">
        <v>54</v>
      </c>
      <c r="D63" s="17">
        <v>0</v>
      </c>
      <c r="E63" s="17">
        <v>0</v>
      </c>
      <c r="F63" s="17">
        <v>0</v>
      </c>
      <c r="G63" s="17">
        <v>0</v>
      </c>
      <c r="H63" s="1"/>
      <c r="I63" s="1"/>
      <c r="J63" s="1"/>
      <c r="K63" s="1"/>
    </row>
    <row r="64" spans="1:11" ht="14.1" customHeight="1" x14ac:dyDescent="0.25">
      <c r="A64" s="1"/>
      <c r="B64" s="1"/>
      <c r="C64" s="16" t="s">
        <v>63</v>
      </c>
      <c r="D64" s="17">
        <v>0</v>
      </c>
      <c r="E64" s="17">
        <v>0</v>
      </c>
      <c r="F64" s="17">
        <v>0</v>
      </c>
      <c r="G64" s="17">
        <v>0</v>
      </c>
      <c r="H64" s="1"/>
      <c r="I64" s="1"/>
      <c r="J64" s="1"/>
      <c r="K64" s="1"/>
    </row>
    <row r="65" spans="1:11" ht="14.1" customHeight="1" x14ac:dyDescent="0.25">
      <c r="A65" s="1"/>
      <c r="B65" s="1"/>
      <c r="C65" s="16" t="s">
        <v>64</v>
      </c>
      <c r="D65" s="17">
        <v>0</v>
      </c>
      <c r="E65" s="17">
        <v>0</v>
      </c>
      <c r="F65" s="17">
        <v>0</v>
      </c>
      <c r="G65" s="17">
        <v>0</v>
      </c>
      <c r="H65" s="1"/>
      <c r="I65" s="1"/>
      <c r="J65" s="1"/>
      <c r="K65" s="1"/>
    </row>
    <row r="66" spans="1:11" ht="14.1" customHeight="1" x14ac:dyDescent="0.25">
      <c r="A66" s="1"/>
      <c r="B66" s="1"/>
      <c r="C66" s="16" t="s">
        <v>65</v>
      </c>
      <c r="D66" s="17">
        <v>0</v>
      </c>
      <c r="E66" s="17">
        <v>0</v>
      </c>
      <c r="F66" s="17">
        <v>0</v>
      </c>
      <c r="G66" s="17">
        <v>0</v>
      </c>
      <c r="H66" s="1"/>
      <c r="I66" s="1"/>
      <c r="J66" s="1"/>
      <c r="K66" s="1"/>
    </row>
    <row r="67" spans="1:11" ht="14.1" customHeight="1" x14ac:dyDescent="0.25">
      <c r="A67" s="1"/>
      <c r="B67" s="1"/>
      <c r="C67" s="16" t="s">
        <v>66</v>
      </c>
      <c r="D67" s="17">
        <v>0</v>
      </c>
      <c r="E67" s="17">
        <v>0</v>
      </c>
      <c r="F67" s="17">
        <v>0</v>
      </c>
      <c r="G67" s="17">
        <v>0</v>
      </c>
      <c r="H67" s="1"/>
      <c r="I67" s="1"/>
      <c r="J67" s="1"/>
      <c r="K67" s="1"/>
    </row>
    <row r="68" spans="1:11" ht="14.1" customHeight="1" x14ac:dyDescent="0.25">
      <c r="A68" s="1"/>
      <c r="B68" s="1"/>
      <c r="C68" s="16" t="s">
        <v>68</v>
      </c>
      <c r="D68" s="17">
        <v>0</v>
      </c>
      <c r="E68" s="17">
        <v>0</v>
      </c>
      <c r="F68" s="17">
        <v>0</v>
      </c>
      <c r="G68" s="17">
        <v>0</v>
      </c>
      <c r="H68" s="1"/>
      <c r="I68" s="1"/>
      <c r="J68" s="1"/>
      <c r="K68" s="1"/>
    </row>
    <row r="69" spans="1:11" ht="14.1" customHeight="1" x14ac:dyDescent="0.25">
      <c r="A69" s="1"/>
      <c r="B69" s="1"/>
      <c r="C69" s="16" t="s">
        <v>54</v>
      </c>
      <c r="D69" s="17">
        <v>0</v>
      </c>
      <c r="E69" s="17">
        <v>0</v>
      </c>
      <c r="F69" s="17">
        <v>0</v>
      </c>
      <c r="G69" s="17">
        <v>0</v>
      </c>
      <c r="H69" s="1"/>
      <c r="I69" s="1"/>
      <c r="J69" s="1"/>
      <c r="K69" s="1"/>
    </row>
    <row r="70" spans="1:11" ht="14.1" customHeight="1" x14ac:dyDescent="0.25">
      <c r="A70" s="1"/>
      <c r="B70" s="1"/>
      <c r="C70" s="16" t="s">
        <v>63</v>
      </c>
      <c r="D70" s="17">
        <v>0</v>
      </c>
      <c r="E70" s="17">
        <v>0</v>
      </c>
      <c r="F70" s="17">
        <v>0</v>
      </c>
      <c r="G70" s="17">
        <v>0</v>
      </c>
      <c r="H70" s="1"/>
      <c r="I70" s="1"/>
      <c r="J70" s="1"/>
      <c r="K70" s="1"/>
    </row>
    <row r="71" spans="1:11" ht="14.1" customHeight="1" x14ac:dyDescent="0.25">
      <c r="A71" s="1"/>
      <c r="B71" s="1"/>
      <c r="C71" s="16" t="s">
        <v>64</v>
      </c>
      <c r="D71" s="17">
        <v>0</v>
      </c>
      <c r="E71" s="17">
        <v>0</v>
      </c>
      <c r="F71" s="17">
        <v>0</v>
      </c>
      <c r="G71" s="17">
        <v>0</v>
      </c>
      <c r="H71" s="1"/>
      <c r="I71" s="1"/>
      <c r="J71" s="1"/>
      <c r="K71" s="1"/>
    </row>
    <row r="72" spans="1:11" ht="14.1" customHeight="1" x14ac:dyDescent="0.25">
      <c r="A72" s="1"/>
      <c r="B72" s="1"/>
      <c r="C72" s="16" t="s">
        <v>65</v>
      </c>
      <c r="D72" s="17">
        <v>0</v>
      </c>
      <c r="E72" s="17">
        <v>0</v>
      </c>
      <c r="F72" s="17">
        <v>0</v>
      </c>
      <c r="G72" s="17">
        <v>0</v>
      </c>
      <c r="H72" s="1"/>
      <c r="I72" s="1"/>
      <c r="J72" s="1"/>
      <c r="K72" s="1"/>
    </row>
    <row r="73" spans="1:11" ht="14.1" customHeight="1" x14ac:dyDescent="0.25">
      <c r="A73" s="1"/>
      <c r="B73" s="1"/>
      <c r="C73" s="16" t="s">
        <v>66</v>
      </c>
      <c r="D73" s="17">
        <v>0</v>
      </c>
      <c r="E73" s="17">
        <v>0</v>
      </c>
      <c r="F73" s="17">
        <v>0</v>
      </c>
      <c r="G73" s="17">
        <v>0</v>
      </c>
      <c r="H73" s="1"/>
      <c r="I73" s="1"/>
      <c r="J73" s="1"/>
      <c r="K73" s="1"/>
    </row>
    <row r="74" spans="1:11" ht="14.1" customHeight="1" x14ac:dyDescent="0.25">
      <c r="A74" s="1"/>
      <c r="B74" s="1"/>
      <c r="C74" s="16" t="s">
        <v>69</v>
      </c>
      <c r="D74" s="17">
        <v>0</v>
      </c>
      <c r="E74" s="17">
        <v>0</v>
      </c>
      <c r="F74" s="17">
        <v>0</v>
      </c>
      <c r="G74" s="17">
        <v>0</v>
      </c>
      <c r="H74" s="1"/>
      <c r="I74" s="1"/>
      <c r="J74" s="1"/>
      <c r="K74" s="1"/>
    </row>
    <row r="75" spans="1:11" ht="14.1" customHeight="1" x14ac:dyDescent="0.25">
      <c r="A75" s="1"/>
      <c r="B75" s="1"/>
      <c r="C75" s="16" t="s">
        <v>70</v>
      </c>
      <c r="D75" s="17">
        <v>0</v>
      </c>
      <c r="E75" s="17">
        <v>0</v>
      </c>
      <c r="F75" s="17">
        <v>0</v>
      </c>
      <c r="G75" s="17">
        <v>0</v>
      </c>
      <c r="H75" s="1"/>
      <c r="I75" s="1"/>
      <c r="J75" s="1"/>
      <c r="K75" s="1"/>
    </row>
    <row r="76" spans="1:11" ht="14.1" customHeight="1" x14ac:dyDescent="0.25">
      <c r="A76" s="1"/>
      <c r="B76" s="1"/>
      <c r="C76" s="18" t="s">
        <v>71</v>
      </c>
      <c r="D76" s="17">
        <v>158750000</v>
      </c>
      <c r="E76" s="17">
        <v>168000000</v>
      </c>
      <c r="F76" s="17">
        <v>168000000</v>
      </c>
      <c r="G76" s="17">
        <v>168000000</v>
      </c>
      <c r="H76" s="1"/>
      <c r="I76" s="1"/>
      <c r="J76" s="1"/>
      <c r="K76" s="1"/>
    </row>
    <row r="77" spans="1:11" ht="14.1" customHeight="1" x14ac:dyDescent="0.25">
      <c r="A77" s="1"/>
      <c r="B77" s="1"/>
      <c r="C77" s="1330" t="s">
        <v>72</v>
      </c>
      <c r="D77" s="1331"/>
      <c r="E77" s="1331"/>
      <c r="F77" s="1331"/>
      <c r="G77" s="1331"/>
      <c r="H77" s="1"/>
      <c r="I77" s="1"/>
      <c r="J77" s="1"/>
      <c r="K77" s="1"/>
    </row>
    <row r="78" spans="1:11" ht="14.1" customHeight="1" x14ac:dyDescent="0.25">
      <c r="A78" s="1"/>
      <c r="B78" s="1"/>
      <c r="C78" s="9" t="s">
        <v>73</v>
      </c>
      <c r="D78" s="1330" t="s">
        <v>74</v>
      </c>
      <c r="E78" s="1331"/>
      <c r="F78" s="1331"/>
      <c r="G78" s="1331"/>
      <c r="H78" s="1"/>
      <c r="I78" s="1"/>
      <c r="J78" s="1"/>
      <c r="K78" s="1"/>
    </row>
    <row r="79" spans="1:11" ht="14.1" customHeight="1" x14ac:dyDescent="0.25">
      <c r="A79" s="1"/>
      <c r="B79" s="1"/>
      <c r="C79" s="10" t="s">
        <v>33</v>
      </c>
      <c r="D79" s="1326" t="s">
        <v>75</v>
      </c>
      <c r="E79" s="1327"/>
      <c r="F79" s="1327"/>
      <c r="G79" s="1327"/>
      <c r="H79" s="1"/>
      <c r="I79" s="1"/>
      <c r="J79" s="1"/>
      <c r="K79" s="1"/>
    </row>
    <row r="80" spans="1:11" ht="14.1" customHeight="1" x14ac:dyDescent="0.25">
      <c r="A80" s="1"/>
      <c r="B80" s="1"/>
      <c r="C80" s="11" t="s">
        <v>35</v>
      </c>
      <c r="D80" s="1322" t="s">
        <v>76</v>
      </c>
      <c r="E80" s="1323"/>
      <c r="F80" s="1323"/>
      <c r="G80" s="1323"/>
      <c r="H80" s="1"/>
      <c r="I80" s="1"/>
      <c r="J80" s="1"/>
      <c r="K80" s="1"/>
    </row>
    <row r="81" spans="1:11" ht="14.1" customHeight="1" x14ac:dyDescent="0.25">
      <c r="A81" s="1"/>
      <c r="B81" s="1"/>
      <c r="C81" s="11" t="s">
        <v>37</v>
      </c>
      <c r="D81" s="1322" t="s">
        <v>77</v>
      </c>
      <c r="E81" s="1323"/>
      <c r="F81" s="1323"/>
      <c r="G81" s="1323"/>
      <c r="H81" s="1"/>
      <c r="I81" s="1"/>
      <c r="J81" s="1"/>
      <c r="K81" s="1"/>
    </row>
    <row r="82" spans="1:11" ht="15" customHeight="1" x14ac:dyDescent="0.25">
      <c r="A82" s="1"/>
      <c r="B82" s="1"/>
      <c r="C82" s="12"/>
      <c r="D82" s="13">
        <v>2022</v>
      </c>
      <c r="E82" s="13">
        <v>2023</v>
      </c>
      <c r="F82" s="13">
        <v>2024</v>
      </c>
      <c r="G82" s="13">
        <v>2025</v>
      </c>
      <c r="H82" s="1"/>
      <c r="I82" s="1"/>
      <c r="J82" s="1"/>
      <c r="K82" s="1"/>
    </row>
    <row r="83" spans="1:11" ht="15" customHeight="1" x14ac:dyDescent="0.25">
      <c r="A83" s="1"/>
      <c r="B83" s="1"/>
      <c r="C83" s="14"/>
      <c r="D83" s="15" t="s">
        <v>17</v>
      </c>
      <c r="E83" s="15" t="s">
        <v>18</v>
      </c>
      <c r="F83" s="15" t="s">
        <v>18</v>
      </c>
      <c r="G83" s="15" t="s">
        <v>18</v>
      </c>
      <c r="H83" s="1"/>
      <c r="I83" s="1"/>
      <c r="J83" s="1"/>
      <c r="K83" s="1"/>
    </row>
    <row r="84" spans="1:11" ht="14.1" customHeight="1" x14ac:dyDescent="0.25">
      <c r="A84" s="1"/>
      <c r="B84" s="1"/>
      <c r="C84" s="4" t="s">
        <v>39</v>
      </c>
      <c r="D84" s="8" t="s">
        <v>78</v>
      </c>
      <c r="E84" s="8" t="s">
        <v>78</v>
      </c>
      <c r="F84" s="8" t="s">
        <v>78</v>
      </c>
      <c r="G84" s="8" t="s">
        <v>79</v>
      </c>
      <c r="H84" s="1"/>
      <c r="I84" s="1"/>
      <c r="J84" s="1"/>
      <c r="K84" s="1"/>
    </row>
    <row r="85" spans="1:11" ht="14.1" customHeight="1" x14ac:dyDescent="0.25">
      <c r="A85" s="1"/>
      <c r="B85" s="1"/>
      <c r="C85" s="4" t="s">
        <v>40</v>
      </c>
      <c r="D85" s="8" t="s">
        <v>80</v>
      </c>
      <c r="E85" s="8" t="s">
        <v>80</v>
      </c>
      <c r="F85" s="8" t="s">
        <v>80</v>
      </c>
      <c r="G85" s="8" t="s">
        <v>80</v>
      </c>
      <c r="H85" s="1"/>
      <c r="I85" s="1"/>
      <c r="J85" s="1"/>
      <c r="K85" s="1"/>
    </row>
    <row r="86" spans="1:11" ht="14.1" customHeight="1" x14ac:dyDescent="0.25">
      <c r="A86" s="1"/>
      <c r="B86" s="1"/>
      <c r="C86" s="4" t="s">
        <v>43</v>
      </c>
      <c r="D86" s="8" t="s">
        <v>81</v>
      </c>
      <c r="E86" s="8" t="s">
        <v>81</v>
      </c>
      <c r="F86" s="8" t="s">
        <v>81</v>
      </c>
      <c r="G86" s="8" t="s">
        <v>82</v>
      </c>
      <c r="H86" s="1"/>
      <c r="I86" s="1"/>
      <c r="J86" s="1"/>
      <c r="K86" s="1"/>
    </row>
    <row r="87" spans="1:11" ht="14.1" customHeight="1" x14ac:dyDescent="0.25">
      <c r="A87" s="1"/>
      <c r="B87" s="1"/>
      <c r="C87" s="4" t="s">
        <v>46</v>
      </c>
      <c r="D87" s="8" t="s">
        <v>47</v>
      </c>
      <c r="E87" s="8" t="s">
        <v>48</v>
      </c>
      <c r="F87" s="8" t="s">
        <v>48</v>
      </c>
      <c r="G87" s="8" t="s">
        <v>83</v>
      </c>
      <c r="H87" s="1"/>
      <c r="I87" s="1"/>
      <c r="J87" s="1"/>
      <c r="K87" s="1"/>
    </row>
    <row r="88" spans="1:11" ht="14.1" customHeight="1" x14ac:dyDescent="0.25">
      <c r="A88" s="1"/>
      <c r="B88" s="1"/>
      <c r="C88" s="4" t="s">
        <v>49</v>
      </c>
      <c r="D88" s="8" t="s">
        <v>47</v>
      </c>
      <c r="E88" s="8" t="s">
        <v>48</v>
      </c>
      <c r="F88" s="8" t="s">
        <v>48</v>
      </c>
      <c r="G88" s="8" t="s">
        <v>48</v>
      </c>
      <c r="H88" s="1"/>
      <c r="I88" s="1"/>
      <c r="J88" s="1"/>
      <c r="K88" s="1"/>
    </row>
    <row r="89" spans="1:11" ht="14.1" customHeight="1" x14ac:dyDescent="0.25">
      <c r="A89" s="1"/>
      <c r="B89" s="1"/>
      <c r="C89" s="4" t="s">
        <v>51</v>
      </c>
      <c r="D89" s="8" t="s">
        <v>47</v>
      </c>
      <c r="E89" s="8" t="s">
        <v>48</v>
      </c>
      <c r="F89" s="8" t="s">
        <v>48</v>
      </c>
      <c r="G89" s="8" t="s">
        <v>84</v>
      </c>
      <c r="H89" s="1"/>
      <c r="I89" s="1"/>
      <c r="J89" s="1"/>
      <c r="K89" s="1"/>
    </row>
    <row r="90" spans="1:11" ht="14.1" customHeight="1" x14ac:dyDescent="0.25">
      <c r="A90" s="1"/>
      <c r="B90" s="1"/>
      <c r="C90" s="1324" t="s">
        <v>52</v>
      </c>
      <c r="D90" s="1325"/>
      <c r="E90" s="1325"/>
      <c r="F90" s="1325"/>
      <c r="G90" s="1325"/>
      <c r="H90" s="1"/>
      <c r="I90" s="1"/>
      <c r="J90" s="1"/>
      <c r="K90" s="1"/>
    </row>
    <row r="91" spans="1:11" ht="14.1" customHeight="1" x14ac:dyDescent="0.25">
      <c r="A91" s="1"/>
      <c r="B91" s="1"/>
      <c r="C91" s="12"/>
      <c r="D91" s="13">
        <v>2022</v>
      </c>
      <c r="E91" s="13">
        <v>2023</v>
      </c>
      <c r="F91" s="13">
        <v>2024</v>
      </c>
      <c r="G91" s="13">
        <v>2025</v>
      </c>
      <c r="H91" s="1"/>
      <c r="I91" s="1"/>
      <c r="J91" s="1"/>
      <c r="K91" s="1"/>
    </row>
    <row r="92" spans="1:11" ht="14.1" customHeight="1" x14ac:dyDescent="0.25">
      <c r="A92" s="1"/>
      <c r="B92" s="1"/>
      <c r="C92" s="14"/>
      <c r="D92" s="15" t="s">
        <v>17</v>
      </c>
      <c r="E92" s="15" t="s">
        <v>18</v>
      </c>
      <c r="F92" s="15" t="s">
        <v>18</v>
      </c>
      <c r="G92" s="15" t="s">
        <v>18</v>
      </c>
      <c r="H92" s="1"/>
      <c r="I92" s="1"/>
      <c r="J92" s="1"/>
      <c r="K92" s="1"/>
    </row>
    <row r="93" spans="1:11" ht="14.1" customHeight="1" x14ac:dyDescent="0.25">
      <c r="A93" s="1"/>
      <c r="B93" s="1"/>
      <c r="C93" s="16" t="s">
        <v>53</v>
      </c>
      <c r="D93" s="17">
        <v>0</v>
      </c>
      <c r="E93" s="17">
        <v>0</v>
      </c>
      <c r="F93" s="17">
        <v>0</v>
      </c>
      <c r="G93" s="17">
        <v>0</v>
      </c>
      <c r="H93" s="1"/>
      <c r="I93" s="1"/>
      <c r="J93" s="1"/>
      <c r="K93" s="1"/>
    </row>
    <row r="94" spans="1:11" ht="14.1" customHeight="1" x14ac:dyDescent="0.25">
      <c r="A94" s="1"/>
      <c r="B94" s="1"/>
      <c r="C94" s="16" t="s">
        <v>54</v>
      </c>
      <c r="D94" s="17">
        <v>0</v>
      </c>
      <c r="E94" s="17">
        <v>0</v>
      </c>
      <c r="F94" s="17">
        <v>0</v>
      </c>
      <c r="G94" s="17">
        <v>0</v>
      </c>
      <c r="H94" s="1"/>
      <c r="I94" s="1"/>
      <c r="J94" s="1"/>
      <c r="K94" s="1"/>
    </row>
    <row r="95" spans="1:11" ht="14.1" customHeight="1" x14ac:dyDescent="0.25">
      <c r="A95" s="1"/>
      <c r="B95" s="1"/>
      <c r="C95" s="16" t="s">
        <v>55</v>
      </c>
      <c r="D95" s="17">
        <v>0</v>
      </c>
      <c r="E95" s="17">
        <v>0</v>
      </c>
      <c r="F95" s="17">
        <v>0</v>
      </c>
      <c r="G95" s="17">
        <v>0</v>
      </c>
      <c r="H95" s="1"/>
      <c r="I95" s="1"/>
      <c r="J95" s="1"/>
      <c r="K95" s="1"/>
    </row>
    <row r="96" spans="1:11" ht="14.1" customHeight="1" x14ac:dyDescent="0.25">
      <c r="A96" s="1"/>
      <c r="B96" s="1"/>
      <c r="C96" s="16" t="s">
        <v>56</v>
      </c>
      <c r="D96" s="17">
        <v>0</v>
      </c>
      <c r="E96" s="17">
        <v>0</v>
      </c>
      <c r="F96" s="17">
        <v>0</v>
      </c>
      <c r="G96" s="17">
        <v>0</v>
      </c>
      <c r="H96" s="1"/>
      <c r="I96" s="1"/>
      <c r="J96" s="1"/>
      <c r="K96" s="1"/>
    </row>
    <row r="97" spans="1:11" ht="14.1" customHeight="1" x14ac:dyDescent="0.25">
      <c r="A97" s="1"/>
      <c r="B97" s="1"/>
      <c r="C97" s="16" t="s">
        <v>54</v>
      </c>
      <c r="D97" s="17">
        <v>0</v>
      </c>
      <c r="E97" s="17">
        <v>0</v>
      </c>
      <c r="F97" s="17">
        <v>0</v>
      </c>
      <c r="G97" s="17">
        <v>0</v>
      </c>
      <c r="H97" s="1"/>
      <c r="I97" s="1"/>
      <c r="J97" s="1"/>
      <c r="K97" s="1"/>
    </row>
    <row r="98" spans="1:11" ht="14.1" customHeight="1" x14ac:dyDescent="0.25">
      <c r="A98" s="1"/>
      <c r="B98" s="1"/>
      <c r="C98" s="16" t="s">
        <v>55</v>
      </c>
      <c r="D98" s="17">
        <v>0</v>
      </c>
      <c r="E98" s="17">
        <v>0</v>
      </c>
      <c r="F98" s="17">
        <v>0</v>
      </c>
      <c r="G98" s="17">
        <v>0</v>
      </c>
      <c r="H98" s="1"/>
      <c r="I98" s="1"/>
      <c r="J98" s="1"/>
      <c r="K98" s="1"/>
    </row>
    <row r="99" spans="1:11" ht="14.1" customHeight="1" x14ac:dyDescent="0.25">
      <c r="A99" s="1"/>
      <c r="B99" s="1"/>
      <c r="C99" s="16" t="s">
        <v>57</v>
      </c>
      <c r="D99" s="17">
        <v>0</v>
      </c>
      <c r="E99" s="17">
        <v>0</v>
      </c>
      <c r="F99" s="17">
        <v>0</v>
      </c>
      <c r="G99" s="17">
        <v>0</v>
      </c>
      <c r="H99" s="1"/>
      <c r="I99" s="1"/>
      <c r="J99" s="1"/>
      <c r="K99" s="1"/>
    </row>
    <row r="100" spans="1:11" ht="14.1" customHeight="1" x14ac:dyDescent="0.25">
      <c r="A100" s="1"/>
      <c r="B100" s="1"/>
      <c r="C100" s="16" t="s">
        <v>54</v>
      </c>
      <c r="D100" s="17">
        <v>0</v>
      </c>
      <c r="E100" s="17">
        <v>0</v>
      </c>
      <c r="F100" s="17">
        <v>0</v>
      </c>
      <c r="G100" s="17">
        <v>0</v>
      </c>
      <c r="H100" s="1"/>
      <c r="I100" s="1"/>
      <c r="J100" s="1"/>
      <c r="K100" s="1"/>
    </row>
    <row r="101" spans="1:11" ht="14.1" customHeight="1" x14ac:dyDescent="0.25">
      <c r="A101" s="1"/>
      <c r="B101" s="1"/>
      <c r="C101" s="16" t="s">
        <v>55</v>
      </c>
      <c r="D101" s="17">
        <v>0</v>
      </c>
      <c r="E101" s="17">
        <v>0</v>
      </c>
      <c r="F101" s="17">
        <v>0</v>
      </c>
      <c r="G101" s="17">
        <v>0</v>
      </c>
      <c r="H101" s="1"/>
      <c r="I101" s="1"/>
      <c r="J101" s="1"/>
      <c r="K101" s="1"/>
    </row>
    <row r="102" spans="1:11" ht="14.1" customHeight="1" x14ac:dyDescent="0.25">
      <c r="A102" s="1"/>
      <c r="B102" s="1"/>
      <c r="C102" s="16" t="s">
        <v>58</v>
      </c>
      <c r="D102" s="17">
        <v>0</v>
      </c>
      <c r="E102" s="17">
        <v>0</v>
      </c>
      <c r="F102" s="17">
        <v>0</v>
      </c>
      <c r="G102" s="17">
        <v>0</v>
      </c>
      <c r="H102" s="1"/>
      <c r="I102" s="1"/>
      <c r="J102" s="1"/>
      <c r="K102" s="1"/>
    </row>
    <row r="103" spans="1:11" ht="14.1" customHeight="1" x14ac:dyDescent="0.25">
      <c r="A103" s="1"/>
      <c r="B103" s="1"/>
      <c r="C103" s="16" t="s">
        <v>54</v>
      </c>
      <c r="D103" s="17">
        <v>0</v>
      </c>
      <c r="E103" s="17">
        <v>0</v>
      </c>
      <c r="F103" s="17">
        <v>0</v>
      </c>
      <c r="G103" s="17">
        <v>0</v>
      </c>
      <c r="H103" s="1"/>
      <c r="I103" s="1"/>
      <c r="J103" s="1"/>
      <c r="K103" s="1"/>
    </row>
    <row r="104" spans="1:11" ht="14.1" customHeight="1" x14ac:dyDescent="0.25">
      <c r="A104" s="1"/>
      <c r="B104" s="1"/>
      <c r="C104" s="16" t="s">
        <v>55</v>
      </c>
      <c r="D104" s="17">
        <v>0</v>
      </c>
      <c r="E104" s="17">
        <v>0</v>
      </c>
      <c r="F104" s="17">
        <v>0</v>
      </c>
      <c r="G104" s="17">
        <v>0</v>
      </c>
      <c r="H104" s="1"/>
      <c r="I104" s="1"/>
      <c r="J104" s="1"/>
      <c r="K104" s="1"/>
    </row>
    <row r="105" spans="1:11" ht="14.1" customHeight="1" x14ac:dyDescent="0.25">
      <c r="A105" s="1"/>
      <c r="B105" s="1"/>
      <c r="C105" s="16" t="s">
        <v>59</v>
      </c>
      <c r="D105" s="17">
        <v>0</v>
      </c>
      <c r="E105" s="17">
        <v>0</v>
      </c>
      <c r="F105" s="17">
        <v>0</v>
      </c>
      <c r="G105" s="17">
        <v>0</v>
      </c>
      <c r="H105" s="1"/>
      <c r="I105" s="1"/>
      <c r="J105" s="1"/>
      <c r="K105" s="1"/>
    </row>
    <row r="106" spans="1:11" ht="14.1" customHeight="1" x14ac:dyDescent="0.25">
      <c r="A106" s="1"/>
      <c r="B106" s="1"/>
      <c r="C106" s="16" t="s">
        <v>54</v>
      </c>
      <c r="D106" s="17">
        <v>0</v>
      </c>
      <c r="E106" s="17">
        <v>0</v>
      </c>
      <c r="F106" s="17">
        <v>0</v>
      </c>
      <c r="G106" s="17">
        <v>0</v>
      </c>
      <c r="H106" s="1"/>
      <c r="I106" s="1"/>
      <c r="J106" s="1"/>
      <c r="K106" s="1"/>
    </row>
    <row r="107" spans="1:11" ht="14.1" customHeight="1" x14ac:dyDescent="0.25">
      <c r="A107" s="1"/>
      <c r="B107" s="1"/>
      <c r="C107" s="16" t="s">
        <v>55</v>
      </c>
      <c r="D107" s="17">
        <v>0</v>
      </c>
      <c r="E107" s="17">
        <v>0</v>
      </c>
      <c r="F107" s="17">
        <v>0</v>
      </c>
      <c r="G107" s="17">
        <v>0</v>
      </c>
      <c r="H107" s="1"/>
      <c r="I107" s="1"/>
      <c r="J107" s="1"/>
      <c r="K107" s="1"/>
    </row>
    <row r="108" spans="1:11" ht="14.1" customHeight="1" x14ac:dyDescent="0.25">
      <c r="A108" s="1"/>
      <c r="B108" s="1"/>
      <c r="C108" s="16" t="s">
        <v>60</v>
      </c>
      <c r="D108" s="17">
        <v>0</v>
      </c>
      <c r="E108" s="17">
        <v>0</v>
      </c>
      <c r="F108" s="17">
        <v>0</v>
      </c>
      <c r="G108" s="17">
        <v>0</v>
      </c>
      <c r="H108" s="1"/>
      <c r="I108" s="1"/>
      <c r="J108" s="1"/>
      <c r="K108" s="1"/>
    </row>
    <row r="109" spans="1:11" ht="14.1" customHeight="1" x14ac:dyDescent="0.25">
      <c r="A109" s="1"/>
      <c r="B109" s="1"/>
      <c r="C109" s="16" t="s">
        <v>54</v>
      </c>
      <c r="D109" s="17">
        <v>0</v>
      </c>
      <c r="E109" s="17">
        <v>0</v>
      </c>
      <c r="F109" s="17">
        <v>0</v>
      </c>
      <c r="G109" s="17">
        <v>0</v>
      </c>
      <c r="H109" s="1"/>
      <c r="I109" s="1"/>
      <c r="J109" s="1"/>
      <c r="K109" s="1"/>
    </row>
    <row r="110" spans="1:11" ht="14.1" customHeight="1" x14ac:dyDescent="0.25">
      <c r="A110" s="1"/>
      <c r="B110" s="1"/>
      <c r="C110" s="16" t="s">
        <v>55</v>
      </c>
      <c r="D110" s="17">
        <v>0</v>
      </c>
      <c r="E110" s="17">
        <v>0</v>
      </c>
      <c r="F110" s="17">
        <v>0</v>
      </c>
      <c r="G110" s="17">
        <v>0</v>
      </c>
      <c r="H110" s="1"/>
      <c r="I110" s="1"/>
      <c r="J110" s="1"/>
      <c r="K110" s="1"/>
    </row>
    <row r="111" spans="1:11" ht="14.1" customHeight="1" x14ac:dyDescent="0.25">
      <c r="A111" s="1"/>
      <c r="B111" s="1"/>
      <c r="C111" s="16" t="s">
        <v>61</v>
      </c>
      <c r="D111" s="17">
        <v>0</v>
      </c>
      <c r="E111" s="17">
        <v>0</v>
      </c>
      <c r="F111" s="17">
        <v>0</v>
      </c>
      <c r="G111" s="17">
        <v>0</v>
      </c>
      <c r="H111" s="1"/>
      <c r="I111" s="1"/>
      <c r="J111" s="1"/>
      <c r="K111" s="1"/>
    </row>
    <row r="112" spans="1:11" ht="14.1" customHeight="1" x14ac:dyDescent="0.25">
      <c r="A112" s="1"/>
      <c r="B112" s="1"/>
      <c r="C112" s="16" t="s">
        <v>54</v>
      </c>
      <c r="D112" s="17">
        <v>0</v>
      </c>
      <c r="E112" s="17">
        <v>0</v>
      </c>
      <c r="F112" s="17">
        <v>0</v>
      </c>
      <c r="G112" s="17">
        <v>0</v>
      </c>
      <c r="H112" s="1"/>
      <c r="I112" s="1"/>
      <c r="J112" s="1"/>
      <c r="K112" s="1"/>
    </row>
    <row r="113" spans="1:11" ht="14.1" customHeight="1" x14ac:dyDescent="0.25">
      <c r="A113" s="1"/>
      <c r="B113" s="1"/>
      <c r="C113" s="16" t="s">
        <v>55</v>
      </c>
      <c r="D113" s="17">
        <v>0</v>
      </c>
      <c r="E113" s="17">
        <v>0</v>
      </c>
      <c r="F113" s="17">
        <v>0</v>
      </c>
      <c r="G113" s="17">
        <v>0</v>
      </c>
      <c r="H113" s="1"/>
      <c r="I113" s="1"/>
      <c r="J113" s="1"/>
      <c r="K113" s="1"/>
    </row>
    <row r="114" spans="1:11" ht="14.1" customHeight="1" x14ac:dyDescent="0.25">
      <c r="A114" s="1"/>
      <c r="B114" s="1"/>
      <c r="C114" s="16" t="s">
        <v>62</v>
      </c>
      <c r="D114" s="17">
        <v>0</v>
      </c>
      <c r="E114" s="17">
        <v>0</v>
      </c>
      <c r="F114" s="17">
        <v>0</v>
      </c>
      <c r="G114" s="17">
        <v>0</v>
      </c>
      <c r="H114" s="1"/>
      <c r="I114" s="1"/>
      <c r="J114" s="1"/>
      <c r="K114" s="1"/>
    </row>
    <row r="115" spans="1:11" ht="14.1" customHeight="1" x14ac:dyDescent="0.25">
      <c r="A115" s="1"/>
      <c r="B115" s="1"/>
      <c r="C115" s="16" t="s">
        <v>54</v>
      </c>
      <c r="D115" s="17">
        <v>0</v>
      </c>
      <c r="E115" s="17">
        <v>0</v>
      </c>
      <c r="F115" s="17">
        <v>0</v>
      </c>
      <c r="G115" s="17">
        <v>0</v>
      </c>
      <c r="H115" s="1"/>
      <c r="I115" s="1"/>
      <c r="J115" s="1"/>
      <c r="K115" s="1"/>
    </row>
    <row r="116" spans="1:11" ht="14.1" customHeight="1" x14ac:dyDescent="0.25">
      <c r="A116" s="1"/>
      <c r="B116" s="1"/>
      <c r="C116" s="16" t="s">
        <v>63</v>
      </c>
      <c r="D116" s="17">
        <v>0</v>
      </c>
      <c r="E116" s="17">
        <v>0</v>
      </c>
      <c r="F116" s="17">
        <v>0</v>
      </c>
      <c r="G116" s="17">
        <v>0</v>
      </c>
      <c r="H116" s="1"/>
      <c r="I116" s="1"/>
      <c r="J116" s="1"/>
      <c r="K116" s="1"/>
    </row>
    <row r="117" spans="1:11" ht="14.1" customHeight="1" x14ac:dyDescent="0.25">
      <c r="A117" s="1"/>
      <c r="B117" s="1"/>
      <c r="C117" s="16" t="s">
        <v>64</v>
      </c>
      <c r="D117" s="17">
        <v>0</v>
      </c>
      <c r="E117" s="17">
        <v>0</v>
      </c>
      <c r="F117" s="17">
        <v>0</v>
      </c>
      <c r="G117" s="17">
        <v>0</v>
      </c>
      <c r="H117" s="1"/>
      <c r="I117" s="1"/>
      <c r="J117" s="1"/>
      <c r="K117" s="1"/>
    </row>
    <row r="118" spans="1:11" ht="14.1" customHeight="1" x14ac:dyDescent="0.25">
      <c r="A118" s="1"/>
      <c r="B118" s="1"/>
      <c r="C118" s="16" t="s">
        <v>65</v>
      </c>
      <c r="D118" s="17">
        <v>0</v>
      </c>
      <c r="E118" s="17">
        <v>0</v>
      </c>
      <c r="F118" s="17">
        <v>0</v>
      </c>
      <c r="G118" s="17">
        <v>0</v>
      </c>
      <c r="H118" s="1"/>
      <c r="I118" s="1"/>
      <c r="J118" s="1"/>
      <c r="K118" s="1"/>
    </row>
    <row r="119" spans="1:11" ht="14.1" customHeight="1" x14ac:dyDescent="0.25">
      <c r="A119" s="1"/>
      <c r="B119" s="1"/>
      <c r="C119" s="16" t="s">
        <v>66</v>
      </c>
      <c r="D119" s="17">
        <v>0</v>
      </c>
      <c r="E119" s="17">
        <v>0</v>
      </c>
      <c r="F119" s="17">
        <v>0</v>
      </c>
      <c r="G119" s="17">
        <v>0</v>
      </c>
      <c r="H119" s="1"/>
      <c r="I119" s="1"/>
      <c r="J119" s="1"/>
      <c r="K119" s="1"/>
    </row>
    <row r="120" spans="1:11" ht="14.1" customHeight="1" x14ac:dyDescent="0.25">
      <c r="A120" s="1"/>
      <c r="B120" s="1"/>
      <c r="C120" s="16" t="s">
        <v>67</v>
      </c>
      <c r="D120" s="17">
        <v>3000000</v>
      </c>
      <c r="E120" s="17">
        <v>3000000</v>
      </c>
      <c r="F120" s="17">
        <v>3000000</v>
      </c>
      <c r="G120" s="17">
        <v>3000000</v>
      </c>
      <c r="H120" s="1"/>
      <c r="I120" s="1"/>
      <c r="J120" s="1"/>
      <c r="K120" s="1"/>
    </row>
    <row r="121" spans="1:11" ht="14.1" customHeight="1" x14ac:dyDescent="0.25">
      <c r="A121" s="1"/>
      <c r="B121" s="1"/>
      <c r="C121" s="16" t="s">
        <v>54</v>
      </c>
      <c r="D121" s="17">
        <v>3000000</v>
      </c>
      <c r="E121" s="17">
        <v>3000000</v>
      </c>
      <c r="F121" s="17">
        <v>3000000</v>
      </c>
      <c r="G121" s="17">
        <v>3000000</v>
      </c>
      <c r="H121" s="1"/>
      <c r="I121" s="1"/>
      <c r="J121" s="1"/>
      <c r="K121" s="1"/>
    </row>
    <row r="122" spans="1:11" ht="14.1" customHeight="1" x14ac:dyDescent="0.25">
      <c r="A122" s="1"/>
      <c r="B122" s="1"/>
      <c r="C122" s="16" t="s">
        <v>63</v>
      </c>
      <c r="D122" s="17">
        <v>0</v>
      </c>
      <c r="E122" s="17">
        <v>0</v>
      </c>
      <c r="F122" s="17">
        <v>0</v>
      </c>
      <c r="G122" s="17">
        <v>0</v>
      </c>
      <c r="H122" s="1"/>
      <c r="I122" s="1"/>
      <c r="J122" s="1"/>
      <c r="K122" s="1"/>
    </row>
    <row r="123" spans="1:11" ht="14.1" customHeight="1" x14ac:dyDescent="0.25">
      <c r="A123" s="1"/>
      <c r="B123" s="1"/>
      <c r="C123" s="16" t="s">
        <v>64</v>
      </c>
      <c r="D123" s="17">
        <v>0</v>
      </c>
      <c r="E123" s="17">
        <v>0</v>
      </c>
      <c r="F123" s="17">
        <v>0</v>
      </c>
      <c r="G123" s="17">
        <v>0</v>
      </c>
      <c r="H123" s="1"/>
      <c r="I123" s="1"/>
      <c r="J123" s="1"/>
      <c r="K123" s="1"/>
    </row>
    <row r="124" spans="1:11" ht="14.1" customHeight="1" x14ac:dyDescent="0.25">
      <c r="A124" s="1"/>
      <c r="B124" s="1"/>
      <c r="C124" s="16" t="s">
        <v>65</v>
      </c>
      <c r="D124" s="17">
        <v>0</v>
      </c>
      <c r="E124" s="17">
        <v>0</v>
      </c>
      <c r="F124" s="17">
        <v>0</v>
      </c>
      <c r="G124" s="17">
        <v>0</v>
      </c>
      <c r="H124" s="1"/>
      <c r="I124" s="1"/>
      <c r="J124" s="1"/>
      <c r="K124" s="1"/>
    </row>
    <row r="125" spans="1:11" ht="14.1" customHeight="1" x14ac:dyDescent="0.25">
      <c r="A125" s="1"/>
      <c r="B125" s="1"/>
      <c r="C125" s="16" t="s">
        <v>66</v>
      </c>
      <c r="D125" s="17">
        <v>0</v>
      </c>
      <c r="E125" s="17">
        <v>0</v>
      </c>
      <c r="F125" s="17">
        <v>0</v>
      </c>
      <c r="G125" s="17">
        <v>0</v>
      </c>
      <c r="H125" s="1"/>
      <c r="I125" s="1"/>
      <c r="J125" s="1"/>
      <c r="K125" s="1"/>
    </row>
    <row r="126" spans="1:11" ht="14.1" customHeight="1" x14ac:dyDescent="0.25">
      <c r="A126" s="1"/>
      <c r="B126" s="1"/>
      <c r="C126" s="16" t="s">
        <v>68</v>
      </c>
      <c r="D126" s="17">
        <v>0</v>
      </c>
      <c r="E126" s="17">
        <v>0</v>
      </c>
      <c r="F126" s="17">
        <v>0</v>
      </c>
      <c r="G126" s="17">
        <v>0</v>
      </c>
      <c r="H126" s="1"/>
      <c r="I126" s="1"/>
      <c r="J126" s="1"/>
      <c r="K126" s="1"/>
    </row>
    <row r="127" spans="1:11" ht="14.1" customHeight="1" x14ac:dyDescent="0.25">
      <c r="A127" s="1"/>
      <c r="B127" s="1"/>
      <c r="C127" s="16" t="s">
        <v>54</v>
      </c>
      <c r="D127" s="17">
        <v>0</v>
      </c>
      <c r="E127" s="17">
        <v>0</v>
      </c>
      <c r="F127" s="17">
        <v>0</v>
      </c>
      <c r="G127" s="17">
        <v>0</v>
      </c>
      <c r="H127" s="1"/>
      <c r="I127" s="1"/>
      <c r="J127" s="1"/>
      <c r="K127" s="1"/>
    </row>
    <row r="128" spans="1:11" ht="14.1" customHeight="1" x14ac:dyDescent="0.25">
      <c r="A128" s="1"/>
      <c r="B128" s="1"/>
      <c r="C128" s="16" t="s">
        <v>63</v>
      </c>
      <c r="D128" s="17">
        <v>0</v>
      </c>
      <c r="E128" s="17">
        <v>0</v>
      </c>
      <c r="F128" s="17">
        <v>0</v>
      </c>
      <c r="G128" s="17">
        <v>0</v>
      </c>
      <c r="H128" s="1"/>
      <c r="I128" s="1"/>
      <c r="J128" s="1"/>
      <c r="K128" s="1"/>
    </row>
    <row r="129" spans="1:11" ht="14.1" customHeight="1" x14ac:dyDescent="0.25">
      <c r="A129" s="1"/>
      <c r="B129" s="1"/>
      <c r="C129" s="16" t="s">
        <v>64</v>
      </c>
      <c r="D129" s="17">
        <v>0</v>
      </c>
      <c r="E129" s="17">
        <v>0</v>
      </c>
      <c r="F129" s="17">
        <v>0</v>
      </c>
      <c r="G129" s="17">
        <v>0</v>
      </c>
      <c r="H129" s="1"/>
      <c r="I129" s="1"/>
      <c r="J129" s="1"/>
      <c r="K129" s="1"/>
    </row>
    <row r="130" spans="1:11" ht="14.1" customHeight="1" x14ac:dyDescent="0.25">
      <c r="A130" s="1"/>
      <c r="B130" s="1"/>
      <c r="C130" s="16" t="s">
        <v>65</v>
      </c>
      <c r="D130" s="17">
        <v>0</v>
      </c>
      <c r="E130" s="17">
        <v>0</v>
      </c>
      <c r="F130" s="17">
        <v>0</v>
      </c>
      <c r="G130" s="17">
        <v>0</v>
      </c>
      <c r="H130" s="1"/>
      <c r="I130" s="1"/>
      <c r="J130" s="1"/>
      <c r="K130" s="1"/>
    </row>
    <row r="131" spans="1:11" ht="14.1" customHeight="1" x14ac:dyDescent="0.25">
      <c r="A131" s="1"/>
      <c r="B131" s="1"/>
      <c r="C131" s="16" t="s">
        <v>66</v>
      </c>
      <c r="D131" s="17">
        <v>0</v>
      </c>
      <c r="E131" s="17">
        <v>0</v>
      </c>
      <c r="F131" s="17">
        <v>0</v>
      </c>
      <c r="G131" s="17">
        <v>0</v>
      </c>
      <c r="H131" s="1"/>
      <c r="I131" s="1"/>
      <c r="J131" s="1"/>
      <c r="K131" s="1"/>
    </row>
    <row r="132" spans="1:11" ht="14.1" customHeight="1" x14ac:dyDescent="0.25">
      <c r="A132" s="1"/>
      <c r="B132" s="1"/>
      <c r="C132" s="16" t="s">
        <v>69</v>
      </c>
      <c r="D132" s="17">
        <v>0</v>
      </c>
      <c r="E132" s="17">
        <v>0</v>
      </c>
      <c r="F132" s="17">
        <v>0</v>
      </c>
      <c r="G132" s="17">
        <v>0</v>
      </c>
      <c r="H132" s="1"/>
      <c r="I132" s="1"/>
      <c r="J132" s="1"/>
      <c r="K132" s="1"/>
    </row>
    <row r="133" spans="1:11" ht="14.1" customHeight="1" x14ac:dyDescent="0.25">
      <c r="A133" s="1"/>
      <c r="B133" s="1"/>
      <c r="C133" s="16" t="s">
        <v>70</v>
      </c>
      <c r="D133" s="17">
        <v>0</v>
      </c>
      <c r="E133" s="17">
        <v>0</v>
      </c>
      <c r="F133" s="17">
        <v>0</v>
      </c>
      <c r="G133" s="17">
        <v>0</v>
      </c>
      <c r="H133" s="1"/>
      <c r="I133" s="1"/>
      <c r="J133" s="1"/>
      <c r="K133" s="1"/>
    </row>
    <row r="134" spans="1:11" ht="14.1" customHeight="1" x14ac:dyDescent="0.25">
      <c r="A134" s="1"/>
      <c r="B134" s="1"/>
      <c r="C134" s="18" t="s">
        <v>71</v>
      </c>
      <c r="D134" s="17">
        <v>3000000</v>
      </c>
      <c r="E134" s="17">
        <v>3000000</v>
      </c>
      <c r="F134" s="17">
        <v>3000000</v>
      </c>
      <c r="G134" s="17">
        <v>3000000</v>
      </c>
      <c r="H134" s="1"/>
      <c r="I134" s="1"/>
      <c r="J134" s="1"/>
      <c r="K134" s="1"/>
    </row>
    <row r="135" spans="1:11" ht="14.1" customHeight="1" x14ac:dyDescent="0.25">
      <c r="A135" s="1"/>
      <c r="B135" s="1"/>
      <c r="C135" s="10" t="s">
        <v>33</v>
      </c>
      <c r="D135" s="1326" t="s">
        <v>85</v>
      </c>
      <c r="E135" s="1327"/>
      <c r="F135" s="1327"/>
      <c r="G135" s="1327"/>
      <c r="H135" s="1"/>
      <c r="I135" s="1"/>
      <c r="J135" s="1"/>
      <c r="K135" s="1"/>
    </row>
    <row r="136" spans="1:11" ht="14.1" customHeight="1" x14ac:dyDescent="0.25">
      <c r="A136" s="1"/>
      <c r="B136" s="1"/>
      <c r="C136" s="11" t="s">
        <v>35</v>
      </c>
      <c r="D136" s="1322" t="s">
        <v>86</v>
      </c>
      <c r="E136" s="1323"/>
      <c r="F136" s="1323"/>
      <c r="G136" s="1323"/>
      <c r="H136" s="1"/>
      <c r="I136" s="1"/>
      <c r="J136" s="1"/>
      <c r="K136" s="1"/>
    </row>
    <row r="137" spans="1:11" ht="14.1" customHeight="1" x14ac:dyDescent="0.25">
      <c r="A137" s="1"/>
      <c r="B137" s="1"/>
      <c r="C137" s="11" t="s">
        <v>37</v>
      </c>
      <c r="D137" s="1322" t="s">
        <v>77</v>
      </c>
      <c r="E137" s="1323"/>
      <c r="F137" s="1323"/>
      <c r="G137" s="1323"/>
      <c r="H137" s="1"/>
      <c r="I137" s="1"/>
      <c r="J137" s="1"/>
      <c r="K137" s="1"/>
    </row>
    <row r="138" spans="1:11" ht="15" customHeight="1" x14ac:dyDescent="0.25">
      <c r="A138" s="1"/>
      <c r="B138" s="1"/>
      <c r="C138" s="12"/>
      <c r="D138" s="13">
        <v>2022</v>
      </c>
      <c r="E138" s="13">
        <v>2023</v>
      </c>
      <c r="F138" s="13">
        <v>2024</v>
      </c>
      <c r="G138" s="13">
        <v>2025</v>
      </c>
      <c r="H138" s="1"/>
      <c r="I138" s="1"/>
      <c r="J138" s="1"/>
      <c r="K138" s="1"/>
    </row>
    <row r="139" spans="1:11" ht="15" customHeight="1" x14ac:dyDescent="0.25">
      <c r="A139" s="1"/>
      <c r="B139" s="1"/>
      <c r="C139" s="14"/>
      <c r="D139" s="15" t="s">
        <v>17</v>
      </c>
      <c r="E139" s="15" t="s">
        <v>18</v>
      </c>
      <c r="F139" s="15" t="s">
        <v>18</v>
      </c>
      <c r="G139" s="15" t="s">
        <v>18</v>
      </c>
      <c r="H139" s="1"/>
      <c r="I139" s="1"/>
      <c r="J139" s="1"/>
      <c r="K139" s="1"/>
    </row>
    <row r="140" spans="1:11" ht="14.1" customHeight="1" x14ac:dyDescent="0.25">
      <c r="A140" s="1"/>
      <c r="B140" s="1"/>
      <c r="C140" s="4" t="s">
        <v>39</v>
      </c>
      <c r="D140" s="8" t="s">
        <v>79</v>
      </c>
      <c r="E140" s="8" t="s">
        <v>79</v>
      </c>
      <c r="F140" s="8" t="s">
        <v>79</v>
      </c>
      <c r="G140" s="8" t="s">
        <v>79</v>
      </c>
      <c r="H140" s="1"/>
      <c r="I140" s="1"/>
      <c r="J140" s="1"/>
      <c r="K140" s="1"/>
    </row>
    <row r="141" spans="1:11" ht="14.1" customHeight="1" x14ac:dyDescent="0.25">
      <c r="A141" s="1"/>
      <c r="B141" s="1"/>
      <c r="C141" s="4" t="s">
        <v>40</v>
      </c>
      <c r="D141" s="8" t="s">
        <v>87</v>
      </c>
      <c r="E141" s="8" t="s">
        <v>80</v>
      </c>
      <c r="F141" s="8" t="s">
        <v>80</v>
      </c>
      <c r="G141" s="8" t="s">
        <v>80</v>
      </c>
      <c r="H141" s="1"/>
      <c r="I141" s="1"/>
      <c r="J141" s="1"/>
      <c r="K141" s="1"/>
    </row>
    <row r="142" spans="1:11" ht="14.1" customHeight="1" x14ac:dyDescent="0.25">
      <c r="A142" s="1"/>
      <c r="B142" s="1"/>
      <c r="C142" s="4" t="s">
        <v>43</v>
      </c>
      <c r="D142" s="8" t="s">
        <v>88</v>
      </c>
      <c r="E142" s="8" t="s">
        <v>82</v>
      </c>
      <c r="F142" s="8" t="s">
        <v>82</v>
      </c>
      <c r="G142" s="8" t="s">
        <v>82</v>
      </c>
      <c r="H142" s="1"/>
      <c r="I142" s="1"/>
      <c r="J142" s="1"/>
      <c r="K142" s="1"/>
    </row>
    <row r="143" spans="1:11" ht="14.1" customHeight="1" x14ac:dyDescent="0.25">
      <c r="A143" s="1"/>
      <c r="B143" s="1"/>
      <c r="C143" s="4" t="s">
        <v>46</v>
      </c>
      <c r="D143" s="8" t="s">
        <v>47</v>
      </c>
      <c r="E143" s="8" t="s">
        <v>48</v>
      </c>
      <c r="F143" s="8" t="s">
        <v>48</v>
      </c>
      <c r="G143" s="8" t="s">
        <v>48</v>
      </c>
      <c r="H143" s="1"/>
      <c r="I143" s="1"/>
      <c r="J143" s="1"/>
      <c r="K143" s="1"/>
    </row>
    <row r="144" spans="1:11" ht="14.1" customHeight="1" x14ac:dyDescent="0.25">
      <c r="A144" s="1"/>
      <c r="B144" s="1"/>
      <c r="C144" s="4" t="s">
        <v>49</v>
      </c>
      <c r="D144" s="8" t="s">
        <v>47</v>
      </c>
      <c r="E144" s="8" t="s">
        <v>89</v>
      </c>
      <c r="F144" s="8" t="s">
        <v>48</v>
      </c>
      <c r="G144" s="8" t="s">
        <v>48</v>
      </c>
      <c r="H144" s="1"/>
      <c r="I144" s="1"/>
      <c r="J144" s="1"/>
      <c r="K144" s="1"/>
    </row>
    <row r="145" spans="1:11" ht="14.1" customHeight="1" x14ac:dyDescent="0.25">
      <c r="A145" s="1"/>
      <c r="B145" s="1"/>
      <c r="C145" s="4" t="s">
        <v>51</v>
      </c>
      <c r="D145" s="8" t="s">
        <v>47</v>
      </c>
      <c r="E145" s="8" t="s">
        <v>89</v>
      </c>
      <c r="F145" s="8" t="s">
        <v>48</v>
      </c>
      <c r="G145" s="8" t="s">
        <v>48</v>
      </c>
      <c r="H145" s="1"/>
      <c r="I145" s="1"/>
      <c r="J145" s="1"/>
      <c r="K145" s="1"/>
    </row>
    <row r="146" spans="1:11" ht="14.1" customHeight="1" x14ac:dyDescent="0.25">
      <c r="A146" s="1"/>
      <c r="B146" s="1"/>
      <c r="C146" s="1324" t="s">
        <v>52</v>
      </c>
      <c r="D146" s="1325"/>
      <c r="E146" s="1325"/>
      <c r="F146" s="1325"/>
      <c r="G146" s="1325"/>
      <c r="H146" s="1"/>
      <c r="I146" s="1"/>
      <c r="J146" s="1"/>
      <c r="K146" s="1"/>
    </row>
    <row r="147" spans="1:11" ht="14.1" customHeight="1" x14ac:dyDescent="0.25">
      <c r="A147" s="1"/>
      <c r="B147" s="1"/>
      <c r="C147" s="12"/>
      <c r="D147" s="13">
        <v>2022</v>
      </c>
      <c r="E147" s="13">
        <v>2023</v>
      </c>
      <c r="F147" s="13">
        <v>2024</v>
      </c>
      <c r="G147" s="13">
        <v>2025</v>
      </c>
      <c r="H147" s="1"/>
      <c r="I147" s="1"/>
      <c r="J147" s="1"/>
      <c r="K147" s="1"/>
    </row>
    <row r="148" spans="1:11" ht="14.1" customHeight="1" x14ac:dyDescent="0.25">
      <c r="A148" s="1"/>
      <c r="B148" s="1"/>
      <c r="C148" s="14"/>
      <c r="D148" s="15" t="s">
        <v>17</v>
      </c>
      <c r="E148" s="15" t="s">
        <v>18</v>
      </c>
      <c r="F148" s="15" t="s">
        <v>18</v>
      </c>
      <c r="G148" s="15" t="s">
        <v>18</v>
      </c>
      <c r="H148" s="1"/>
      <c r="I148" s="1"/>
      <c r="J148" s="1"/>
      <c r="K148" s="1"/>
    </row>
    <row r="149" spans="1:11" ht="14.1" customHeight="1" x14ac:dyDescent="0.25">
      <c r="A149" s="1"/>
      <c r="B149" s="1"/>
      <c r="C149" s="16" t="s">
        <v>53</v>
      </c>
      <c r="D149" s="17">
        <v>0</v>
      </c>
      <c r="E149" s="17">
        <v>0</v>
      </c>
      <c r="F149" s="17">
        <v>0</v>
      </c>
      <c r="G149" s="17">
        <v>0</v>
      </c>
      <c r="H149" s="1"/>
      <c r="I149" s="1"/>
      <c r="J149" s="1"/>
      <c r="K149" s="1"/>
    </row>
    <row r="150" spans="1:11" ht="14.1" customHeight="1" x14ac:dyDescent="0.25">
      <c r="A150" s="1"/>
      <c r="B150" s="1"/>
      <c r="C150" s="16" t="s">
        <v>54</v>
      </c>
      <c r="D150" s="17">
        <v>0</v>
      </c>
      <c r="E150" s="17">
        <v>0</v>
      </c>
      <c r="F150" s="17">
        <v>0</v>
      </c>
      <c r="G150" s="17">
        <v>0</v>
      </c>
      <c r="H150" s="1"/>
      <c r="I150" s="1"/>
      <c r="J150" s="1"/>
      <c r="K150" s="1"/>
    </row>
    <row r="151" spans="1:11" ht="14.1" customHeight="1" x14ac:dyDescent="0.25">
      <c r="A151" s="1"/>
      <c r="B151" s="1"/>
      <c r="C151" s="16" t="s">
        <v>55</v>
      </c>
      <c r="D151" s="17">
        <v>0</v>
      </c>
      <c r="E151" s="17">
        <v>0</v>
      </c>
      <c r="F151" s="17">
        <v>0</v>
      </c>
      <c r="G151" s="17">
        <v>0</v>
      </c>
      <c r="H151" s="1"/>
      <c r="I151" s="1"/>
      <c r="J151" s="1"/>
      <c r="K151" s="1"/>
    </row>
    <row r="152" spans="1:11" ht="14.1" customHeight="1" x14ac:dyDescent="0.25">
      <c r="A152" s="1"/>
      <c r="B152" s="1"/>
      <c r="C152" s="16" t="s">
        <v>56</v>
      </c>
      <c r="D152" s="17">
        <v>0</v>
      </c>
      <c r="E152" s="17">
        <v>0</v>
      </c>
      <c r="F152" s="17">
        <v>0</v>
      </c>
      <c r="G152" s="17">
        <v>0</v>
      </c>
      <c r="H152" s="1"/>
      <c r="I152" s="1"/>
      <c r="J152" s="1"/>
      <c r="K152" s="1"/>
    </row>
    <row r="153" spans="1:11" ht="14.1" customHeight="1" x14ac:dyDescent="0.25">
      <c r="A153" s="1"/>
      <c r="B153" s="1"/>
      <c r="C153" s="16" t="s">
        <v>54</v>
      </c>
      <c r="D153" s="17">
        <v>0</v>
      </c>
      <c r="E153" s="17">
        <v>0</v>
      </c>
      <c r="F153" s="17">
        <v>0</v>
      </c>
      <c r="G153" s="17">
        <v>0</v>
      </c>
      <c r="H153" s="1"/>
      <c r="I153" s="1"/>
      <c r="J153" s="1"/>
      <c r="K153" s="1"/>
    </row>
    <row r="154" spans="1:11" ht="14.1" customHeight="1" x14ac:dyDescent="0.25">
      <c r="A154" s="1"/>
      <c r="B154" s="1"/>
      <c r="C154" s="16" t="s">
        <v>55</v>
      </c>
      <c r="D154" s="17">
        <v>0</v>
      </c>
      <c r="E154" s="17">
        <v>0</v>
      </c>
      <c r="F154" s="17">
        <v>0</v>
      </c>
      <c r="G154" s="17">
        <v>0</v>
      </c>
      <c r="H154" s="1"/>
      <c r="I154" s="1"/>
      <c r="J154" s="1"/>
      <c r="K154" s="1"/>
    </row>
    <row r="155" spans="1:11" ht="14.1" customHeight="1" x14ac:dyDescent="0.25">
      <c r="A155" s="1"/>
      <c r="B155" s="1"/>
      <c r="C155" s="16" t="s">
        <v>57</v>
      </c>
      <c r="D155" s="17">
        <v>0</v>
      </c>
      <c r="E155" s="17">
        <v>0</v>
      </c>
      <c r="F155" s="17">
        <v>0</v>
      </c>
      <c r="G155" s="17">
        <v>0</v>
      </c>
      <c r="H155" s="1"/>
      <c r="I155" s="1"/>
      <c r="J155" s="1"/>
      <c r="K155" s="1"/>
    </row>
    <row r="156" spans="1:11" ht="14.1" customHeight="1" x14ac:dyDescent="0.25">
      <c r="A156" s="1"/>
      <c r="B156" s="1"/>
      <c r="C156" s="16" t="s">
        <v>54</v>
      </c>
      <c r="D156" s="17">
        <v>0</v>
      </c>
      <c r="E156" s="17">
        <v>0</v>
      </c>
      <c r="F156" s="17">
        <v>0</v>
      </c>
      <c r="G156" s="17">
        <v>0</v>
      </c>
      <c r="H156" s="1"/>
      <c r="I156" s="1"/>
      <c r="J156" s="1"/>
      <c r="K156" s="1"/>
    </row>
    <row r="157" spans="1:11" ht="14.1" customHeight="1" x14ac:dyDescent="0.25">
      <c r="A157" s="1"/>
      <c r="B157" s="1"/>
      <c r="C157" s="16" t="s">
        <v>55</v>
      </c>
      <c r="D157" s="17">
        <v>0</v>
      </c>
      <c r="E157" s="17">
        <v>0</v>
      </c>
      <c r="F157" s="17">
        <v>0</v>
      </c>
      <c r="G157" s="17">
        <v>0</v>
      </c>
      <c r="H157" s="1"/>
      <c r="I157" s="1"/>
      <c r="J157" s="1"/>
      <c r="K157" s="1"/>
    </row>
    <row r="158" spans="1:11" ht="14.1" customHeight="1" x14ac:dyDescent="0.25">
      <c r="A158" s="1"/>
      <c r="B158" s="1"/>
      <c r="C158" s="16" t="s">
        <v>58</v>
      </c>
      <c r="D158" s="17">
        <v>0</v>
      </c>
      <c r="E158" s="17">
        <v>0</v>
      </c>
      <c r="F158" s="17">
        <v>0</v>
      </c>
      <c r="G158" s="17">
        <v>0</v>
      </c>
      <c r="H158" s="1"/>
      <c r="I158" s="1"/>
      <c r="J158" s="1"/>
      <c r="K158" s="1"/>
    </row>
    <row r="159" spans="1:11" ht="14.1" customHeight="1" x14ac:dyDescent="0.25">
      <c r="A159" s="1"/>
      <c r="B159" s="1"/>
      <c r="C159" s="16" t="s">
        <v>54</v>
      </c>
      <c r="D159" s="17">
        <v>0</v>
      </c>
      <c r="E159" s="17">
        <v>0</v>
      </c>
      <c r="F159" s="17">
        <v>0</v>
      </c>
      <c r="G159" s="17">
        <v>0</v>
      </c>
      <c r="H159" s="1"/>
      <c r="I159" s="1"/>
      <c r="J159" s="1"/>
      <c r="K159" s="1"/>
    </row>
    <row r="160" spans="1:11" ht="14.1" customHeight="1" x14ac:dyDescent="0.25">
      <c r="A160" s="1"/>
      <c r="B160" s="1"/>
      <c r="C160" s="16" t="s">
        <v>55</v>
      </c>
      <c r="D160" s="17">
        <v>0</v>
      </c>
      <c r="E160" s="17">
        <v>0</v>
      </c>
      <c r="F160" s="17">
        <v>0</v>
      </c>
      <c r="G160" s="17">
        <v>0</v>
      </c>
      <c r="H160" s="1"/>
      <c r="I160" s="1"/>
      <c r="J160" s="1"/>
      <c r="K160" s="1"/>
    </row>
    <row r="161" spans="1:11" ht="14.1" customHeight="1" x14ac:dyDescent="0.25">
      <c r="A161" s="1"/>
      <c r="B161" s="1"/>
      <c r="C161" s="16" t="s">
        <v>59</v>
      </c>
      <c r="D161" s="17">
        <v>0</v>
      </c>
      <c r="E161" s="17">
        <v>0</v>
      </c>
      <c r="F161" s="17">
        <v>0</v>
      </c>
      <c r="G161" s="17">
        <v>0</v>
      </c>
      <c r="H161" s="1"/>
      <c r="I161" s="1"/>
      <c r="J161" s="1"/>
      <c r="K161" s="1"/>
    </row>
    <row r="162" spans="1:11" ht="14.1" customHeight="1" x14ac:dyDescent="0.25">
      <c r="A162" s="1"/>
      <c r="B162" s="1"/>
      <c r="C162" s="16" t="s">
        <v>54</v>
      </c>
      <c r="D162" s="17">
        <v>0</v>
      </c>
      <c r="E162" s="17">
        <v>0</v>
      </c>
      <c r="F162" s="17">
        <v>0</v>
      </c>
      <c r="G162" s="17">
        <v>0</v>
      </c>
      <c r="H162" s="1"/>
      <c r="I162" s="1"/>
      <c r="J162" s="1"/>
      <c r="K162" s="1"/>
    </row>
    <row r="163" spans="1:11" ht="14.1" customHeight="1" x14ac:dyDescent="0.25">
      <c r="A163" s="1"/>
      <c r="B163" s="1"/>
      <c r="C163" s="16" t="s">
        <v>55</v>
      </c>
      <c r="D163" s="17">
        <v>0</v>
      </c>
      <c r="E163" s="17">
        <v>0</v>
      </c>
      <c r="F163" s="17">
        <v>0</v>
      </c>
      <c r="G163" s="17">
        <v>0</v>
      </c>
      <c r="H163" s="1"/>
      <c r="I163" s="1"/>
      <c r="J163" s="1"/>
      <c r="K163" s="1"/>
    </row>
    <row r="164" spans="1:11" ht="14.1" customHeight="1" x14ac:dyDescent="0.25">
      <c r="A164" s="1"/>
      <c r="B164" s="1"/>
      <c r="C164" s="16" t="s">
        <v>60</v>
      </c>
      <c r="D164" s="17">
        <v>0</v>
      </c>
      <c r="E164" s="17">
        <v>0</v>
      </c>
      <c r="F164" s="17">
        <v>0</v>
      </c>
      <c r="G164" s="17">
        <v>0</v>
      </c>
      <c r="H164" s="1"/>
      <c r="I164" s="1"/>
      <c r="J164" s="1"/>
      <c r="K164" s="1"/>
    </row>
    <row r="165" spans="1:11" ht="14.1" customHeight="1" x14ac:dyDescent="0.25">
      <c r="A165" s="1"/>
      <c r="B165" s="1"/>
      <c r="C165" s="16" t="s">
        <v>54</v>
      </c>
      <c r="D165" s="17">
        <v>0</v>
      </c>
      <c r="E165" s="17">
        <v>0</v>
      </c>
      <c r="F165" s="17">
        <v>0</v>
      </c>
      <c r="G165" s="17">
        <v>0</v>
      </c>
      <c r="H165" s="1"/>
      <c r="I165" s="1"/>
      <c r="J165" s="1"/>
      <c r="K165" s="1"/>
    </row>
    <row r="166" spans="1:11" ht="14.1" customHeight="1" x14ac:dyDescent="0.25">
      <c r="A166" s="1"/>
      <c r="B166" s="1"/>
      <c r="C166" s="16" t="s">
        <v>55</v>
      </c>
      <c r="D166" s="17">
        <v>0</v>
      </c>
      <c r="E166" s="17">
        <v>0</v>
      </c>
      <c r="F166" s="17">
        <v>0</v>
      </c>
      <c r="G166" s="17">
        <v>0</v>
      </c>
      <c r="H166" s="1"/>
      <c r="I166" s="1"/>
      <c r="J166" s="1"/>
      <c r="K166" s="1"/>
    </row>
    <row r="167" spans="1:11" ht="14.1" customHeight="1" x14ac:dyDescent="0.25">
      <c r="A167" s="1"/>
      <c r="B167" s="1"/>
      <c r="C167" s="16" t="s">
        <v>61</v>
      </c>
      <c r="D167" s="17">
        <v>0</v>
      </c>
      <c r="E167" s="17">
        <v>0</v>
      </c>
      <c r="F167" s="17">
        <v>0</v>
      </c>
      <c r="G167" s="17">
        <v>0</v>
      </c>
      <c r="H167" s="1"/>
      <c r="I167" s="1"/>
      <c r="J167" s="1"/>
      <c r="K167" s="1"/>
    </row>
    <row r="168" spans="1:11" ht="14.1" customHeight="1" x14ac:dyDescent="0.25">
      <c r="A168" s="1"/>
      <c r="B168" s="1"/>
      <c r="C168" s="16" t="s">
        <v>54</v>
      </c>
      <c r="D168" s="17">
        <v>0</v>
      </c>
      <c r="E168" s="17">
        <v>0</v>
      </c>
      <c r="F168" s="17">
        <v>0</v>
      </c>
      <c r="G168" s="17">
        <v>0</v>
      </c>
      <c r="H168" s="1"/>
      <c r="I168" s="1"/>
      <c r="J168" s="1"/>
      <c r="K168" s="1"/>
    </row>
    <row r="169" spans="1:11" ht="14.1" customHeight="1" x14ac:dyDescent="0.25">
      <c r="A169" s="1"/>
      <c r="B169" s="1"/>
      <c r="C169" s="16" t="s">
        <v>55</v>
      </c>
      <c r="D169" s="17">
        <v>0</v>
      </c>
      <c r="E169" s="17">
        <v>0</v>
      </c>
      <c r="F169" s="17">
        <v>0</v>
      </c>
      <c r="G169" s="17">
        <v>0</v>
      </c>
      <c r="H169" s="1"/>
      <c r="I169" s="1"/>
      <c r="J169" s="1"/>
      <c r="K169" s="1"/>
    </row>
    <row r="170" spans="1:11" ht="14.1" customHeight="1" x14ac:dyDescent="0.25">
      <c r="A170" s="1"/>
      <c r="B170" s="1"/>
      <c r="C170" s="16" t="s">
        <v>62</v>
      </c>
      <c r="D170" s="17">
        <v>0</v>
      </c>
      <c r="E170" s="17">
        <v>0</v>
      </c>
      <c r="F170" s="17">
        <v>0</v>
      </c>
      <c r="G170" s="17">
        <v>0</v>
      </c>
      <c r="H170" s="1"/>
      <c r="I170" s="1"/>
      <c r="J170" s="1"/>
      <c r="K170" s="1"/>
    </row>
    <row r="171" spans="1:11" ht="14.1" customHeight="1" x14ac:dyDescent="0.25">
      <c r="A171" s="1"/>
      <c r="B171" s="1"/>
      <c r="C171" s="16" t="s">
        <v>54</v>
      </c>
      <c r="D171" s="17">
        <v>0</v>
      </c>
      <c r="E171" s="17">
        <v>0</v>
      </c>
      <c r="F171" s="17">
        <v>0</v>
      </c>
      <c r="G171" s="17">
        <v>0</v>
      </c>
      <c r="H171" s="1"/>
      <c r="I171" s="1"/>
      <c r="J171" s="1"/>
      <c r="K171" s="1"/>
    </row>
    <row r="172" spans="1:11" ht="14.1" customHeight="1" x14ac:dyDescent="0.25">
      <c r="A172" s="1"/>
      <c r="B172" s="1"/>
      <c r="C172" s="16" t="s">
        <v>63</v>
      </c>
      <c r="D172" s="17">
        <v>0</v>
      </c>
      <c r="E172" s="17">
        <v>0</v>
      </c>
      <c r="F172" s="17">
        <v>0</v>
      </c>
      <c r="G172" s="17">
        <v>0</v>
      </c>
      <c r="H172" s="1"/>
      <c r="I172" s="1"/>
      <c r="J172" s="1"/>
      <c r="K172" s="1"/>
    </row>
    <row r="173" spans="1:11" ht="14.1" customHeight="1" x14ac:dyDescent="0.25">
      <c r="A173" s="1"/>
      <c r="B173" s="1"/>
      <c r="C173" s="16" t="s">
        <v>64</v>
      </c>
      <c r="D173" s="17">
        <v>0</v>
      </c>
      <c r="E173" s="17">
        <v>0</v>
      </c>
      <c r="F173" s="17">
        <v>0</v>
      </c>
      <c r="G173" s="17">
        <v>0</v>
      </c>
      <c r="H173" s="1"/>
      <c r="I173" s="1"/>
      <c r="J173" s="1"/>
      <c r="K173" s="1"/>
    </row>
    <row r="174" spans="1:11" ht="14.1" customHeight="1" x14ac:dyDescent="0.25">
      <c r="A174" s="1"/>
      <c r="B174" s="1"/>
      <c r="C174" s="16" t="s">
        <v>65</v>
      </c>
      <c r="D174" s="17">
        <v>0</v>
      </c>
      <c r="E174" s="17">
        <v>0</v>
      </c>
      <c r="F174" s="17">
        <v>0</v>
      </c>
      <c r="G174" s="17">
        <v>0</v>
      </c>
      <c r="H174" s="1"/>
      <c r="I174" s="1"/>
      <c r="J174" s="1"/>
      <c r="K174" s="1"/>
    </row>
    <row r="175" spans="1:11" ht="14.1" customHeight="1" x14ac:dyDescent="0.25">
      <c r="A175" s="1"/>
      <c r="B175" s="1"/>
      <c r="C175" s="16" t="s">
        <v>66</v>
      </c>
      <c r="D175" s="17">
        <v>0</v>
      </c>
      <c r="E175" s="17">
        <v>0</v>
      </c>
      <c r="F175" s="17">
        <v>0</v>
      </c>
      <c r="G175" s="17">
        <v>0</v>
      </c>
      <c r="H175" s="1"/>
      <c r="I175" s="1"/>
      <c r="J175" s="1"/>
      <c r="K175" s="1"/>
    </row>
    <row r="176" spans="1:11" ht="14.1" customHeight="1" x14ac:dyDescent="0.25">
      <c r="A176" s="1"/>
      <c r="B176" s="1"/>
      <c r="C176" s="16" t="s">
        <v>67</v>
      </c>
      <c r="D176" s="17">
        <v>13000000</v>
      </c>
      <c r="E176" s="17">
        <v>3000000</v>
      </c>
      <c r="F176" s="17">
        <v>3000000</v>
      </c>
      <c r="G176" s="17">
        <v>3000000</v>
      </c>
      <c r="H176" s="1"/>
      <c r="I176" s="1"/>
      <c r="J176" s="1"/>
      <c r="K176" s="1"/>
    </row>
    <row r="177" spans="1:11" ht="14.1" customHeight="1" x14ac:dyDescent="0.25">
      <c r="A177" s="1"/>
      <c r="B177" s="1"/>
      <c r="C177" s="16" t="s">
        <v>54</v>
      </c>
      <c r="D177" s="17">
        <v>13000000</v>
      </c>
      <c r="E177" s="17">
        <v>3000000</v>
      </c>
      <c r="F177" s="17">
        <v>3000000</v>
      </c>
      <c r="G177" s="17">
        <v>3000000</v>
      </c>
      <c r="H177" s="1"/>
      <c r="I177" s="1"/>
      <c r="J177" s="1"/>
      <c r="K177" s="1"/>
    </row>
    <row r="178" spans="1:11" ht="14.1" customHeight="1" x14ac:dyDescent="0.25">
      <c r="A178" s="1"/>
      <c r="B178" s="1"/>
      <c r="C178" s="16" t="s">
        <v>63</v>
      </c>
      <c r="D178" s="17">
        <v>0</v>
      </c>
      <c r="E178" s="17">
        <v>0</v>
      </c>
      <c r="F178" s="17">
        <v>0</v>
      </c>
      <c r="G178" s="17">
        <v>0</v>
      </c>
      <c r="H178" s="1"/>
      <c r="I178" s="1"/>
      <c r="J178" s="1"/>
      <c r="K178" s="1"/>
    </row>
    <row r="179" spans="1:11" ht="14.1" customHeight="1" x14ac:dyDescent="0.25">
      <c r="A179" s="1"/>
      <c r="B179" s="1"/>
      <c r="C179" s="16" t="s">
        <v>64</v>
      </c>
      <c r="D179" s="17">
        <v>0</v>
      </c>
      <c r="E179" s="17">
        <v>0</v>
      </c>
      <c r="F179" s="17">
        <v>0</v>
      </c>
      <c r="G179" s="17">
        <v>0</v>
      </c>
      <c r="H179" s="1"/>
      <c r="I179" s="1"/>
      <c r="J179" s="1"/>
      <c r="K179" s="1"/>
    </row>
    <row r="180" spans="1:11" ht="14.1" customHeight="1" x14ac:dyDescent="0.25">
      <c r="A180" s="1"/>
      <c r="B180" s="1"/>
      <c r="C180" s="16" t="s">
        <v>65</v>
      </c>
      <c r="D180" s="17">
        <v>0</v>
      </c>
      <c r="E180" s="17">
        <v>0</v>
      </c>
      <c r="F180" s="17">
        <v>0</v>
      </c>
      <c r="G180" s="17">
        <v>0</v>
      </c>
      <c r="H180" s="1"/>
      <c r="I180" s="1"/>
      <c r="J180" s="1"/>
      <c r="K180" s="1"/>
    </row>
    <row r="181" spans="1:11" ht="14.1" customHeight="1" x14ac:dyDescent="0.25">
      <c r="A181" s="1"/>
      <c r="B181" s="1"/>
      <c r="C181" s="16" t="s">
        <v>66</v>
      </c>
      <c r="D181" s="17">
        <v>0</v>
      </c>
      <c r="E181" s="17">
        <v>0</v>
      </c>
      <c r="F181" s="17">
        <v>0</v>
      </c>
      <c r="G181" s="17">
        <v>0</v>
      </c>
      <c r="H181" s="1"/>
      <c r="I181" s="1"/>
      <c r="J181" s="1"/>
      <c r="K181" s="1"/>
    </row>
    <row r="182" spans="1:11" ht="14.1" customHeight="1" x14ac:dyDescent="0.25">
      <c r="A182" s="1"/>
      <c r="B182" s="1"/>
      <c r="C182" s="16" t="s">
        <v>68</v>
      </c>
      <c r="D182" s="17">
        <v>0</v>
      </c>
      <c r="E182" s="17">
        <v>0</v>
      </c>
      <c r="F182" s="17">
        <v>0</v>
      </c>
      <c r="G182" s="17">
        <v>0</v>
      </c>
      <c r="H182" s="1"/>
      <c r="I182" s="1"/>
      <c r="J182" s="1"/>
      <c r="K182" s="1"/>
    </row>
    <row r="183" spans="1:11" ht="14.1" customHeight="1" x14ac:dyDescent="0.25">
      <c r="A183" s="1"/>
      <c r="B183" s="1"/>
      <c r="C183" s="16" t="s">
        <v>54</v>
      </c>
      <c r="D183" s="17">
        <v>0</v>
      </c>
      <c r="E183" s="17">
        <v>0</v>
      </c>
      <c r="F183" s="17">
        <v>0</v>
      </c>
      <c r="G183" s="17">
        <v>0</v>
      </c>
      <c r="H183" s="1"/>
      <c r="I183" s="1"/>
      <c r="J183" s="1"/>
      <c r="K183" s="1"/>
    </row>
    <row r="184" spans="1:11" ht="14.1" customHeight="1" x14ac:dyDescent="0.25">
      <c r="A184" s="1"/>
      <c r="B184" s="1"/>
      <c r="C184" s="16" t="s">
        <v>63</v>
      </c>
      <c r="D184" s="17">
        <v>0</v>
      </c>
      <c r="E184" s="17">
        <v>0</v>
      </c>
      <c r="F184" s="17">
        <v>0</v>
      </c>
      <c r="G184" s="17">
        <v>0</v>
      </c>
      <c r="H184" s="1"/>
      <c r="I184" s="1"/>
      <c r="J184" s="1"/>
      <c r="K184" s="1"/>
    </row>
    <row r="185" spans="1:11" ht="14.1" customHeight="1" x14ac:dyDescent="0.25">
      <c r="A185" s="1"/>
      <c r="B185" s="1"/>
      <c r="C185" s="16" t="s">
        <v>64</v>
      </c>
      <c r="D185" s="17">
        <v>0</v>
      </c>
      <c r="E185" s="17">
        <v>0</v>
      </c>
      <c r="F185" s="17">
        <v>0</v>
      </c>
      <c r="G185" s="17">
        <v>0</v>
      </c>
      <c r="H185" s="1"/>
      <c r="I185" s="1"/>
      <c r="J185" s="1"/>
      <c r="K185" s="1"/>
    </row>
    <row r="186" spans="1:11" ht="14.1" customHeight="1" x14ac:dyDescent="0.25">
      <c r="A186" s="1"/>
      <c r="B186" s="1"/>
      <c r="C186" s="16" t="s">
        <v>65</v>
      </c>
      <c r="D186" s="17">
        <v>0</v>
      </c>
      <c r="E186" s="17">
        <v>0</v>
      </c>
      <c r="F186" s="17">
        <v>0</v>
      </c>
      <c r="G186" s="17">
        <v>0</v>
      </c>
      <c r="H186" s="1"/>
      <c r="I186" s="1"/>
      <c r="J186" s="1"/>
      <c r="K186" s="1"/>
    </row>
    <row r="187" spans="1:11" ht="14.1" customHeight="1" x14ac:dyDescent="0.25">
      <c r="A187" s="1"/>
      <c r="B187" s="1"/>
      <c r="C187" s="16" t="s">
        <v>66</v>
      </c>
      <c r="D187" s="17">
        <v>0</v>
      </c>
      <c r="E187" s="17">
        <v>0</v>
      </c>
      <c r="F187" s="17">
        <v>0</v>
      </c>
      <c r="G187" s="17">
        <v>0</v>
      </c>
      <c r="H187" s="1"/>
      <c r="I187" s="1"/>
      <c r="J187" s="1"/>
      <c r="K187" s="1"/>
    </row>
    <row r="188" spans="1:11" ht="14.1" customHeight="1" x14ac:dyDescent="0.25">
      <c r="A188" s="1"/>
      <c r="B188" s="1"/>
      <c r="C188" s="16" t="s">
        <v>69</v>
      </c>
      <c r="D188" s="17">
        <v>0</v>
      </c>
      <c r="E188" s="17">
        <v>0</v>
      </c>
      <c r="F188" s="17">
        <v>0</v>
      </c>
      <c r="G188" s="17">
        <v>0</v>
      </c>
      <c r="H188" s="1"/>
      <c r="I188" s="1"/>
      <c r="J188" s="1"/>
      <c r="K188" s="1"/>
    </row>
    <row r="189" spans="1:11" ht="14.1" customHeight="1" x14ac:dyDescent="0.25">
      <c r="A189" s="1"/>
      <c r="B189" s="1"/>
      <c r="C189" s="16" t="s">
        <v>70</v>
      </c>
      <c r="D189" s="17">
        <v>0</v>
      </c>
      <c r="E189" s="17">
        <v>0</v>
      </c>
      <c r="F189" s="17">
        <v>0</v>
      </c>
      <c r="G189" s="17">
        <v>0</v>
      </c>
      <c r="H189" s="1"/>
      <c r="I189" s="1"/>
      <c r="J189" s="1"/>
      <c r="K189" s="1"/>
    </row>
    <row r="190" spans="1:11" ht="14.1" customHeight="1" x14ac:dyDescent="0.25">
      <c r="A190" s="1"/>
      <c r="B190" s="1"/>
      <c r="C190" s="18" t="s">
        <v>71</v>
      </c>
      <c r="D190" s="17">
        <v>13000000</v>
      </c>
      <c r="E190" s="17">
        <v>3000000</v>
      </c>
      <c r="F190" s="17">
        <v>3000000</v>
      </c>
      <c r="G190" s="17">
        <v>3000000</v>
      </c>
      <c r="H190" s="1"/>
      <c r="I190" s="1"/>
      <c r="J190" s="1"/>
      <c r="K190" s="1"/>
    </row>
    <row r="191" spans="1:11" ht="51" customHeight="1" x14ac:dyDescent="0.25">
      <c r="A191" s="1"/>
      <c r="B191" s="1"/>
      <c r="C191" s="3" t="s">
        <v>21</v>
      </c>
      <c r="D191" s="1328" t="s">
        <v>90</v>
      </c>
      <c r="E191" s="1329"/>
      <c r="F191" s="1329"/>
      <c r="G191" s="1329"/>
      <c r="H191" s="1"/>
      <c r="I191" s="1"/>
      <c r="J191" s="1"/>
      <c r="K191" s="1"/>
    </row>
    <row r="192" spans="1:11" ht="27.95" customHeight="1" x14ac:dyDescent="0.25">
      <c r="A192" s="1"/>
      <c r="B192" s="1"/>
      <c r="C192" s="4" t="s">
        <v>23</v>
      </c>
      <c r="D192" s="5">
        <v>2022</v>
      </c>
      <c r="E192" s="5">
        <v>2023</v>
      </c>
      <c r="F192" s="5">
        <v>2024</v>
      </c>
      <c r="G192" s="5">
        <v>2025</v>
      </c>
      <c r="H192" s="1"/>
      <c r="I192" s="1"/>
      <c r="J192" s="1"/>
      <c r="K192" s="1"/>
    </row>
    <row r="193" spans="1:11" ht="14.1" customHeight="1" x14ac:dyDescent="0.25">
      <c r="A193" s="1"/>
      <c r="B193" s="1"/>
      <c r="C193" s="6"/>
      <c r="D193" s="7" t="s">
        <v>17</v>
      </c>
      <c r="E193" s="7" t="s">
        <v>18</v>
      </c>
      <c r="F193" s="7" t="s">
        <v>18</v>
      </c>
      <c r="G193" s="7" t="s">
        <v>18</v>
      </c>
      <c r="H193" s="1"/>
      <c r="I193" s="1"/>
      <c r="J193" s="1"/>
      <c r="K193" s="1"/>
    </row>
    <row r="194" spans="1:11" ht="14.1" customHeight="1" x14ac:dyDescent="0.25">
      <c r="A194" s="1"/>
      <c r="B194" s="1"/>
      <c r="C194" s="4" t="s">
        <v>91</v>
      </c>
      <c r="D194" s="8" t="s">
        <v>92</v>
      </c>
      <c r="E194" s="8" t="s">
        <v>92</v>
      </c>
      <c r="F194" s="8" t="s">
        <v>92</v>
      </c>
      <c r="G194" s="8" t="s">
        <v>92</v>
      </c>
      <c r="H194" s="1"/>
      <c r="I194" s="1"/>
      <c r="J194" s="1"/>
      <c r="K194" s="1"/>
    </row>
    <row r="195" spans="1:11" ht="20.100000000000001" customHeight="1" x14ac:dyDescent="0.25">
      <c r="A195" s="1"/>
      <c r="B195" s="1"/>
      <c r="C195" s="4" t="s">
        <v>93</v>
      </c>
      <c r="D195" s="8" t="s">
        <v>94</v>
      </c>
      <c r="E195" s="8" t="s">
        <v>95</v>
      </c>
      <c r="F195" s="8" t="s">
        <v>94</v>
      </c>
      <c r="G195" s="8" t="s">
        <v>94</v>
      </c>
      <c r="H195" s="1"/>
      <c r="I195" s="1"/>
      <c r="J195" s="1"/>
      <c r="K195" s="1"/>
    </row>
    <row r="196" spans="1:11" ht="14.1" customHeight="1" x14ac:dyDescent="0.25">
      <c r="A196" s="1"/>
      <c r="B196" s="1"/>
      <c r="C196" s="1330" t="s">
        <v>30</v>
      </c>
      <c r="D196" s="1331"/>
      <c r="E196" s="1331"/>
      <c r="F196" s="1331"/>
      <c r="G196" s="1331"/>
      <c r="H196" s="1"/>
      <c r="I196" s="1"/>
      <c r="J196" s="1"/>
      <c r="K196" s="1"/>
    </row>
    <row r="197" spans="1:11" ht="14.1" customHeight="1" x14ac:dyDescent="0.25">
      <c r="A197" s="1"/>
      <c r="B197" s="1"/>
      <c r="C197" s="9" t="s">
        <v>31</v>
      </c>
      <c r="D197" s="1330" t="s">
        <v>32</v>
      </c>
      <c r="E197" s="1331"/>
      <c r="F197" s="1331"/>
      <c r="G197" s="1331"/>
      <c r="H197" s="1"/>
      <c r="I197" s="1"/>
      <c r="J197" s="1"/>
      <c r="K197" s="1"/>
    </row>
    <row r="198" spans="1:11" ht="18" customHeight="1" x14ac:dyDescent="0.25">
      <c r="A198" s="1"/>
      <c r="B198" s="1"/>
      <c r="C198" s="10" t="s">
        <v>33</v>
      </c>
      <c r="D198" s="1326" t="s">
        <v>96</v>
      </c>
      <c r="E198" s="1327"/>
      <c r="F198" s="1327"/>
      <c r="G198" s="1327"/>
      <c r="H198" s="1"/>
      <c r="I198" s="1"/>
      <c r="J198" s="1"/>
      <c r="K198" s="1"/>
    </row>
    <row r="199" spans="1:11" ht="18" customHeight="1" x14ac:dyDescent="0.25">
      <c r="A199" s="1"/>
      <c r="B199" s="1"/>
      <c r="C199" s="11" t="s">
        <v>35</v>
      </c>
      <c r="D199" s="1322" t="s">
        <v>97</v>
      </c>
      <c r="E199" s="1323"/>
      <c r="F199" s="1323"/>
      <c r="G199" s="1323"/>
      <c r="H199" s="1"/>
      <c r="I199" s="1"/>
      <c r="J199" s="1"/>
      <c r="K199" s="1"/>
    </row>
    <row r="200" spans="1:11" ht="18" customHeight="1" x14ac:dyDescent="0.25">
      <c r="A200" s="1"/>
      <c r="B200" s="1"/>
      <c r="C200" s="11" t="s">
        <v>37</v>
      </c>
      <c r="D200" s="1322" t="s">
        <v>98</v>
      </c>
      <c r="E200" s="1323"/>
      <c r="F200" s="1323"/>
      <c r="G200" s="1323"/>
      <c r="H200" s="1"/>
      <c r="I200" s="1"/>
      <c r="J200" s="1"/>
      <c r="K200" s="1"/>
    </row>
    <row r="201" spans="1:11" ht="15" customHeight="1" x14ac:dyDescent="0.25">
      <c r="A201" s="1"/>
      <c r="B201" s="1"/>
      <c r="C201" s="12"/>
      <c r="D201" s="13">
        <v>2022</v>
      </c>
      <c r="E201" s="13">
        <v>2023</v>
      </c>
      <c r="F201" s="13">
        <v>2024</v>
      </c>
      <c r="G201" s="13">
        <v>2025</v>
      </c>
      <c r="H201" s="1"/>
      <c r="I201" s="1"/>
      <c r="J201" s="1"/>
      <c r="K201" s="1"/>
    </row>
    <row r="202" spans="1:11" ht="15" customHeight="1" x14ac:dyDescent="0.25">
      <c r="A202" s="1"/>
      <c r="B202" s="1"/>
      <c r="C202" s="14"/>
      <c r="D202" s="15" t="s">
        <v>17</v>
      </c>
      <c r="E202" s="15" t="s">
        <v>18</v>
      </c>
      <c r="F202" s="15" t="s">
        <v>18</v>
      </c>
      <c r="G202" s="15" t="s">
        <v>18</v>
      </c>
      <c r="H202" s="1"/>
      <c r="I202" s="1"/>
      <c r="J202" s="1"/>
      <c r="K202" s="1"/>
    </row>
    <row r="203" spans="1:11" ht="14.1" customHeight="1" x14ac:dyDescent="0.25">
      <c r="A203" s="1"/>
      <c r="B203" s="1"/>
      <c r="C203" s="4" t="s">
        <v>39</v>
      </c>
      <c r="D203" s="8" t="s">
        <v>92</v>
      </c>
      <c r="E203" s="8" t="s">
        <v>92</v>
      </c>
      <c r="F203" s="8" t="s">
        <v>92</v>
      </c>
      <c r="G203" s="8" t="s">
        <v>92</v>
      </c>
      <c r="H203" s="1"/>
      <c r="I203" s="1"/>
      <c r="J203" s="1"/>
      <c r="K203" s="1"/>
    </row>
    <row r="204" spans="1:11" ht="14.1" customHeight="1" x14ac:dyDescent="0.25">
      <c r="A204" s="1"/>
      <c r="B204" s="1"/>
      <c r="C204" s="4" t="s">
        <v>40</v>
      </c>
      <c r="D204" s="8" t="s">
        <v>99</v>
      </c>
      <c r="E204" s="8" t="s">
        <v>100</v>
      </c>
      <c r="F204" s="8" t="s">
        <v>100</v>
      </c>
      <c r="G204" s="8" t="s">
        <v>100</v>
      </c>
      <c r="H204" s="1"/>
      <c r="I204" s="1"/>
      <c r="J204" s="1"/>
      <c r="K204" s="1"/>
    </row>
    <row r="205" spans="1:11" ht="14.1" customHeight="1" x14ac:dyDescent="0.25">
      <c r="A205" s="1"/>
      <c r="B205" s="1"/>
      <c r="C205" s="4" t="s">
        <v>43</v>
      </c>
      <c r="D205" s="8" t="s">
        <v>101</v>
      </c>
      <c r="E205" s="8" t="s">
        <v>102</v>
      </c>
      <c r="F205" s="8" t="s">
        <v>102</v>
      </c>
      <c r="G205" s="8" t="s">
        <v>102</v>
      </c>
      <c r="H205" s="1"/>
      <c r="I205" s="1"/>
      <c r="J205" s="1"/>
      <c r="K205" s="1"/>
    </row>
    <row r="206" spans="1:11" ht="14.1" customHeight="1" x14ac:dyDescent="0.25">
      <c r="A206" s="1"/>
      <c r="B206" s="1"/>
      <c r="C206" s="4" t="s">
        <v>46</v>
      </c>
      <c r="D206" s="8" t="s">
        <v>47</v>
      </c>
      <c r="E206" s="8" t="s">
        <v>48</v>
      </c>
      <c r="F206" s="8" t="s">
        <v>48</v>
      </c>
      <c r="G206" s="8" t="s">
        <v>48</v>
      </c>
      <c r="H206" s="1"/>
      <c r="I206" s="1"/>
      <c r="J206" s="1"/>
      <c r="K206" s="1"/>
    </row>
    <row r="207" spans="1:11" ht="14.1" customHeight="1" x14ac:dyDescent="0.25">
      <c r="A207" s="1"/>
      <c r="B207" s="1"/>
      <c r="C207" s="4" t="s">
        <v>49</v>
      </c>
      <c r="D207" s="8" t="s">
        <v>47</v>
      </c>
      <c r="E207" s="8" t="s">
        <v>103</v>
      </c>
      <c r="F207" s="8" t="s">
        <v>48</v>
      </c>
      <c r="G207" s="8" t="s">
        <v>48</v>
      </c>
      <c r="H207" s="1"/>
      <c r="I207" s="1"/>
      <c r="J207" s="1"/>
      <c r="K207" s="1"/>
    </row>
    <row r="208" spans="1:11" ht="14.1" customHeight="1" x14ac:dyDescent="0.25">
      <c r="A208" s="1"/>
      <c r="B208" s="1"/>
      <c r="C208" s="4" t="s">
        <v>51</v>
      </c>
      <c r="D208" s="8" t="s">
        <v>47</v>
      </c>
      <c r="E208" s="8" t="s">
        <v>103</v>
      </c>
      <c r="F208" s="8" t="s">
        <v>48</v>
      </c>
      <c r="G208" s="8" t="s">
        <v>48</v>
      </c>
      <c r="H208" s="1"/>
      <c r="I208" s="1"/>
      <c r="J208" s="1"/>
      <c r="K208" s="1"/>
    </row>
    <row r="209" spans="1:11" ht="14.1" customHeight="1" x14ac:dyDescent="0.25">
      <c r="A209" s="1"/>
      <c r="B209" s="1"/>
      <c r="C209" s="1324" t="s">
        <v>52</v>
      </c>
      <c r="D209" s="1325"/>
      <c r="E209" s="1325"/>
      <c r="F209" s="1325"/>
      <c r="G209" s="1325"/>
      <c r="H209" s="1"/>
      <c r="I209" s="1"/>
      <c r="J209" s="1"/>
      <c r="K209" s="1"/>
    </row>
    <row r="210" spans="1:11" ht="14.1" customHeight="1" x14ac:dyDescent="0.25">
      <c r="A210" s="1"/>
      <c r="B210" s="1"/>
      <c r="C210" s="12"/>
      <c r="D210" s="13">
        <v>2022</v>
      </c>
      <c r="E210" s="13">
        <v>2023</v>
      </c>
      <c r="F210" s="13">
        <v>2024</v>
      </c>
      <c r="G210" s="13">
        <v>2025</v>
      </c>
      <c r="H210" s="1"/>
      <c r="I210" s="1"/>
      <c r="J210" s="1"/>
      <c r="K210" s="1"/>
    </row>
    <row r="211" spans="1:11" ht="14.1" customHeight="1" x14ac:dyDescent="0.25">
      <c r="A211" s="1"/>
      <c r="B211" s="1"/>
      <c r="C211" s="14"/>
      <c r="D211" s="15" t="s">
        <v>17</v>
      </c>
      <c r="E211" s="15" t="s">
        <v>18</v>
      </c>
      <c r="F211" s="15" t="s">
        <v>18</v>
      </c>
      <c r="G211" s="15" t="s">
        <v>18</v>
      </c>
      <c r="H211" s="1"/>
      <c r="I211" s="1"/>
      <c r="J211" s="1"/>
      <c r="K211" s="1"/>
    </row>
    <row r="212" spans="1:11" ht="14.1" customHeight="1" x14ac:dyDescent="0.25">
      <c r="A212" s="1"/>
      <c r="B212" s="1"/>
      <c r="C212" s="16" t="s">
        <v>53</v>
      </c>
      <c r="D212" s="17">
        <v>0</v>
      </c>
      <c r="E212" s="17">
        <v>0</v>
      </c>
      <c r="F212" s="17">
        <v>0</v>
      </c>
      <c r="G212" s="17">
        <v>0</v>
      </c>
      <c r="H212" s="1"/>
      <c r="I212" s="1"/>
      <c r="J212" s="1"/>
      <c r="K212" s="1"/>
    </row>
    <row r="213" spans="1:11" ht="14.1" customHeight="1" x14ac:dyDescent="0.25">
      <c r="A213" s="1"/>
      <c r="B213" s="1"/>
      <c r="C213" s="16" t="s">
        <v>54</v>
      </c>
      <c r="D213" s="17">
        <v>0</v>
      </c>
      <c r="E213" s="17">
        <v>0</v>
      </c>
      <c r="F213" s="17">
        <v>0</v>
      </c>
      <c r="G213" s="17">
        <v>0</v>
      </c>
      <c r="H213" s="1"/>
      <c r="I213" s="1"/>
      <c r="J213" s="1"/>
      <c r="K213" s="1"/>
    </row>
    <row r="214" spans="1:11" ht="14.1" customHeight="1" x14ac:dyDescent="0.25">
      <c r="A214" s="1"/>
      <c r="B214" s="1"/>
      <c r="C214" s="16" t="s">
        <v>55</v>
      </c>
      <c r="D214" s="17">
        <v>0</v>
      </c>
      <c r="E214" s="17">
        <v>0</v>
      </c>
      <c r="F214" s="17">
        <v>0</v>
      </c>
      <c r="G214" s="17">
        <v>0</v>
      </c>
      <c r="H214" s="1"/>
      <c r="I214" s="1"/>
      <c r="J214" s="1"/>
      <c r="K214" s="1"/>
    </row>
    <row r="215" spans="1:11" ht="14.1" customHeight="1" x14ac:dyDescent="0.25">
      <c r="A215" s="1"/>
      <c r="B215" s="1"/>
      <c r="C215" s="16" t="s">
        <v>56</v>
      </c>
      <c r="D215" s="17">
        <v>0</v>
      </c>
      <c r="E215" s="17">
        <v>0</v>
      </c>
      <c r="F215" s="17">
        <v>0</v>
      </c>
      <c r="G215" s="17">
        <v>0</v>
      </c>
      <c r="H215" s="1"/>
      <c r="I215" s="1"/>
      <c r="J215" s="1"/>
      <c r="K215" s="1"/>
    </row>
    <row r="216" spans="1:11" ht="14.1" customHeight="1" x14ac:dyDescent="0.25">
      <c r="A216" s="1"/>
      <c r="B216" s="1"/>
      <c r="C216" s="16" t="s">
        <v>54</v>
      </c>
      <c r="D216" s="17">
        <v>0</v>
      </c>
      <c r="E216" s="17">
        <v>0</v>
      </c>
      <c r="F216" s="17">
        <v>0</v>
      </c>
      <c r="G216" s="17">
        <v>0</v>
      </c>
      <c r="H216" s="1"/>
      <c r="I216" s="1"/>
      <c r="J216" s="1"/>
      <c r="K216" s="1"/>
    </row>
    <row r="217" spans="1:11" ht="14.1" customHeight="1" x14ac:dyDescent="0.25">
      <c r="A217" s="1"/>
      <c r="B217" s="1"/>
      <c r="C217" s="16" t="s">
        <v>55</v>
      </c>
      <c r="D217" s="17">
        <v>0</v>
      </c>
      <c r="E217" s="17">
        <v>0</v>
      </c>
      <c r="F217" s="17">
        <v>0</v>
      </c>
      <c r="G217" s="17">
        <v>0</v>
      </c>
      <c r="H217" s="1"/>
      <c r="I217" s="1"/>
      <c r="J217" s="1"/>
      <c r="K217" s="1"/>
    </row>
    <row r="218" spans="1:11" ht="14.1" customHeight="1" x14ac:dyDescent="0.25">
      <c r="A218" s="1"/>
      <c r="B218" s="1"/>
      <c r="C218" s="16" t="s">
        <v>57</v>
      </c>
      <c r="D218" s="17">
        <v>31920000</v>
      </c>
      <c r="E218" s="17">
        <v>33000000</v>
      </c>
      <c r="F218" s="17">
        <v>33000000</v>
      </c>
      <c r="G218" s="17">
        <v>33000000</v>
      </c>
      <c r="H218" s="1"/>
      <c r="I218" s="1"/>
      <c r="J218" s="1"/>
      <c r="K218" s="1"/>
    </row>
    <row r="219" spans="1:11" ht="14.1" customHeight="1" x14ac:dyDescent="0.25">
      <c r="A219" s="1"/>
      <c r="B219" s="1"/>
      <c r="C219" s="16" t="s">
        <v>54</v>
      </c>
      <c r="D219" s="17">
        <v>31920000</v>
      </c>
      <c r="E219" s="17">
        <v>33000000</v>
      </c>
      <c r="F219" s="17">
        <v>33000000</v>
      </c>
      <c r="G219" s="17">
        <v>33000000</v>
      </c>
      <c r="H219" s="1"/>
      <c r="I219" s="1"/>
      <c r="J219" s="1"/>
      <c r="K219" s="1"/>
    </row>
    <row r="220" spans="1:11" ht="14.1" customHeight="1" x14ac:dyDescent="0.25">
      <c r="A220" s="1"/>
      <c r="B220" s="1"/>
      <c r="C220" s="16" t="s">
        <v>55</v>
      </c>
      <c r="D220" s="17">
        <v>0</v>
      </c>
      <c r="E220" s="17">
        <v>0</v>
      </c>
      <c r="F220" s="17">
        <v>0</v>
      </c>
      <c r="G220" s="17">
        <v>0</v>
      </c>
      <c r="H220" s="1"/>
      <c r="I220" s="1"/>
      <c r="J220" s="1"/>
      <c r="K220" s="1"/>
    </row>
    <row r="221" spans="1:11" ht="14.1" customHeight="1" x14ac:dyDescent="0.25">
      <c r="A221" s="1"/>
      <c r="B221" s="1"/>
      <c r="C221" s="16" t="s">
        <v>58</v>
      </c>
      <c r="D221" s="17">
        <v>0</v>
      </c>
      <c r="E221" s="17">
        <v>0</v>
      </c>
      <c r="F221" s="17">
        <v>0</v>
      </c>
      <c r="G221" s="17">
        <v>0</v>
      </c>
      <c r="H221" s="1"/>
      <c r="I221" s="1"/>
      <c r="J221" s="1"/>
      <c r="K221" s="1"/>
    </row>
    <row r="222" spans="1:11" ht="14.1" customHeight="1" x14ac:dyDescent="0.25">
      <c r="A222" s="1"/>
      <c r="B222" s="1"/>
      <c r="C222" s="16" t="s">
        <v>54</v>
      </c>
      <c r="D222" s="17">
        <v>0</v>
      </c>
      <c r="E222" s="17">
        <v>0</v>
      </c>
      <c r="F222" s="17">
        <v>0</v>
      </c>
      <c r="G222" s="17">
        <v>0</v>
      </c>
      <c r="H222" s="1"/>
      <c r="I222" s="1"/>
      <c r="J222" s="1"/>
      <c r="K222" s="1"/>
    </row>
    <row r="223" spans="1:11" ht="14.1" customHeight="1" x14ac:dyDescent="0.25">
      <c r="A223" s="1"/>
      <c r="B223" s="1"/>
      <c r="C223" s="16" t="s">
        <v>55</v>
      </c>
      <c r="D223" s="17">
        <v>0</v>
      </c>
      <c r="E223" s="17">
        <v>0</v>
      </c>
      <c r="F223" s="17">
        <v>0</v>
      </c>
      <c r="G223" s="17">
        <v>0</v>
      </c>
      <c r="H223" s="1"/>
      <c r="I223" s="1"/>
      <c r="J223" s="1"/>
      <c r="K223" s="1"/>
    </row>
    <row r="224" spans="1:11" ht="14.1" customHeight="1" x14ac:dyDescent="0.25">
      <c r="A224" s="1"/>
      <c r="B224" s="1"/>
      <c r="C224" s="16" t="s">
        <v>59</v>
      </c>
      <c r="D224" s="17">
        <v>0</v>
      </c>
      <c r="E224" s="17">
        <v>0</v>
      </c>
      <c r="F224" s="17">
        <v>0</v>
      </c>
      <c r="G224" s="17">
        <v>0</v>
      </c>
      <c r="H224" s="1"/>
      <c r="I224" s="1"/>
      <c r="J224" s="1"/>
      <c r="K224" s="1"/>
    </row>
    <row r="225" spans="1:11" ht="14.1" customHeight="1" x14ac:dyDescent="0.25">
      <c r="A225" s="1"/>
      <c r="B225" s="1"/>
      <c r="C225" s="16" t="s">
        <v>54</v>
      </c>
      <c r="D225" s="17">
        <v>0</v>
      </c>
      <c r="E225" s="17">
        <v>0</v>
      </c>
      <c r="F225" s="17">
        <v>0</v>
      </c>
      <c r="G225" s="17">
        <v>0</v>
      </c>
      <c r="H225" s="1"/>
      <c r="I225" s="1"/>
      <c r="J225" s="1"/>
      <c r="K225" s="1"/>
    </row>
    <row r="226" spans="1:11" ht="14.1" customHeight="1" x14ac:dyDescent="0.25">
      <c r="A226" s="1"/>
      <c r="B226" s="1"/>
      <c r="C226" s="16" t="s">
        <v>55</v>
      </c>
      <c r="D226" s="17">
        <v>0</v>
      </c>
      <c r="E226" s="17">
        <v>0</v>
      </c>
      <c r="F226" s="17">
        <v>0</v>
      </c>
      <c r="G226" s="17">
        <v>0</v>
      </c>
      <c r="H226" s="1"/>
      <c r="I226" s="1"/>
      <c r="J226" s="1"/>
      <c r="K226" s="1"/>
    </row>
    <row r="227" spans="1:11" ht="14.1" customHeight="1" x14ac:dyDescent="0.25">
      <c r="A227" s="1"/>
      <c r="B227" s="1"/>
      <c r="C227" s="16" t="s">
        <v>60</v>
      </c>
      <c r="D227" s="17">
        <v>0</v>
      </c>
      <c r="E227" s="17">
        <v>0</v>
      </c>
      <c r="F227" s="17">
        <v>0</v>
      </c>
      <c r="G227" s="17">
        <v>0</v>
      </c>
      <c r="H227" s="1"/>
      <c r="I227" s="1"/>
      <c r="J227" s="1"/>
      <c r="K227" s="1"/>
    </row>
    <row r="228" spans="1:11" ht="14.1" customHeight="1" x14ac:dyDescent="0.25">
      <c r="A228" s="1"/>
      <c r="B228" s="1"/>
      <c r="C228" s="16" t="s">
        <v>54</v>
      </c>
      <c r="D228" s="17">
        <v>0</v>
      </c>
      <c r="E228" s="17">
        <v>0</v>
      </c>
      <c r="F228" s="17">
        <v>0</v>
      </c>
      <c r="G228" s="17">
        <v>0</v>
      </c>
      <c r="H228" s="1"/>
      <c r="I228" s="1"/>
      <c r="J228" s="1"/>
      <c r="K228" s="1"/>
    </row>
    <row r="229" spans="1:11" ht="14.1" customHeight="1" x14ac:dyDescent="0.25">
      <c r="A229" s="1"/>
      <c r="B229" s="1"/>
      <c r="C229" s="16" t="s">
        <v>55</v>
      </c>
      <c r="D229" s="17">
        <v>0</v>
      </c>
      <c r="E229" s="17">
        <v>0</v>
      </c>
      <c r="F229" s="17">
        <v>0</v>
      </c>
      <c r="G229" s="17">
        <v>0</v>
      </c>
      <c r="H229" s="1"/>
      <c r="I229" s="1"/>
      <c r="J229" s="1"/>
      <c r="K229" s="1"/>
    </row>
    <row r="230" spans="1:11" ht="14.1" customHeight="1" x14ac:dyDescent="0.25">
      <c r="A230" s="1"/>
      <c r="B230" s="1"/>
      <c r="C230" s="16" t="s">
        <v>61</v>
      </c>
      <c r="D230" s="17">
        <v>0</v>
      </c>
      <c r="E230" s="17">
        <v>0</v>
      </c>
      <c r="F230" s="17">
        <v>0</v>
      </c>
      <c r="G230" s="17">
        <v>0</v>
      </c>
      <c r="H230" s="1"/>
      <c r="I230" s="1"/>
      <c r="J230" s="1"/>
      <c r="K230" s="1"/>
    </row>
    <row r="231" spans="1:11" ht="14.1" customHeight="1" x14ac:dyDescent="0.25">
      <c r="A231" s="1"/>
      <c r="B231" s="1"/>
      <c r="C231" s="16" t="s">
        <v>54</v>
      </c>
      <c r="D231" s="17">
        <v>0</v>
      </c>
      <c r="E231" s="17">
        <v>0</v>
      </c>
      <c r="F231" s="17">
        <v>0</v>
      </c>
      <c r="G231" s="17">
        <v>0</v>
      </c>
      <c r="H231" s="1"/>
      <c r="I231" s="1"/>
      <c r="J231" s="1"/>
      <c r="K231" s="1"/>
    </row>
    <row r="232" spans="1:11" ht="14.1" customHeight="1" x14ac:dyDescent="0.25">
      <c r="A232" s="1"/>
      <c r="B232" s="1"/>
      <c r="C232" s="16" t="s">
        <v>55</v>
      </c>
      <c r="D232" s="17">
        <v>0</v>
      </c>
      <c r="E232" s="17">
        <v>0</v>
      </c>
      <c r="F232" s="17">
        <v>0</v>
      </c>
      <c r="G232" s="17">
        <v>0</v>
      </c>
      <c r="H232" s="1"/>
      <c r="I232" s="1"/>
      <c r="J232" s="1"/>
      <c r="K232" s="1"/>
    </row>
    <row r="233" spans="1:11" ht="14.1" customHeight="1" x14ac:dyDescent="0.25">
      <c r="A233" s="1"/>
      <c r="B233" s="1"/>
      <c r="C233" s="16" t="s">
        <v>62</v>
      </c>
      <c r="D233" s="17">
        <v>0</v>
      </c>
      <c r="E233" s="17">
        <v>0</v>
      </c>
      <c r="F233" s="17">
        <v>0</v>
      </c>
      <c r="G233" s="17">
        <v>0</v>
      </c>
      <c r="H233" s="1"/>
      <c r="I233" s="1"/>
      <c r="J233" s="1"/>
      <c r="K233" s="1"/>
    </row>
    <row r="234" spans="1:11" ht="14.1" customHeight="1" x14ac:dyDescent="0.25">
      <c r="A234" s="1"/>
      <c r="B234" s="1"/>
      <c r="C234" s="16" t="s">
        <v>54</v>
      </c>
      <c r="D234" s="17">
        <v>0</v>
      </c>
      <c r="E234" s="17">
        <v>0</v>
      </c>
      <c r="F234" s="17">
        <v>0</v>
      </c>
      <c r="G234" s="17">
        <v>0</v>
      </c>
      <c r="H234" s="1"/>
      <c r="I234" s="1"/>
      <c r="J234" s="1"/>
      <c r="K234" s="1"/>
    </row>
    <row r="235" spans="1:11" ht="14.1" customHeight="1" x14ac:dyDescent="0.25">
      <c r="A235" s="1"/>
      <c r="B235" s="1"/>
      <c r="C235" s="16" t="s">
        <v>63</v>
      </c>
      <c r="D235" s="17">
        <v>0</v>
      </c>
      <c r="E235" s="17">
        <v>0</v>
      </c>
      <c r="F235" s="17">
        <v>0</v>
      </c>
      <c r="G235" s="17">
        <v>0</v>
      </c>
      <c r="H235" s="1"/>
      <c r="I235" s="1"/>
      <c r="J235" s="1"/>
      <c r="K235" s="1"/>
    </row>
    <row r="236" spans="1:11" ht="14.1" customHeight="1" x14ac:dyDescent="0.25">
      <c r="A236" s="1"/>
      <c r="B236" s="1"/>
      <c r="C236" s="16" t="s">
        <v>64</v>
      </c>
      <c r="D236" s="17">
        <v>0</v>
      </c>
      <c r="E236" s="17">
        <v>0</v>
      </c>
      <c r="F236" s="17">
        <v>0</v>
      </c>
      <c r="G236" s="17">
        <v>0</v>
      </c>
      <c r="H236" s="1"/>
      <c r="I236" s="1"/>
      <c r="J236" s="1"/>
      <c r="K236" s="1"/>
    </row>
    <row r="237" spans="1:11" ht="14.1" customHeight="1" x14ac:dyDescent="0.25">
      <c r="A237" s="1"/>
      <c r="B237" s="1"/>
      <c r="C237" s="16" t="s">
        <v>65</v>
      </c>
      <c r="D237" s="17">
        <v>0</v>
      </c>
      <c r="E237" s="17">
        <v>0</v>
      </c>
      <c r="F237" s="17">
        <v>0</v>
      </c>
      <c r="G237" s="17">
        <v>0</v>
      </c>
      <c r="H237" s="1"/>
      <c r="I237" s="1"/>
      <c r="J237" s="1"/>
      <c r="K237" s="1"/>
    </row>
    <row r="238" spans="1:11" ht="14.1" customHeight="1" x14ac:dyDescent="0.25">
      <c r="A238" s="1"/>
      <c r="B238" s="1"/>
      <c r="C238" s="16" t="s">
        <v>66</v>
      </c>
      <c r="D238" s="17">
        <v>0</v>
      </c>
      <c r="E238" s="17">
        <v>0</v>
      </c>
      <c r="F238" s="17">
        <v>0</v>
      </c>
      <c r="G238" s="17">
        <v>0</v>
      </c>
      <c r="H238" s="1"/>
      <c r="I238" s="1"/>
      <c r="J238" s="1"/>
      <c r="K238" s="1"/>
    </row>
    <row r="239" spans="1:11" ht="14.1" customHeight="1" x14ac:dyDescent="0.25">
      <c r="A239" s="1"/>
      <c r="B239" s="1"/>
      <c r="C239" s="16" t="s">
        <v>67</v>
      </c>
      <c r="D239" s="17">
        <v>0</v>
      </c>
      <c r="E239" s="17">
        <v>0</v>
      </c>
      <c r="F239" s="17">
        <v>0</v>
      </c>
      <c r="G239" s="17">
        <v>0</v>
      </c>
      <c r="H239" s="1"/>
      <c r="I239" s="1"/>
      <c r="J239" s="1"/>
      <c r="K239" s="1"/>
    </row>
    <row r="240" spans="1:11" ht="14.1" customHeight="1" x14ac:dyDescent="0.25">
      <c r="A240" s="1"/>
      <c r="B240" s="1"/>
      <c r="C240" s="16" t="s">
        <v>54</v>
      </c>
      <c r="D240" s="17">
        <v>0</v>
      </c>
      <c r="E240" s="17">
        <v>0</v>
      </c>
      <c r="F240" s="17">
        <v>0</v>
      </c>
      <c r="G240" s="17">
        <v>0</v>
      </c>
      <c r="H240" s="1"/>
      <c r="I240" s="1"/>
      <c r="J240" s="1"/>
      <c r="K240" s="1"/>
    </row>
    <row r="241" spans="1:11" ht="14.1" customHeight="1" x14ac:dyDescent="0.25">
      <c r="A241" s="1"/>
      <c r="B241" s="1"/>
      <c r="C241" s="16" t="s">
        <v>63</v>
      </c>
      <c r="D241" s="17">
        <v>0</v>
      </c>
      <c r="E241" s="17">
        <v>0</v>
      </c>
      <c r="F241" s="17">
        <v>0</v>
      </c>
      <c r="G241" s="17">
        <v>0</v>
      </c>
      <c r="H241" s="1"/>
      <c r="I241" s="1"/>
      <c r="J241" s="1"/>
      <c r="K241" s="1"/>
    </row>
    <row r="242" spans="1:11" ht="14.1" customHeight="1" x14ac:dyDescent="0.25">
      <c r="A242" s="1"/>
      <c r="B242" s="1"/>
      <c r="C242" s="16" t="s">
        <v>64</v>
      </c>
      <c r="D242" s="17">
        <v>0</v>
      </c>
      <c r="E242" s="17">
        <v>0</v>
      </c>
      <c r="F242" s="17">
        <v>0</v>
      </c>
      <c r="G242" s="17">
        <v>0</v>
      </c>
      <c r="H242" s="1"/>
      <c r="I242" s="1"/>
      <c r="J242" s="1"/>
      <c r="K242" s="1"/>
    </row>
    <row r="243" spans="1:11" ht="14.1" customHeight="1" x14ac:dyDescent="0.25">
      <c r="A243" s="1"/>
      <c r="B243" s="1"/>
      <c r="C243" s="16" t="s">
        <v>65</v>
      </c>
      <c r="D243" s="17">
        <v>0</v>
      </c>
      <c r="E243" s="17">
        <v>0</v>
      </c>
      <c r="F243" s="17">
        <v>0</v>
      </c>
      <c r="G243" s="17">
        <v>0</v>
      </c>
      <c r="H243" s="1"/>
      <c r="I243" s="1"/>
      <c r="J243" s="1"/>
      <c r="K243" s="1"/>
    </row>
    <row r="244" spans="1:11" ht="14.1" customHeight="1" x14ac:dyDescent="0.25">
      <c r="A244" s="1"/>
      <c r="B244" s="1"/>
      <c r="C244" s="16" t="s">
        <v>66</v>
      </c>
      <c r="D244" s="17">
        <v>0</v>
      </c>
      <c r="E244" s="17">
        <v>0</v>
      </c>
      <c r="F244" s="17">
        <v>0</v>
      </c>
      <c r="G244" s="17">
        <v>0</v>
      </c>
      <c r="H244" s="1"/>
      <c r="I244" s="1"/>
      <c r="J244" s="1"/>
      <c r="K244" s="1"/>
    </row>
    <row r="245" spans="1:11" ht="14.1" customHeight="1" x14ac:dyDescent="0.25">
      <c r="A245" s="1"/>
      <c r="B245" s="1"/>
      <c r="C245" s="16" t="s">
        <v>68</v>
      </c>
      <c r="D245" s="17">
        <v>0</v>
      </c>
      <c r="E245" s="17">
        <v>0</v>
      </c>
      <c r="F245" s="17">
        <v>0</v>
      </c>
      <c r="G245" s="17">
        <v>0</v>
      </c>
      <c r="H245" s="1"/>
      <c r="I245" s="1"/>
      <c r="J245" s="1"/>
      <c r="K245" s="1"/>
    </row>
    <row r="246" spans="1:11" ht="14.1" customHeight="1" x14ac:dyDescent="0.25">
      <c r="A246" s="1"/>
      <c r="B246" s="1"/>
      <c r="C246" s="16" t="s">
        <v>54</v>
      </c>
      <c r="D246" s="17">
        <v>0</v>
      </c>
      <c r="E246" s="17">
        <v>0</v>
      </c>
      <c r="F246" s="17">
        <v>0</v>
      </c>
      <c r="G246" s="17">
        <v>0</v>
      </c>
      <c r="H246" s="1"/>
      <c r="I246" s="1"/>
      <c r="J246" s="1"/>
      <c r="K246" s="1"/>
    </row>
    <row r="247" spans="1:11" ht="14.1" customHeight="1" x14ac:dyDescent="0.25">
      <c r="A247" s="1"/>
      <c r="B247" s="1"/>
      <c r="C247" s="16" t="s">
        <v>63</v>
      </c>
      <c r="D247" s="17">
        <v>0</v>
      </c>
      <c r="E247" s="17">
        <v>0</v>
      </c>
      <c r="F247" s="17">
        <v>0</v>
      </c>
      <c r="G247" s="17">
        <v>0</v>
      </c>
      <c r="H247" s="1"/>
      <c r="I247" s="1"/>
      <c r="J247" s="1"/>
      <c r="K247" s="1"/>
    </row>
    <row r="248" spans="1:11" ht="14.1" customHeight="1" x14ac:dyDescent="0.25">
      <c r="A248" s="1"/>
      <c r="B248" s="1"/>
      <c r="C248" s="16" t="s">
        <v>64</v>
      </c>
      <c r="D248" s="17">
        <v>0</v>
      </c>
      <c r="E248" s="17">
        <v>0</v>
      </c>
      <c r="F248" s="17">
        <v>0</v>
      </c>
      <c r="G248" s="17">
        <v>0</v>
      </c>
      <c r="H248" s="1"/>
      <c r="I248" s="1"/>
      <c r="J248" s="1"/>
      <c r="K248" s="1"/>
    </row>
    <row r="249" spans="1:11" ht="14.1" customHeight="1" x14ac:dyDescent="0.25">
      <c r="A249" s="1"/>
      <c r="B249" s="1"/>
      <c r="C249" s="16" t="s">
        <v>65</v>
      </c>
      <c r="D249" s="17">
        <v>0</v>
      </c>
      <c r="E249" s="17">
        <v>0</v>
      </c>
      <c r="F249" s="17">
        <v>0</v>
      </c>
      <c r="G249" s="17">
        <v>0</v>
      </c>
      <c r="H249" s="1"/>
      <c r="I249" s="1"/>
      <c r="J249" s="1"/>
      <c r="K249" s="1"/>
    </row>
    <row r="250" spans="1:11" ht="14.1" customHeight="1" x14ac:dyDescent="0.25">
      <c r="A250" s="1"/>
      <c r="B250" s="1"/>
      <c r="C250" s="16" t="s">
        <v>66</v>
      </c>
      <c r="D250" s="17">
        <v>0</v>
      </c>
      <c r="E250" s="17">
        <v>0</v>
      </c>
      <c r="F250" s="17">
        <v>0</v>
      </c>
      <c r="G250" s="17">
        <v>0</v>
      </c>
      <c r="H250" s="1"/>
      <c r="I250" s="1"/>
      <c r="J250" s="1"/>
      <c r="K250" s="1"/>
    </row>
    <row r="251" spans="1:11" ht="14.1" customHeight="1" x14ac:dyDescent="0.25">
      <c r="A251" s="1"/>
      <c r="B251" s="1"/>
      <c r="C251" s="16" t="s">
        <v>69</v>
      </c>
      <c r="D251" s="17">
        <v>0</v>
      </c>
      <c r="E251" s="17">
        <v>0</v>
      </c>
      <c r="F251" s="17">
        <v>0</v>
      </c>
      <c r="G251" s="17">
        <v>0</v>
      </c>
      <c r="H251" s="1"/>
      <c r="I251" s="1"/>
      <c r="J251" s="1"/>
      <c r="K251" s="1"/>
    </row>
    <row r="252" spans="1:11" ht="14.1" customHeight="1" x14ac:dyDescent="0.25">
      <c r="A252" s="1"/>
      <c r="B252" s="1"/>
      <c r="C252" s="16" t="s">
        <v>70</v>
      </c>
      <c r="D252" s="17">
        <v>0</v>
      </c>
      <c r="E252" s="17">
        <v>0</v>
      </c>
      <c r="F252" s="17">
        <v>0</v>
      </c>
      <c r="G252" s="17">
        <v>0</v>
      </c>
      <c r="H252" s="1"/>
      <c r="I252" s="1"/>
      <c r="J252" s="1"/>
      <c r="K252" s="1"/>
    </row>
    <row r="253" spans="1:11" ht="14.1" customHeight="1" x14ac:dyDescent="0.25">
      <c r="A253" s="1"/>
      <c r="B253" s="1"/>
      <c r="C253" s="18" t="s">
        <v>71</v>
      </c>
      <c r="D253" s="17">
        <v>31920000</v>
      </c>
      <c r="E253" s="17">
        <v>33000000</v>
      </c>
      <c r="F253" s="17">
        <v>33000000</v>
      </c>
      <c r="G253" s="17">
        <v>33000000</v>
      </c>
      <c r="H253" s="1"/>
      <c r="I253" s="1"/>
      <c r="J253" s="1"/>
      <c r="K253" s="1"/>
    </row>
    <row r="254" spans="1:11" ht="14.1" customHeight="1" x14ac:dyDescent="0.25">
      <c r="A254" s="1"/>
      <c r="B254" s="1"/>
      <c r="C254" s="10" t="s">
        <v>33</v>
      </c>
      <c r="D254" s="1326" t="s">
        <v>104</v>
      </c>
      <c r="E254" s="1327"/>
      <c r="F254" s="1327"/>
      <c r="G254" s="1327"/>
      <c r="H254" s="1"/>
      <c r="I254" s="1"/>
      <c r="J254" s="1"/>
      <c r="K254" s="1"/>
    </row>
    <row r="255" spans="1:11" ht="14.1" customHeight="1" x14ac:dyDescent="0.25">
      <c r="A255" s="1"/>
      <c r="B255" s="1"/>
      <c r="C255" s="11" t="s">
        <v>35</v>
      </c>
      <c r="D255" s="1322" t="s">
        <v>105</v>
      </c>
      <c r="E255" s="1323"/>
      <c r="F255" s="1323"/>
      <c r="G255" s="1323"/>
      <c r="H255" s="1"/>
      <c r="I255" s="1"/>
      <c r="J255" s="1"/>
      <c r="K255" s="1"/>
    </row>
    <row r="256" spans="1:11" ht="14.1" customHeight="1" x14ac:dyDescent="0.25">
      <c r="A256" s="1"/>
      <c r="B256" s="1"/>
      <c r="C256" s="11" t="s">
        <v>37</v>
      </c>
      <c r="D256" s="1322" t="s">
        <v>98</v>
      </c>
      <c r="E256" s="1323"/>
      <c r="F256" s="1323"/>
      <c r="G256" s="1323"/>
      <c r="H256" s="1"/>
      <c r="I256" s="1"/>
      <c r="J256" s="1"/>
      <c r="K256" s="1"/>
    </row>
    <row r="257" spans="1:11" ht="15" customHeight="1" x14ac:dyDescent="0.25">
      <c r="A257" s="1"/>
      <c r="B257" s="1"/>
      <c r="C257" s="12"/>
      <c r="D257" s="13">
        <v>2022</v>
      </c>
      <c r="E257" s="13">
        <v>2023</v>
      </c>
      <c r="F257" s="13">
        <v>2024</v>
      </c>
      <c r="G257" s="13">
        <v>2025</v>
      </c>
      <c r="H257" s="1"/>
      <c r="I257" s="1"/>
      <c r="J257" s="1"/>
      <c r="K257" s="1"/>
    </row>
    <row r="258" spans="1:11" ht="15" customHeight="1" x14ac:dyDescent="0.25">
      <c r="A258" s="1"/>
      <c r="B258" s="1"/>
      <c r="C258" s="14"/>
      <c r="D258" s="15" t="s">
        <v>17</v>
      </c>
      <c r="E258" s="15" t="s">
        <v>18</v>
      </c>
      <c r="F258" s="15" t="s">
        <v>18</v>
      </c>
      <c r="G258" s="15" t="s">
        <v>18</v>
      </c>
      <c r="H258" s="1"/>
      <c r="I258" s="1"/>
      <c r="J258" s="1"/>
      <c r="K258" s="1"/>
    </row>
    <row r="259" spans="1:11" ht="14.1" customHeight="1" x14ac:dyDescent="0.25">
      <c r="A259" s="1"/>
      <c r="B259" s="1"/>
      <c r="C259" s="4" t="s">
        <v>39</v>
      </c>
      <c r="D259" s="8" t="s">
        <v>94</v>
      </c>
      <c r="E259" s="8" t="s">
        <v>95</v>
      </c>
      <c r="F259" s="8" t="s">
        <v>94</v>
      </c>
      <c r="G259" s="8" t="s">
        <v>94</v>
      </c>
      <c r="H259" s="1"/>
      <c r="I259" s="1"/>
      <c r="J259" s="1"/>
      <c r="K259" s="1"/>
    </row>
    <row r="260" spans="1:11" ht="14.1" customHeight="1" x14ac:dyDescent="0.25">
      <c r="A260" s="1"/>
      <c r="B260" s="1"/>
      <c r="C260" s="4" t="s">
        <v>40</v>
      </c>
      <c r="D260" s="8" t="s">
        <v>106</v>
      </c>
      <c r="E260" s="8" t="s">
        <v>107</v>
      </c>
      <c r="F260" s="8" t="s">
        <v>108</v>
      </c>
      <c r="G260" s="8" t="s">
        <v>108</v>
      </c>
      <c r="H260" s="1"/>
      <c r="I260" s="1"/>
      <c r="J260" s="1"/>
      <c r="K260" s="1"/>
    </row>
    <row r="261" spans="1:11" ht="14.1" customHeight="1" x14ac:dyDescent="0.25">
      <c r="A261" s="1"/>
      <c r="B261" s="1"/>
      <c r="C261" s="4" t="s">
        <v>43</v>
      </c>
      <c r="D261" s="8" t="s">
        <v>109</v>
      </c>
      <c r="E261" s="8" t="s">
        <v>110</v>
      </c>
      <c r="F261" s="8" t="s">
        <v>111</v>
      </c>
      <c r="G261" s="8" t="s">
        <v>111</v>
      </c>
      <c r="H261" s="1"/>
      <c r="I261" s="1"/>
      <c r="J261" s="1"/>
      <c r="K261" s="1"/>
    </row>
    <row r="262" spans="1:11" ht="14.1" customHeight="1" x14ac:dyDescent="0.25">
      <c r="A262" s="1"/>
      <c r="B262" s="1"/>
      <c r="C262" s="4" t="s">
        <v>46</v>
      </c>
      <c r="D262" s="8" t="s">
        <v>47</v>
      </c>
      <c r="E262" s="8" t="s">
        <v>112</v>
      </c>
      <c r="F262" s="8" t="s">
        <v>113</v>
      </c>
      <c r="G262" s="8" t="s">
        <v>48</v>
      </c>
      <c r="H262" s="1"/>
      <c r="I262" s="1"/>
      <c r="J262" s="1"/>
      <c r="K262" s="1"/>
    </row>
    <row r="263" spans="1:11" ht="14.1" customHeight="1" x14ac:dyDescent="0.25">
      <c r="A263" s="1"/>
      <c r="B263" s="1"/>
      <c r="C263" s="4" t="s">
        <v>49</v>
      </c>
      <c r="D263" s="8" t="s">
        <v>47</v>
      </c>
      <c r="E263" s="8" t="s">
        <v>114</v>
      </c>
      <c r="F263" s="8" t="s">
        <v>115</v>
      </c>
      <c r="G263" s="8" t="s">
        <v>48</v>
      </c>
      <c r="H263" s="1"/>
      <c r="I263" s="1"/>
      <c r="J263" s="1"/>
      <c r="K263" s="1"/>
    </row>
    <row r="264" spans="1:11" ht="14.1" customHeight="1" x14ac:dyDescent="0.25">
      <c r="A264" s="1"/>
      <c r="B264" s="1"/>
      <c r="C264" s="4" t="s">
        <v>51</v>
      </c>
      <c r="D264" s="8" t="s">
        <v>47</v>
      </c>
      <c r="E264" s="8" t="s">
        <v>116</v>
      </c>
      <c r="F264" s="8" t="s">
        <v>117</v>
      </c>
      <c r="G264" s="8" t="s">
        <v>48</v>
      </c>
      <c r="H264" s="1"/>
      <c r="I264" s="1"/>
      <c r="J264" s="1"/>
      <c r="K264" s="1"/>
    </row>
    <row r="265" spans="1:11" ht="14.1" customHeight="1" x14ac:dyDescent="0.25">
      <c r="A265" s="1"/>
      <c r="B265" s="1"/>
      <c r="C265" s="1324" t="s">
        <v>52</v>
      </c>
      <c r="D265" s="1325"/>
      <c r="E265" s="1325"/>
      <c r="F265" s="1325"/>
      <c r="G265" s="1325"/>
      <c r="H265" s="1"/>
      <c r="I265" s="1"/>
      <c r="J265" s="1"/>
      <c r="K265" s="1"/>
    </row>
    <row r="266" spans="1:11" ht="14.1" customHeight="1" x14ac:dyDescent="0.25">
      <c r="A266" s="1"/>
      <c r="B266" s="1"/>
      <c r="C266" s="12"/>
      <c r="D266" s="13">
        <v>2022</v>
      </c>
      <c r="E266" s="13">
        <v>2023</v>
      </c>
      <c r="F266" s="13">
        <v>2024</v>
      </c>
      <c r="G266" s="13">
        <v>2025</v>
      </c>
      <c r="H266" s="1"/>
      <c r="I266" s="1"/>
      <c r="J266" s="1"/>
      <c r="K266" s="1"/>
    </row>
    <row r="267" spans="1:11" ht="14.1" customHeight="1" x14ac:dyDescent="0.25">
      <c r="A267" s="1"/>
      <c r="B267" s="1"/>
      <c r="C267" s="14"/>
      <c r="D267" s="15" t="s">
        <v>17</v>
      </c>
      <c r="E267" s="15" t="s">
        <v>18</v>
      </c>
      <c r="F267" s="15" t="s">
        <v>18</v>
      </c>
      <c r="G267" s="15" t="s">
        <v>18</v>
      </c>
      <c r="H267" s="1"/>
      <c r="I267" s="1"/>
      <c r="J267" s="1"/>
      <c r="K267" s="1"/>
    </row>
    <row r="268" spans="1:11" ht="14.1" customHeight="1" x14ac:dyDescent="0.25">
      <c r="A268" s="1"/>
      <c r="B268" s="1"/>
      <c r="C268" s="16" t="s">
        <v>53</v>
      </c>
      <c r="D268" s="17">
        <v>0</v>
      </c>
      <c r="E268" s="17">
        <v>0</v>
      </c>
      <c r="F268" s="17">
        <v>0</v>
      </c>
      <c r="G268" s="17">
        <v>0</v>
      </c>
      <c r="H268" s="1"/>
      <c r="I268" s="1"/>
      <c r="J268" s="1"/>
      <c r="K268" s="1"/>
    </row>
    <row r="269" spans="1:11" ht="14.1" customHeight="1" x14ac:dyDescent="0.25">
      <c r="A269" s="1"/>
      <c r="B269" s="1"/>
      <c r="C269" s="16" t="s">
        <v>54</v>
      </c>
      <c r="D269" s="17">
        <v>0</v>
      </c>
      <c r="E269" s="17">
        <v>0</v>
      </c>
      <c r="F269" s="17">
        <v>0</v>
      </c>
      <c r="G269" s="17">
        <v>0</v>
      </c>
      <c r="H269" s="1"/>
      <c r="I269" s="1"/>
      <c r="J269" s="1"/>
      <c r="K269" s="1"/>
    </row>
    <row r="270" spans="1:11" ht="14.1" customHeight="1" x14ac:dyDescent="0.25">
      <c r="A270" s="1"/>
      <c r="B270" s="1"/>
      <c r="C270" s="16" t="s">
        <v>55</v>
      </c>
      <c r="D270" s="17">
        <v>0</v>
      </c>
      <c r="E270" s="17">
        <v>0</v>
      </c>
      <c r="F270" s="17">
        <v>0</v>
      </c>
      <c r="G270" s="17">
        <v>0</v>
      </c>
      <c r="H270" s="1"/>
      <c r="I270" s="1"/>
      <c r="J270" s="1"/>
      <c r="K270" s="1"/>
    </row>
    <row r="271" spans="1:11" ht="14.1" customHeight="1" x14ac:dyDescent="0.25">
      <c r="A271" s="1"/>
      <c r="B271" s="1"/>
      <c r="C271" s="16" t="s">
        <v>56</v>
      </c>
      <c r="D271" s="17">
        <v>0</v>
      </c>
      <c r="E271" s="17">
        <v>0</v>
      </c>
      <c r="F271" s="17">
        <v>0</v>
      </c>
      <c r="G271" s="17">
        <v>0</v>
      </c>
      <c r="H271" s="1"/>
      <c r="I271" s="1"/>
      <c r="J271" s="1"/>
      <c r="K271" s="1"/>
    </row>
    <row r="272" spans="1:11" ht="14.1" customHeight="1" x14ac:dyDescent="0.25">
      <c r="A272" s="1"/>
      <c r="B272" s="1"/>
      <c r="C272" s="16" t="s">
        <v>54</v>
      </c>
      <c r="D272" s="17">
        <v>0</v>
      </c>
      <c r="E272" s="17">
        <v>0</v>
      </c>
      <c r="F272" s="17">
        <v>0</v>
      </c>
      <c r="G272" s="17">
        <v>0</v>
      </c>
      <c r="H272" s="1"/>
      <c r="I272" s="1"/>
      <c r="J272" s="1"/>
      <c r="K272" s="1"/>
    </row>
    <row r="273" spans="1:11" ht="14.1" customHeight="1" x14ac:dyDescent="0.25">
      <c r="A273" s="1"/>
      <c r="B273" s="1"/>
      <c r="C273" s="16" t="s">
        <v>55</v>
      </c>
      <c r="D273" s="17">
        <v>0</v>
      </c>
      <c r="E273" s="17">
        <v>0</v>
      </c>
      <c r="F273" s="17">
        <v>0</v>
      </c>
      <c r="G273" s="17">
        <v>0</v>
      </c>
      <c r="H273" s="1"/>
      <c r="I273" s="1"/>
      <c r="J273" s="1"/>
      <c r="K273" s="1"/>
    </row>
    <row r="274" spans="1:11" ht="14.1" customHeight="1" x14ac:dyDescent="0.25">
      <c r="A274" s="1"/>
      <c r="B274" s="1"/>
      <c r="C274" s="16" t="s">
        <v>57</v>
      </c>
      <c r="D274" s="17">
        <v>37408000</v>
      </c>
      <c r="E274" s="17">
        <v>47000000</v>
      </c>
      <c r="F274" s="17">
        <v>47500000</v>
      </c>
      <c r="G274" s="17">
        <v>47500000</v>
      </c>
      <c r="H274" s="1"/>
      <c r="I274" s="1"/>
      <c r="J274" s="1"/>
      <c r="K274" s="1"/>
    </row>
    <row r="275" spans="1:11" ht="14.1" customHeight="1" x14ac:dyDescent="0.25">
      <c r="A275" s="1"/>
      <c r="B275" s="1"/>
      <c r="C275" s="16" t="s">
        <v>54</v>
      </c>
      <c r="D275" s="17">
        <v>37408000</v>
      </c>
      <c r="E275" s="17">
        <v>47000000</v>
      </c>
      <c r="F275" s="17">
        <v>47500000</v>
      </c>
      <c r="G275" s="17">
        <v>47500000</v>
      </c>
      <c r="H275" s="1"/>
      <c r="I275" s="1"/>
      <c r="J275" s="1"/>
      <c r="K275" s="1"/>
    </row>
    <row r="276" spans="1:11" ht="14.1" customHeight="1" x14ac:dyDescent="0.25">
      <c r="A276" s="1"/>
      <c r="B276" s="1"/>
      <c r="C276" s="16" t="s">
        <v>55</v>
      </c>
      <c r="D276" s="17">
        <v>0</v>
      </c>
      <c r="E276" s="17">
        <v>0</v>
      </c>
      <c r="F276" s="17">
        <v>0</v>
      </c>
      <c r="G276" s="17">
        <v>0</v>
      </c>
      <c r="H276" s="1"/>
      <c r="I276" s="1"/>
      <c r="J276" s="1"/>
      <c r="K276" s="1"/>
    </row>
    <row r="277" spans="1:11" ht="14.1" customHeight="1" x14ac:dyDescent="0.25">
      <c r="A277" s="1"/>
      <c r="B277" s="1"/>
      <c r="C277" s="16" t="s">
        <v>58</v>
      </c>
      <c r="D277" s="17">
        <v>0</v>
      </c>
      <c r="E277" s="17">
        <v>0</v>
      </c>
      <c r="F277" s="17">
        <v>0</v>
      </c>
      <c r="G277" s="17">
        <v>0</v>
      </c>
      <c r="H277" s="1"/>
      <c r="I277" s="1"/>
      <c r="J277" s="1"/>
      <c r="K277" s="1"/>
    </row>
    <row r="278" spans="1:11" ht="14.1" customHeight="1" x14ac:dyDescent="0.25">
      <c r="A278" s="1"/>
      <c r="B278" s="1"/>
      <c r="C278" s="16" t="s">
        <v>54</v>
      </c>
      <c r="D278" s="17">
        <v>0</v>
      </c>
      <c r="E278" s="17">
        <v>0</v>
      </c>
      <c r="F278" s="17">
        <v>0</v>
      </c>
      <c r="G278" s="17">
        <v>0</v>
      </c>
      <c r="H278" s="1"/>
      <c r="I278" s="1"/>
      <c r="J278" s="1"/>
      <c r="K278" s="1"/>
    </row>
    <row r="279" spans="1:11" ht="14.1" customHeight="1" x14ac:dyDescent="0.25">
      <c r="A279" s="1"/>
      <c r="B279" s="1"/>
      <c r="C279" s="16" t="s">
        <v>55</v>
      </c>
      <c r="D279" s="17">
        <v>0</v>
      </c>
      <c r="E279" s="17">
        <v>0</v>
      </c>
      <c r="F279" s="17">
        <v>0</v>
      </c>
      <c r="G279" s="17">
        <v>0</v>
      </c>
      <c r="H279" s="1"/>
      <c r="I279" s="1"/>
      <c r="J279" s="1"/>
      <c r="K279" s="1"/>
    </row>
    <row r="280" spans="1:11" ht="14.1" customHeight="1" x14ac:dyDescent="0.25">
      <c r="A280" s="1"/>
      <c r="B280" s="1"/>
      <c r="C280" s="16" t="s">
        <v>59</v>
      </c>
      <c r="D280" s="17">
        <v>0</v>
      </c>
      <c r="E280" s="17">
        <v>0</v>
      </c>
      <c r="F280" s="17">
        <v>0</v>
      </c>
      <c r="G280" s="17">
        <v>0</v>
      </c>
      <c r="H280" s="1"/>
      <c r="I280" s="1"/>
      <c r="J280" s="1"/>
      <c r="K280" s="1"/>
    </row>
    <row r="281" spans="1:11" ht="14.1" customHeight="1" x14ac:dyDescent="0.25">
      <c r="A281" s="1"/>
      <c r="B281" s="1"/>
      <c r="C281" s="16" t="s">
        <v>54</v>
      </c>
      <c r="D281" s="17">
        <v>0</v>
      </c>
      <c r="E281" s="17">
        <v>0</v>
      </c>
      <c r="F281" s="17">
        <v>0</v>
      </c>
      <c r="G281" s="17">
        <v>0</v>
      </c>
      <c r="H281" s="1"/>
      <c r="I281" s="1"/>
      <c r="J281" s="1"/>
      <c r="K281" s="1"/>
    </row>
    <row r="282" spans="1:11" ht="14.1" customHeight="1" x14ac:dyDescent="0.25">
      <c r="A282" s="1"/>
      <c r="B282" s="1"/>
      <c r="C282" s="16" t="s">
        <v>55</v>
      </c>
      <c r="D282" s="17">
        <v>0</v>
      </c>
      <c r="E282" s="17">
        <v>0</v>
      </c>
      <c r="F282" s="17">
        <v>0</v>
      </c>
      <c r="G282" s="17">
        <v>0</v>
      </c>
      <c r="H282" s="1"/>
      <c r="I282" s="1"/>
      <c r="J282" s="1"/>
      <c r="K282" s="1"/>
    </row>
    <row r="283" spans="1:11" ht="14.1" customHeight="1" x14ac:dyDescent="0.25">
      <c r="A283" s="1"/>
      <c r="B283" s="1"/>
      <c r="C283" s="16" t="s">
        <v>60</v>
      </c>
      <c r="D283" s="17">
        <v>0</v>
      </c>
      <c r="E283" s="17">
        <v>0</v>
      </c>
      <c r="F283" s="17">
        <v>0</v>
      </c>
      <c r="G283" s="17">
        <v>0</v>
      </c>
      <c r="H283" s="1"/>
      <c r="I283" s="1"/>
      <c r="J283" s="1"/>
      <c r="K283" s="1"/>
    </row>
    <row r="284" spans="1:11" ht="14.1" customHeight="1" x14ac:dyDescent="0.25">
      <c r="A284" s="1"/>
      <c r="B284" s="1"/>
      <c r="C284" s="16" t="s">
        <v>54</v>
      </c>
      <c r="D284" s="17">
        <v>0</v>
      </c>
      <c r="E284" s="17">
        <v>0</v>
      </c>
      <c r="F284" s="17">
        <v>0</v>
      </c>
      <c r="G284" s="17">
        <v>0</v>
      </c>
      <c r="H284" s="1"/>
      <c r="I284" s="1"/>
      <c r="J284" s="1"/>
      <c r="K284" s="1"/>
    </row>
    <row r="285" spans="1:11" ht="14.1" customHeight="1" x14ac:dyDescent="0.25">
      <c r="A285" s="1"/>
      <c r="B285" s="1"/>
      <c r="C285" s="16" t="s">
        <v>55</v>
      </c>
      <c r="D285" s="17">
        <v>0</v>
      </c>
      <c r="E285" s="17">
        <v>0</v>
      </c>
      <c r="F285" s="17">
        <v>0</v>
      </c>
      <c r="G285" s="17">
        <v>0</v>
      </c>
      <c r="H285" s="1"/>
      <c r="I285" s="1"/>
      <c r="J285" s="1"/>
      <c r="K285" s="1"/>
    </row>
    <row r="286" spans="1:11" ht="14.1" customHeight="1" x14ac:dyDescent="0.25">
      <c r="A286" s="1"/>
      <c r="B286" s="1"/>
      <c r="C286" s="16" t="s">
        <v>61</v>
      </c>
      <c r="D286" s="17">
        <v>0</v>
      </c>
      <c r="E286" s="17">
        <v>0</v>
      </c>
      <c r="F286" s="17">
        <v>0</v>
      </c>
      <c r="G286" s="17">
        <v>0</v>
      </c>
      <c r="H286" s="1"/>
      <c r="I286" s="1"/>
      <c r="J286" s="1"/>
      <c r="K286" s="1"/>
    </row>
    <row r="287" spans="1:11" ht="14.1" customHeight="1" x14ac:dyDescent="0.25">
      <c r="A287" s="1"/>
      <c r="B287" s="1"/>
      <c r="C287" s="16" t="s">
        <v>54</v>
      </c>
      <c r="D287" s="17">
        <v>0</v>
      </c>
      <c r="E287" s="17">
        <v>0</v>
      </c>
      <c r="F287" s="17">
        <v>0</v>
      </c>
      <c r="G287" s="17">
        <v>0</v>
      </c>
      <c r="H287" s="1"/>
      <c r="I287" s="1"/>
      <c r="J287" s="1"/>
      <c r="K287" s="1"/>
    </row>
    <row r="288" spans="1:11" ht="14.1" customHeight="1" x14ac:dyDescent="0.25">
      <c r="A288" s="1"/>
      <c r="B288" s="1"/>
      <c r="C288" s="16" t="s">
        <v>55</v>
      </c>
      <c r="D288" s="17">
        <v>0</v>
      </c>
      <c r="E288" s="17">
        <v>0</v>
      </c>
      <c r="F288" s="17">
        <v>0</v>
      </c>
      <c r="G288" s="17">
        <v>0</v>
      </c>
      <c r="H288" s="1"/>
      <c r="I288" s="1"/>
      <c r="J288" s="1"/>
      <c r="K288" s="1"/>
    </row>
    <row r="289" spans="1:11" ht="14.1" customHeight="1" x14ac:dyDescent="0.25">
      <c r="A289" s="1"/>
      <c r="B289" s="1"/>
      <c r="C289" s="16" t="s">
        <v>62</v>
      </c>
      <c r="D289" s="17">
        <v>0</v>
      </c>
      <c r="E289" s="17">
        <v>0</v>
      </c>
      <c r="F289" s="17">
        <v>0</v>
      </c>
      <c r="G289" s="17">
        <v>0</v>
      </c>
      <c r="H289" s="1"/>
      <c r="I289" s="1"/>
      <c r="J289" s="1"/>
      <c r="K289" s="1"/>
    </row>
    <row r="290" spans="1:11" ht="14.1" customHeight="1" x14ac:dyDescent="0.25">
      <c r="A290" s="1"/>
      <c r="B290" s="1"/>
      <c r="C290" s="16" t="s">
        <v>54</v>
      </c>
      <c r="D290" s="17">
        <v>0</v>
      </c>
      <c r="E290" s="17">
        <v>0</v>
      </c>
      <c r="F290" s="17">
        <v>0</v>
      </c>
      <c r="G290" s="17">
        <v>0</v>
      </c>
      <c r="H290" s="1"/>
      <c r="I290" s="1"/>
      <c r="J290" s="1"/>
      <c r="K290" s="1"/>
    </row>
    <row r="291" spans="1:11" ht="14.1" customHeight="1" x14ac:dyDescent="0.25">
      <c r="A291" s="1"/>
      <c r="B291" s="1"/>
      <c r="C291" s="16" t="s">
        <v>63</v>
      </c>
      <c r="D291" s="17">
        <v>0</v>
      </c>
      <c r="E291" s="17">
        <v>0</v>
      </c>
      <c r="F291" s="17">
        <v>0</v>
      </c>
      <c r="G291" s="17">
        <v>0</v>
      </c>
      <c r="H291" s="1"/>
      <c r="I291" s="1"/>
      <c r="J291" s="1"/>
      <c r="K291" s="1"/>
    </row>
    <row r="292" spans="1:11" ht="14.1" customHeight="1" x14ac:dyDescent="0.25">
      <c r="A292" s="1"/>
      <c r="B292" s="1"/>
      <c r="C292" s="16" t="s">
        <v>64</v>
      </c>
      <c r="D292" s="17">
        <v>0</v>
      </c>
      <c r="E292" s="17">
        <v>0</v>
      </c>
      <c r="F292" s="17">
        <v>0</v>
      </c>
      <c r="G292" s="17">
        <v>0</v>
      </c>
      <c r="H292" s="1"/>
      <c r="I292" s="1"/>
      <c r="J292" s="1"/>
      <c r="K292" s="1"/>
    </row>
    <row r="293" spans="1:11" ht="14.1" customHeight="1" x14ac:dyDescent="0.25">
      <c r="A293" s="1"/>
      <c r="B293" s="1"/>
      <c r="C293" s="16" t="s">
        <v>65</v>
      </c>
      <c r="D293" s="17">
        <v>0</v>
      </c>
      <c r="E293" s="17">
        <v>0</v>
      </c>
      <c r="F293" s="17">
        <v>0</v>
      </c>
      <c r="G293" s="17">
        <v>0</v>
      </c>
      <c r="H293" s="1"/>
      <c r="I293" s="1"/>
      <c r="J293" s="1"/>
      <c r="K293" s="1"/>
    </row>
    <row r="294" spans="1:11" ht="14.1" customHeight="1" x14ac:dyDescent="0.25">
      <c r="A294" s="1"/>
      <c r="B294" s="1"/>
      <c r="C294" s="16" t="s">
        <v>66</v>
      </c>
      <c r="D294" s="17">
        <v>0</v>
      </c>
      <c r="E294" s="17">
        <v>0</v>
      </c>
      <c r="F294" s="17">
        <v>0</v>
      </c>
      <c r="G294" s="17">
        <v>0</v>
      </c>
      <c r="H294" s="1"/>
      <c r="I294" s="1"/>
      <c r="J294" s="1"/>
      <c r="K294" s="1"/>
    </row>
    <row r="295" spans="1:11" ht="14.1" customHeight="1" x14ac:dyDescent="0.25">
      <c r="A295" s="1"/>
      <c r="B295" s="1"/>
      <c r="C295" s="16" t="s">
        <v>67</v>
      </c>
      <c r="D295" s="17">
        <v>0</v>
      </c>
      <c r="E295" s="17">
        <v>0</v>
      </c>
      <c r="F295" s="17">
        <v>0</v>
      </c>
      <c r="G295" s="17">
        <v>0</v>
      </c>
      <c r="H295" s="1"/>
      <c r="I295" s="1"/>
      <c r="J295" s="1"/>
      <c r="K295" s="1"/>
    </row>
    <row r="296" spans="1:11" ht="14.1" customHeight="1" x14ac:dyDescent="0.25">
      <c r="A296" s="1"/>
      <c r="B296" s="1"/>
      <c r="C296" s="16" t="s">
        <v>54</v>
      </c>
      <c r="D296" s="17">
        <v>0</v>
      </c>
      <c r="E296" s="17">
        <v>0</v>
      </c>
      <c r="F296" s="17">
        <v>0</v>
      </c>
      <c r="G296" s="17">
        <v>0</v>
      </c>
      <c r="H296" s="1"/>
      <c r="I296" s="1"/>
      <c r="J296" s="1"/>
      <c r="K296" s="1"/>
    </row>
    <row r="297" spans="1:11" ht="14.1" customHeight="1" x14ac:dyDescent="0.25">
      <c r="A297" s="1"/>
      <c r="B297" s="1"/>
      <c r="C297" s="16" t="s">
        <v>63</v>
      </c>
      <c r="D297" s="17">
        <v>0</v>
      </c>
      <c r="E297" s="17">
        <v>0</v>
      </c>
      <c r="F297" s="17">
        <v>0</v>
      </c>
      <c r="G297" s="17">
        <v>0</v>
      </c>
      <c r="H297" s="1"/>
      <c r="I297" s="1"/>
      <c r="J297" s="1"/>
      <c r="K297" s="1"/>
    </row>
    <row r="298" spans="1:11" ht="14.1" customHeight="1" x14ac:dyDescent="0.25">
      <c r="A298" s="1"/>
      <c r="B298" s="1"/>
      <c r="C298" s="16" t="s">
        <v>64</v>
      </c>
      <c r="D298" s="17">
        <v>0</v>
      </c>
      <c r="E298" s="17">
        <v>0</v>
      </c>
      <c r="F298" s="17">
        <v>0</v>
      </c>
      <c r="G298" s="17">
        <v>0</v>
      </c>
      <c r="H298" s="1"/>
      <c r="I298" s="1"/>
      <c r="J298" s="1"/>
      <c r="K298" s="1"/>
    </row>
    <row r="299" spans="1:11" ht="14.1" customHeight="1" x14ac:dyDescent="0.25">
      <c r="A299" s="1"/>
      <c r="B299" s="1"/>
      <c r="C299" s="16" t="s">
        <v>65</v>
      </c>
      <c r="D299" s="17">
        <v>0</v>
      </c>
      <c r="E299" s="17">
        <v>0</v>
      </c>
      <c r="F299" s="17">
        <v>0</v>
      </c>
      <c r="G299" s="17">
        <v>0</v>
      </c>
      <c r="H299" s="1"/>
      <c r="I299" s="1"/>
      <c r="J299" s="1"/>
      <c r="K299" s="1"/>
    </row>
    <row r="300" spans="1:11" ht="14.1" customHeight="1" x14ac:dyDescent="0.25">
      <c r="A300" s="1"/>
      <c r="B300" s="1"/>
      <c r="C300" s="16" t="s">
        <v>66</v>
      </c>
      <c r="D300" s="17">
        <v>0</v>
      </c>
      <c r="E300" s="17">
        <v>0</v>
      </c>
      <c r="F300" s="17">
        <v>0</v>
      </c>
      <c r="G300" s="17">
        <v>0</v>
      </c>
      <c r="H300" s="1"/>
      <c r="I300" s="1"/>
      <c r="J300" s="1"/>
      <c r="K300" s="1"/>
    </row>
    <row r="301" spans="1:11" ht="14.1" customHeight="1" x14ac:dyDescent="0.25">
      <c r="A301" s="1"/>
      <c r="B301" s="1"/>
      <c r="C301" s="16" t="s">
        <v>68</v>
      </c>
      <c r="D301" s="17">
        <v>0</v>
      </c>
      <c r="E301" s="17">
        <v>0</v>
      </c>
      <c r="F301" s="17">
        <v>0</v>
      </c>
      <c r="G301" s="17">
        <v>0</v>
      </c>
      <c r="H301" s="1"/>
      <c r="I301" s="1"/>
      <c r="J301" s="1"/>
      <c r="K301" s="1"/>
    </row>
    <row r="302" spans="1:11" ht="14.1" customHeight="1" x14ac:dyDescent="0.25">
      <c r="A302" s="1"/>
      <c r="B302" s="1"/>
      <c r="C302" s="16" t="s">
        <v>54</v>
      </c>
      <c r="D302" s="17">
        <v>0</v>
      </c>
      <c r="E302" s="17">
        <v>0</v>
      </c>
      <c r="F302" s="17">
        <v>0</v>
      </c>
      <c r="G302" s="17">
        <v>0</v>
      </c>
      <c r="H302" s="1"/>
      <c r="I302" s="1"/>
      <c r="J302" s="1"/>
      <c r="K302" s="1"/>
    </row>
    <row r="303" spans="1:11" ht="14.1" customHeight="1" x14ac:dyDescent="0.25">
      <c r="A303" s="1"/>
      <c r="B303" s="1"/>
      <c r="C303" s="16" t="s">
        <v>63</v>
      </c>
      <c r="D303" s="17">
        <v>0</v>
      </c>
      <c r="E303" s="17">
        <v>0</v>
      </c>
      <c r="F303" s="17">
        <v>0</v>
      </c>
      <c r="G303" s="17">
        <v>0</v>
      </c>
      <c r="H303" s="1"/>
      <c r="I303" s="1"/>
      <c r="J303" s="1"/>
      <c r="K303" s="1"/>
    </row>
    <row r="304" spans="1:11" ht="14.1" customHeight="1" x14ac:dyDescent="0.25">
      <c r="A304" s="1"/>
      <c r="B304" s="1"/>
      <c r="C304" s="16" t="s">
        <v>64</v>
      </c>
      <c r="D304" s="17">
        <v>0</v>
      </c>
      <c r="E304" s="17">
        <v>0</v>
      </c>
      <c r="F304" s="17">
        <v>0</v>
      </c>
      <c r="G304" s="17">
        <v>0</v>
      </c>
      <c r="H304" s="1"/>
      <c r="I304" s="1"/>
      <c r="J304" s="1"/>
      <c r="K304" s="1"/>
    </row>
    <row r="305" spans="1:11" ht="14.1" customHeight="1" x14ac:dyDescent="0.25">
      <c r="A305" s="1"/>
      <c r="B305" s="1"/>
      <c r="C305" s="16" t="s">
        <v>65</v>
      </c>
      <c r="D305" s="17">
        <v>0</v>
      </c>
      <c r="E305" s="17">
        <v>0</v>
      </c>
      <c r="F305" s="17">
        <v>0</v>
      </c>
      <c r="G305" s="17">
        <v>0</v>
      </c>
      <c r="H305" s="1"/>
      <c r="I305" s="1"/>
      <c r="J305" s="1"/>
      <c r="K305" s="1"/>
    </row>
    <row r="306" spans="1:11" ht="14.1" customHeight="1" x14ac:dyDescent="0.25">
      <c r="A306" s="1"/>
      <c r="B306" s="1"/>
      <c r="C306" s="16" t="s">
        <v>66</v>
      </c>
      <c r="D306" s="17">
        <v>0</v>
      </c>
      <c r="E306" s="17">
        <v>0</v>
      </c>
      <c r="F306" s="17">
        <v>0</v>
      </c>
      <c r="G306" s="17">
        <v>0</v>
      </c>
      <c r="H306" s="1"/>
      <c r="I306" s="1"/>
      <c r="J306" s="1"/>
      <c r="K306" s="1"/>
    </row>
    <row r="307" spans="1:11" ht="14.1" customHeight="1" x14ac:dyDescent="0.25">
      <c r="A307" s="1"/>
      <c r="B307" s="1"/>
      <c r="C307" s="16" t="s">
        <v>69</v>
      </c>
      <c r="D307" s="17">
        <v>0</v>
      </c>
      <c r="E307" s="17">
        <v>0</v>
      </c>
      <c r="F307" s="17">
        <v>0</v>
      </c>
      <c r="G307" s="17">
        <v>0</v>
      </c>
      <c r="H307" s="1"/>
      <c r="I307" s="1"/>
      <c r="J307" s="1"/>
      <c r="K307" s="1"/>
    </row>
    <row r="308" spans="1:11" ht="14.1" customHeight="1" x14ac:dyDescent="0.25">
      <c r="A308" s="1"/>
      <c r="B308" s="1"/>
      <c r="C308" s="16" t="s">
        <v>70</v>
      </c>
      <c r="D308" s="17">
        <v>0</v>
      </c>
      <c r="E308" s="17">
        <v>0</v>
      </c>
      <c r="F308" s="17">
        <v>0</v>
      </c>
      <c r="G308" s="17">
        <v>0</v>
      </c>
      <c r="H308" s="1"/>
      <c r="I308" s="1"/>
      <c r="J308" s="1"/>
      <c r="K308" s="1"/>
    </row>
    <row r="309" spans="1:11" ht="14.1" customHeight="1" x14ac:dyDescent="0.25">
      <c r="A309" s="1"/>
      <c r="B309" s="1"/>
      <c r="C309" s="18" t="s">
        <v>71</v>
      </c>
      <c r="D309" s="17">
        <v>37408000</v>
      </c>
      <c r="E309" s="17">
        <v>47000000</v>
      </c>
      <c r="F309" s="17">
        <v>47500000</v>
      </c>
      <c r="G309" s="17">
        <v>47500000</v>
      </c>
      <c r="H309" s="1"/>
      <c r="I309" s="1"/>
      <c r="J309" s="1"/>
      <c r="K309" s="1"/>
    </row>
    <row r="310" spans="1:11" ht="15" customHeight="1" x14ac:dyDescent="0.25">
      <c r="A310" s="1"/>
      <c r="B310" s="1"/>
      <c r="C310" s="19" t="s">
        <v>47</v>
      </c>
      <c r="D310" s="20" t="s">
        <v>47</v>
      </c>
      <c r="E310" s="20" t="s">
        <v>47</v>
      </c>
      <c r="F310" s="20" t="s">
        <v>47</v>
      </c>
      <c r="G310" s="20" t="s">
        <v>47</v>
      </c>
      <c r="H310" s="1"/>
      <c r="I310" s="1"/>
      <c r="J310" s="1"/>
      <c r="K310" s="1"/>
    </row>
    <row r="311" spans="1:11" ht="15" customHeight="1" x14ac:dyDescent="0.25">
      <c r="A311" s="1"/>
      <c r="B311" s="1"/>
      <c r="C311" s="3" t="s">
        <v>118</v>
      </c>
      <c r="D311" s="21">
        <v>244078000</v>
      </c>
      <c r="E311" s="21">
        <v>254000000</v>
      </c>
      <c r="F311" s="21">
        <v>254500000</v>
      </c>
      <c r="G311" s="21">
        <v>254500000</v>
      </c>
      <c r="H311" s="1"/>
      <c r="I311" s="1"/>
      <c r="J311" s="1"/>
      <c r="K311" s="1"/>
    </row>
    <row r="312" spans="1:11" ht="15" customHeight="1" x14ac:dyDescent="0.25">
      <c r="A312" s="1"/>
      <c r="B312" s="1"/>
      <c r="C312" s="4" t="s">
        <v>53</v>
      </c>
      <c r="D312" s="22">
        <v>103350000</v>
      </c>
      <c r="E312" s="22">
        <v>106000000</v>
      </c>
      <c r="F312" s="22">
        <v>106000000</v>
      </c>
      <c r="G312" s="22">
        <v>106000000</v>
      </c>
      <c r="H312" s="1"/>
      <c r="I312" s="1"/>
      <c r="J312" s="1"/>
      <c r="K312" s="1"/>
    </row>
    <row r="313" spans="1:11" ht="15" customHeight="1" x14ac:dyDescent="0.25">
      <c r="A313" s="1"/>
      <c r="B313" s="1"/>
      <c r="C313" s="4" t="s">
        <v>54</v>
      </c>
      <c r="D313" s="22">
        <v>103350000</v>
      </c>
      <c r="E313" s="22">
        <v>106000000</v>
      </c>
      <c r="F313" s="22">
        <v>106000000</v>
      </c>
      <c r="G313" s="22">
        <v>106000000</v>
      </c>
      <c r="H313" s="1"/>
      <c r="I313" s="1"/>
      <c r="J313" s="1"/>
      <c r="K313" s="1"/>
    </row>
    <row r="314" spans="1:11" ht="15" customHeight="1" x14ac:dyDescent="0.25">
      <c r="A314" s="1"/>
      <c r="B314" s="1"/>
      <c r="C314" s="4" t="s">
        <v>55</v>
      </c>
      <c r="D314" s="22">
        <v>0</v>
      </c>
      <c r="E314" s="22">
        <v>0</v>
      </c>
      <c r="F314" s="22">
        <v>0</v>
      </c>
      <c r="G314" s="22">
        <v>0</v>
      </c>
      <c r="H314" s="1"/>
      <c r="I314" s="1"/>
      <c r="J314" s="1"/>
      <c r="K314" s="1"/>
    </row>
    <row r="315" spans="1:11" ht="15" customHeight="1" x14ac:dyDescent="0.25">
      <c r="A315" s="1"/>
      <c r="B315" s="1"/>
      <c r="C315" s="4" t="s">
        <v>56</v>
      </c>
      <c r="D315" s="22">
        <v>15600000</v>
      </c>
      <c r="E315" s="22">
        <v>16000000</v>
      </c>
      <c r="F315" s="22">
        <v>16000000</v>
      </c>
      <c r="G315" s="22">
        <v>16000000</v>
      </c>
      <c r="H315" s="1"/>
      <c r="I315" s="1"/>
      <c r="J315" s="1"/>
      <c r="K315" s="1"/>
    </row>
    <row r="316" spans="1:11" ht="15" customHeight="1" x14ac:dyDescent="0.25">
      <c r="A316" s="1"/>
      <c r="B316" s="1"/>
      <c r="C316" s="4" t="s">
        <v>54</v>
      </c>
      <c r="D316" s="22">
        <v>15600000</v>
      </c>
      <c r="E316" s="22">
        <v>16000000</v>
      </c>
      <c r="F316" s="22">
        <v>16000000</v>
      </c>
      <c r="G316" s="22">
        <v>16000000</v>
      </c>
      <c r="H316" s="1"/>
      <c r="I316" s="1"/>
      <c r="J316" s="1"/>
      <c r="K316" s="1"/>
    </row>
    <row r="317" spans="1:11" ht="15" customHeight="1" x14ac:dyDescent="0.25">
      <c r="A317" s="1"/>
      <c r="B317" s="1"/>
      <c r="C317" s="4" t="s">
        <v>55</v>
      </c>
      <c r="D317" s="22">
        <v>0</v>
      </c>
      <c r="E317" s="22">
        <v>0</v>
      </c>
      <c r="F317" s="22">
        <v>0</v>
      </c>
      <c r="G317" s="22">
        <v>0</v>
      </c>
      <c r="H317" s="1"/>
      <c r="I317" s="1"/>
      <c r="J317" s="1"/>
      <c r="K317" s="1"/>
    </row>
    <row r="318" spans="1:11" ht="15" customHeight="1" x14ac:dyDescent="0.25">
      <c r="A318" s="1"/>
      <c r="B318" s="1"/>
      <c r="C318" s="4" t="s">
        <v>57</v>
      </c>
      <c r="D318" s="22">
        <v>106428000</v>
      </c>
      <c r="E318" s="22">
        <v>126000000</v>
      </c>
      <c r="F318" s="22">
        <v>126500000</v>
      </c>
      <c r="G318" s="22">
        <v>126500000</v>
      </c>
      <c r="H318" s="1"/>
      <c r="I318" s="1"/>
      <c r="J318" s="1"/>
      <c r="K318" s="1"/>
    </row>
    <row r="319" spans="1:11" ht="15" customHeight="1" x14ac:dyDescent="0.25">
      <c r="A319" s="1"/>
      <c r="B319" s="1"/>
      <c r="C319" s="4" t="s">
        <v>54</v>
      </c>
      <c r="D319" s="22">
        <v>106428000</v>
      </c>
      <c r="E319" s="22">
        <v>126000000</v>
      </c>
      <c r="F319" s="22">
        <v>126500000</v>
      </c>
      <c r="G319" s="22">
        <v>126500000</v>
      </c>
      <c r="H319" s="1"/>
      <c r="I319" s="1"/>
      <c r="J319" s="1"/>
      <c r="K319" s="1"/>
    </row>
    <row r="320" spans="1:11" ht="15" customHeight="1" x14ac:dyDescent="0.25">
      <c r="A320" s="1"/>
      <c r="B320" s="1"/>
      <c r="C320" s="4" t="s">
        <v>55</v>
      </c>
      <c r="D320" s="22">
        <v>0</v>
      </c>
      <c r="E320" s="22">
        <v>0</v>
      </c>
      <c r="F320" s="22">
        <v>0</v>
      </c>
      <c r="G320" s="22">
        <v>0</v>
      </c>
      <c r="H320" s="1"/>
      <c r="I320" s="1"/>
      <c r="J320" s="1"/>
      <c r="K320" s="1"/>
    </row>
    <row r="321" spans="1:11" ht="15" customHeight="1" x14ac:dyDescent="0.25">
      <c r="A321" s="1"/>
      <c r="B321" s="1"/>
      <c r="C321" s="4" t="s">
        <v>58</v>
      </c>
      <c r="D321" s="22">
        <v>0</v>
      </c>
      <c r="E321" s="22">
        <v>0</v>
      </c>
      <c r="F321" s="22">
        <v>0</v>
      </c>
      <c r="G321" s="22">
        <v>0</v>
      </c>
      <c r="H321" s="1"/>
      <c r="I321" s="1"/>
      <c r="J321" s="1"/>
      <c r="K321" s="1"/>
    </row>
    <row r="322" spans="1:11" ht="15" customHeight="1" x14ac:dyDescent="0.25">
      <c r="A322" s="1"/>
      <c r="B322" s="1"/>
      <c r="C322" s="4" t="s">
        <v>54</v>
      </c>
      <c r="D322" s="22">
        <v>0</v>
      </c>
      <c r="E322" s="22">
        <v>0</v>
      </c>
      <c r="F322" s="22">
        <v>0</v>
      </c>
      <c r="G322" s="22">
        <v>0</v>
      </c>
      <c r="H322" s="1"/>
      <c r="I322" s="1"/>
      <c r="J322" s="1"/>
      <c r="K322" s="1"/>
    </row>
    <row r="323" spans="1:11" ht="15" customHeight="1" x14ac:dyDescent="0.25">
      <c r="A323" s="1"/>
      <c r="B323" s="1"/>
      <c r="C323" s="4" t="s">
        <v>55</v>
      </c>
      <c r="D323" s="22">
        <v>0</v>
      </c>
      <c r="E323" s="22">
        <v>0</v>
      </c>
      <c r="F323" s="22">
        <v>0</v>
      </c>
      <c r="G323" s="22">
        <v>0</v>
      </c>
      <c r="H323" s="1"/>
      <c r="I323" s="1"/>
      <c r="J323" s="1"/>
      <c r="K323" s="1"/>
    </row>
    <row r="324" spans="1:11" ht="20.100000000000001" customHeight="1" x14ac:dyDescent="0.25">
      <c r="A324" s="1"/>
      <c r="B324" s="1"/>
      <c r="C324" s="4" t="s">
        <v>119</v>
      </c>
      <c r="D324" s="23">
        <v>0</v>
      </c>
      <c r="E324" s="23">
        <v>0</v>
      </c>
      <c r="F324" s="23">
        <v>0</v>
      </c>
      <c r="G324" s="23">
        <v>0</v>
      </c>
      <c r="H324" s="1"/>
      <c r="I324" s="1"/>
      <c r="J324" s="1"/>
      <c r="K324" s="1"/>
    </row>
    <row r="325" spans="1:11" ht="15" customHeight="1" x14ac:dyDescent="0.25">
      <c r="A325" s="1"/>
      <c r="B325" s="1"/>
      <c r="C325" s="4" t="s">
        <v>54</v>
      </c>
      <c r="D325" s="22">
        <v>0</v>
      </c>
      <c r="E325" s="22">
        <v>0</v>
      </c>
      <c r="F325" s="22">
        <v>0</v>
      </c>
      <c r="G325" s="22">
        <v>0</v>
      </c>
      <c r="H325" s="1"/>
      <c r="I325" s="1"/>
      <c r="J325" s="1"/>
      <c r="K325" s="1"/>
    </row>
    <row r="326" spans="1:11" ht="15" customHeight="1" x14ac:dyDescent="0.25">
      <c r="A326" s="1"/>
      <c r="B326" s="1"/>
      <c r="C326" s="4" t="s">
        <v>55</v>
      </c>
      <c r="D326" s="22">
        <v>0</v>
      </c>
      <c r="E326" s="22">
        <v>0</v>
      </c>
      <c r="F326" s="22">
        <v>0</v>
      </c>
      <c r="G326" s="22">
        <v>0</v>
      </c>
      <c r="H326" s="1"/>
      <c r="I326" s="1"/>
      <c r="J326" s="1"/>
      <c r="K326" s="1"/>
    </row>
    <row r="327" spans="1:11" ht="15" customHeight="1" x14ac:dyDescent="0.25">
      <c r="A327" s="1"/>
      <c r="B327" s="1"/>
      <c r="C327" s="4" t="s">
        <v>60</v>
      </c>
      <c r="D327" s="22">
        <v>0</v>
      </c>
      <c r="E327" s="22">
        <v>0</v>
      </c>
      <c r="F327" s="22">
        <v>0</v>
      </c>
      <c r="G327" s="22">
        <v>0</v>
      </c>
      <c r="H327" s="1"/>
      <c r="I327" s="1"/>
      <c r="J327" s="1"/>
      <c r="K327" s="1"/>
    </row>
    <row r="328" spans="1:11" ht="15" customHeight="1" x14ac:dyDescent="0.25">
      <c r="A328" s="1"/>
      <c r="B328" s="1"/>
      <c r="C328" s="4" t="s">
        <v>54</v>
      </c>
      <c r="D328" s="22">
        <v>0</v>
      </c>
      <c r="E328" s="22">
        <v>0</v>
      </c>
      <c r="F328" s="22">
        <v>0</v>
      </c>
      <c r="G328" s="22">
        <v>0</v>
      </c>
      <c r="H328" s="1"/>
      <c r="I328" s="1"/>
      <c r="J328" s="1"/>
      <c r="K328" s="1"/>
    </row>
    <row r="329" spans="1:11" ht="15" customHeight="1" x14ac:dyDescent="0.25">
      <c r="A329" s="1"/>
      <c r="B329" s="1"/>
      <c r="C329" s="4" t="s">
        <v>55</v>
      </c>
      <c r="D329" s="22">
        <v>0</v>
      </c>
      <c r="E329" s="22">
        <v>0</v>
      </c>
      <c r="F329" s="22">
        <v>0</v>
      </c>
      <c r="G329" s="22">
        <v>0</v>
      </c>
      <c r="H329" s="1"/>
      <c r="I329" s="1"/>
      <c r="J329" s="1"/>
      <c r="K329" s="1"/>
    </row>
    <row r="330" spans="1:11" ht="15" customHeight="1" x14ac:dyDescent="0.25">
      <c r="A330" s="1"/>
      <c r="B330" s="1"/>
      <c r="C330" s="4" t="s">
        <v>61</v>
      </c>
      <c r="D330" s="22">
        <v>2700000</v>
      </c>
      <c r="E330" s="22">
        <v>0</v>
      </c>
      <c r="F330" s="22">
        <v>0</v>
      </c>
      <c r="G330" s="22">
        <v>0</v>
      </c>
      <c r="H330" s="1"/>
      <c r="I330" s="1"/>
      <c r="J330" s="1"/>
      <c r="K330" s="1"/>
    </row>
    <row r="331" spans="1:11" ht="15" customHeight="1" x14ac:dyDescent="0.25">
      <c r="A331" s="1"/>
      <c r="B331" s="1"/>
      <c r="C331" s="4" t="s">
        <v>54</v>
      </c>
      <c r="D331" s="22">
        <v>2700000</v>
      </c>
      <c r="E331" s="22">
        <v>0</v>
      </c>
      <c r="F331" s="22">
        <v>0</v>
      </c>
      <c r="G331" s="22">
        <v>0</v>
      </c>
      <c r="H331" s="1"/>
      <c r="I331" s="1"/>
      <c r="J331" s="1"/>
      <c r="K331" s="1"/>
    </row>
    <row r="332" spans="1:11" ht="15" customHeight="1" x14ac:dyDescent="0.25">
      <c r="A332" s="1"/>
      <c r="B332" s="1"/>
      <c r="C332" s="4" t="s">
        <v>55</v>
      </c>
      <c r="D332" s="22">
        <v>0</v>
      </c>
      <c r="E332" s="22">
        <v>0</v>
      </c>
      <c r="F332" s="22">
        <v>0</v>
      </c>
      <c r="G332" s="22">
        <v>0</v>
      </c>
      <c r="H332" s="1"/>
      <c r="I332" s="1"/>
      <c r="J332" s="1"/>
      <c r="K332" s="1"/>
    </row>
    <row r="333" spans="1:11" ht="15" customHeight="1" x14ac:dyDescent="0.25">
      <c r="A333" s="1"/>
      <c r="B333" s="1"/>
      <c r="C333" s="4" t="s">
        <v>62</v>
      </c>
      <c r="D333" s="22">
        <v>0</v>
      </c>
      <c r="E333" s="22">
        <v>0</v>
      </c>
      <c r="F333" s="22">
        <v>0</v>
      </c>
      <c r="G333" s="22">
        <v>0</v>
      </c>
      <c r="H333" s="1"/>
      <c r="I333" s="1"/>
      <c r="J333" s="1"/>
      <c r="K333" s="1"/>
    </row>
    <row r="334" spans="1:11" ht="15" customHeight="1" x14ac:dyDescent="0.25">
      <c r="A334" s="1"/>
      <c r="B334" s="1"/>
      <c r="C334" s="4" t="s">
        <v>54</v>
      </c>
      <c r="D334" s="22">
        <v>0</v>
      </c>
      <c r="E334" s="22">
        <v>0</v>
      </c>
      <c r="F334" s="22">
        <v>0</v>
      </c>
      <c r="G334" s="22">
        <v>0</v>
      </c>
      <c r="H334" s="1"/>
      <c r="I334" s="1"/>
      <c r="J334" s="1"/>
      <c r="K334" s="1"/>
    </row>
    <row r="335" spans="1:11" ht="15" customHeight="1" x14ac:dyDescent="0.25">
      <c r="A335" s="1"/>
      <c r="B335" s="1"/>
      <c r="C335" s="4" t="s">
        <v>63</v>
      </c>
      <c r="D335" s="22">
        <v>0</v>
      </c>
      <c r="E335" s="22">
        <v>0</v>
      </c>
      <c r="F335" s="22">
        <v>0</v>
      </c>
      <c r="G335" s="22">
        <v>0</v>
      </c>
      <c r="H335" s="1"/>
      <c r="I335" s="1"/>
      <c r="J335" s="1"/>
      <c r="K335" s="1"/>
    </row>
    <row r="336" spans="1:11" ht="15" customHeight="1" x14ac:dyDescent="0.25">
      <c r="A336" s="1"/>
      <c r="B336" s="1"/>
      <c r="C336" s="4" t="s">
        <v>64</v>
      </c>
      <c r="D336" s="22">
        <v>0</v>
      </c>
      <c r="E336" s="22">
        <v>0</v>
      </c>
      <c r="F336" s="22">
        <v>0</v>
      </c>
      <c r="G336" s="22">
        <v>0</v>
      </c>
      <c r="H336" s="1"/>
      <c r="I336" s="1"/>
      <c r="J336" s="1"/>
      <c r="K336" s="1"/>
    </row>
    <row r="337" spans="1:11" ht="15" customHeight="1" x14ac:dyDescent="0.25">
      <c r="A337" s="1"/>
      <c r="B337" s="1"/>
      <c r="C337" s="4" t="s">
        <v>65</v>
      </c>
      <c r="D337" s="22">
        <v>0</v>
      </c>
      <c r="E337" s="22">
        <v>0</v>
      </c>
      <c r="F337" s="22">
        <v>0</v>
      </c>
      <c r="G337" s="22">
        <v>0</v>
      </c>
      <c r="H337" s="1"/>
      <c r="I337" s="1"/>
      <c r="J337" s="1"/>
      <c r="K337" s="1"/>
    </row>
    <row r="338" spans="1:11" ht="15" customHeight="1" x14ac:dyDescent="0.25">
      <c r="A338" s="1"/>
      <c r="B338" s="1"/>
      <c r="C338" s="4" t="s">
        <v>66</v>
      </c>
      <c r="D338" s="22">
        <v>0</v>
      </c>
      <c r="E338" s="22">
        <v>0</v>
      </c>
      <c r="F338" s="22">
        <v>0</v>
      </c>
      <c r="G338" s="22">
        <v>0</v>
      </c>
      <c r="H338" s="1"/>
      <c r="I338" s="1"/>
      <c r="J338" s="1"/>
      <c r="K338" s="1"/>
    </row>
    <row r="339" spans="1:11" ht="15" customHeight="1" x14ac:dyDescent="0.25">
      <c r="A339" s="1"/>
      <c r="B339" s="1"/>
      <c r="C339" s="4" t="s">
        <v>67</v>
      </c>
      <c r="D339" s="22">
        <v>16000000</v>
      </c>
      <c r="E339" s="22">
        <v>6000000</v>
      </c>
      <c r="F339" s="22">
        <v>6000000</v>
      </c>
      <c r="G339" s="22">
        <v>6000000</v>
      </c>
      <c r="H339" s="1"/>
      <c r="I339" s="1"/>
      <c r="J339" s="1"/>
      <c r="K339" s="1"/>
    </row>
    <row r="340" spans="1:11" ht="15" customHeight="1" x14ac:dyDescent="0.25">
      <c r="A340" s="1"/>
      <c r="B340" s="1"/>
      <c r="C340" s="4" t="s">
        <v>54</v>
      </c>
      <c r="D340" s="22">
        <v>16000000</v>
      </c>
      <c r="E340" s="22">
        <v>6000000</v>
      </c>
      <c r="F340" s="22">
        <v>6000000</v>
      </c>
      <c r="G340" s="22">
        <v>6000000</v>
      </c>
      <c r="H340" s="1"/>
      <c r="I340" s="1"/>
      <c r="J340" s="1"/>
      <c r="K340" s="1"/>
    </row>
    <row r="341" spans="1:11" ht="15" customHeight="1" x14ac:dyDescent="0.25">
      <c r="A341" s="1"/>
      <c r="B341" s="1"/>
      <c r="C341" s="4" t="s">
        <v>63</v>
      </c>
      <c r="D341" s="22">
        <v>0</v>
      </c>
      <c r="E341" s="22">
        <v>0</v>
      </c>
      <c r="F341" s="22">
        <v>0</v>
      </c>
      <c r="G341" s="22">
        <v>0</v>
      </c>
      <c r="H341" s="1"/>
      <c r="I341" s="1"/>
      <c r="J341" s="1"/>
      <c r="K341" s="1"/>
    </row>
    <row r="342" spans="1:11" ht="15" customHeight="1" x14ac:dyDescent="0.25">
      <c r="A342" s="1"/>
      <c r="B342" s="1"/>
      <c r="C342" s="4" t="s">
        <v>64</v>
      </c>
      <c r="D342" s="22">
        <v>0</v>
      </c>
      <c r="E342" s="22">
        <v>0</v>
      </c>
      <c r="F342" s="22">
        <v>0</v>
      </c>
      <c r="G342" s="22">
        <v>0</v>
      </c>
      <c r="H342" s="1"/>
      <c r="I342" s="1"/>
      <c r="J342" s="1"/>
      <c r="K342" s="1"/>
    </row>
    <row r="343" spans="1:11" ht="15" customHeight="1" x14ac:dyDescent="0.25">
      <c r="A343" s="1"/>
      <c r="B343" s="1"/>
      <c r="C343" s="4" t="s">
        <v>65</v>
      </c>
      <c r="D343" s="22">
        <v>0</v>
      </c>
      <c r="E343" s="22">
        <v>0</v>
      </c>
      <c r="F343" s="22">
        <v>0</v>
      </c>
      <c r="G343" s="22">
        <v>0</v>
      </c>
      <c r="H343" s="1"/>
      <c r="I343" s="1"/>
      <c r="J343" s="1"/>
      <c r="K343" s="1"/>
    </row>
    <row r="344" spans="1:11" ht="15" customHeight="1" x14ac:dyDescent="0.25">
      <c r="A344" s="1"/>
      <c r="B344" s="1"/>
      <c r="C344" s="4" t="s">
        <v>66</v>
      </c>
      <c r="D344" s="22">
        <v>0</v>
      </c>
      <c r="E344" s="22">
        <v>0</v>
      </c>
      <c r="F344" s="22">
        <v>0</v>
      </c>
      <c r="G344" s="22">
        <v>0</v>
      </c>
      <c r="H344" s="1"/>
      <c r="I344" s="1"/>
      <c r="J344" s="1"/>
      <c r="K344" s="1"/>
    </row>
    <row r="345" spans="1:11" ht="15" customHeight="1" x14ac:dyDescent="0.25">
      <c r="A345" s="1"/>
      <c r="B345" s="1"/>
      <c r="C345" s="4" t="s">
        <v>68</v>
      </c>
      <c r="D345" s="22">
        <v>0</v>
      </c>
      <c r="E345" s="22">
        <v>0</v>
      </c>
      <c r="F345" s="22">
        <v>0</v>
      </c>
      <c r="G345" s="22">
        <v>0</v>
      </c>
      <c r="H345" s="1"/>
      <c r="I345" s="1"/>
      <c r="J345" s="1"/>
      <c r="K345" s="1"/>
    </row>
    <row r="346" spans="1:11" ht="15" customHeight="1" x14ac:dyDescent="0.25">
      <c r="A346" s="1"/>
      <c r="B346" s="1"/>
      <c r="C346" s="4" t="s">
        <v>54</v>
      </c>
      <c r="D346" s="22">
        <v>0</v>
      </c>
      <c r="E346" s="22">
        <v>0</v>
      </c>
      <c r="F346" s="22">
        <v>0</v>
      </c>
      <c r="G346" s="22">
        <v>0</v>
      </c>
      <c r="H346" s="1"/>
      <c r="I346" s="1"/>
      <c r="J346" s="1"/>
      <c r="K346" s="1"/>
    </row>
    <row r="347" spans="1:11" ht="15" customHeight="1" x14ac:dyDescent="0.25">
      <c r="A347" s="1"/>
      <c r="B347" s="1"/>
      <c r="C347" s="4" t="s">
        <v>63</v>
      </c>
      <c r="D347" s="22">
        <v>0</v>
      </c>
      <c r="E347" s="22">
        <v>0</v>
      </c>
      <c r="F347" s="22">
        <v>0</v>
      </c>
      <c r="G347" s="22">
        <v>0</v>
      </c>
      <c r="H347" s="1"/>
      <c r="I347" s="1"/>
      <c r="J347" s="1"/>
      <c r="K347" s="1"/>
    </row>
    <row r="348" spans="1:11" ht="15" customHeight="1" x14ac:dyDescent="0.25">
      <c r="A348" s="1"/>
      <c r="B348" s="1"/>
      <c r="C348" s="4" t="s">
        <v>64</v>
      </c>
      <c r="D348" s="22">
        <v>0</v>
      </c>
      <c r="E348" s="22">
        <v>0</v>
      </c>
      <c r="F348" s="22">
        <v>0</v>
      </c>
      <c r="G348" s="22">
        <v>0</v>
      </c>
      <c r="H348" s="1"/>
      <c r="I348" s="1"/>
      <c r="J348" s="1"/>
      <c r="K348" s="1"/>
    </row>
    <row r="349" spans="1:11" ht="15" customHeight="1" x14ac:dyDescent="0.25">
      <c r="A349" s="1"/>
      <c r="B349" s="1"/>
      <c r="C349" s="4" t="s">
        <v>65</v>
      </c>
      <c r="D349" s="22">
        <v>0</v>
      </c>
      <c r="E349" s="22">
        <v>0</v>
      </c>
      <c r="F349" s="22">
        <v>0</v>
      </c>
      <c r="G349" s="22">
        <v>0</v>
      </c>
      <c r="H349" s="1"/>
      <c r="I349" s="1"/>
      <c r="J349" s="1"/>
      <c r="K349" s="1"/>
    </row>
    <row r="350" spans="1:11" ht="15" customHeight="1" x14ac:dyDescent="0.25">
      <c r="A350" s="1"/>
      <c r="B350" s="1"/>
      <c r="C350" s="4" t="s">
        <v>66</v>
      </c>
      <c r="D350" s="22">
        <v>0</v>
      </c>
      <c r="E350" s="22">
        <v>0</v>
      </c>
      <c r="F350" s="22">
        <v>0</v>
      </c>
      <c r="G350" s="22">
        <v>0</v>
      </c>
      <c r="H350" s="1"/>
      <c r="I350" s="1"/>
      <c r="J350" s="1"/>
      <c r="K350" s="1"/>
    </row>
    <row r="351" spans="1:11" ht="15" customHeight="1" x14ac:dyDescent="0.25">
      <c r="A351" s="1"/>
      <c r="B351" s="1"/>
      <c r="C351" s="4" t="s">
        <v>69</v>
      </c>
      <c r="D351" s="22">
        <v>0</v>
      </c>
      <c r="E351" s="22">
        <v>0</v>
      </c>
      <c r="F351" s="22">
        <v>0</v>
      </c>
      <c r="G351" s="22">
        <v>0</v>
      </c>
      <c r="H351" s="1"/>
      <c r="I351" s="1"/>
      <c r="J351" s="1"/>
      <c r="K351" s="1"/>
    </row>
    <row r="352" spans="1:11" ht="15" customHeight="1" x14ac:dyDescent="0.25">
      <c r="A352" s="1"/>
      <c r="B352" s="1"/>
      <c r="C352" s="4" t="s">
        <v>70</v>
      </c>
      <c r="D352" s="22">
        <v>0</v>
      </c>
      <c r="E352" s="22">
        <v>0</v>
      </c>
      <c r="F352" s="22">
        <v>0</v>
      </c>
      <c r="G352" s="22">
        <v>0</v>
      </c>
      <c r="H352" s="1"/>
      <c r="I352" s="1"/>
      <c r="J352" s="1"/>
      <c r="K352" s="1"/>
    </row>
    <row r="353" spans="1:11" ht="20.100000000000001" customHeight="1" x14ac:dyDescent="0.25">
      <c r="A353" s="1"/>
      <c r="B353" s="1"/>
      <c r="C353" s="24" t="s">
        <v>47</v>
      </c>
      <c r="D353" s="1"/>
      <c r="E353" s="1"/>
      <c r="F353" s="1"/>
      <c r="G353" s="1"/>
      <c r="H353" s="1"/>
      <c r="I353" s="1"/>
      <c r="J353" s="1"/>
      <c r="K353" s="1"/>
    </row>
    <row r="354" spans="1:11" ht="20.100000000000001" customHeight="1" x14ac:dyDescent="0.25">
      <c r="A354" s="25" t="s">
        <v>120</v>
      </c>
      <c r="B354" s="11" t="s">
        <v>121</v>
      </c>
      <c r="C354" s="11" t="s">
        <v>47</v>
      </c>
      <c r="D354" s="1"/>
      <c r="E354" s="26" t="s">
        <v>47</v>
      </c>
      <c r="F354" s="11" t="s">
        <v>121</v>
      </c>
      <c r="G354" s="11" t="s">
        <v>47</v>
      </c>
      <c r="H354" s="27" t="s">
        <v>47</v>
      </c>
      <c r="I354" s="26" t="s">
        <v>47</v>
      </c>
      <c r="J354" s="11" t="s">
        <v>121</v>
      </c>
      <c r="K354" s="11" t="s">
        <v>47</v>
      </c>
    </row>
    <row r="355" spans="1:11" ht="20.100000000000001" customHeight="1" x14ac:dyDescent="0.25">
      <c r="A355" s="28" t="s">
        <v>122</v>
      </c>
      <c r="B355" s="11" t="s">
        <v>123</v>
      </c>
      <c r="C355" s="11" t="s">
        <v>47</v>
      </c>
      <c r="D355" s="1"/>
      <c r="E355" s="28" t="s">
        <v>124</v>
      </c>
      <c r="F355" s="11" t="s">
        <v>123</v>
      </c>
      <c r="G355" s="11" t="s">
        <v>47</v>
      </c>
      <c r="H355" s="1"/>
      <c r="I355" s="28" t="s">
        <v>125</v>
      </c>
      <c r="J355" s="11" t="s">
        <v>123</v>
      </c>
      <c r="K355" s="11" t="s">
        <v>47</v>
      </c>
    </row>
    <row r="356" spans="1:11" ht="20.100000000000001" customHeight="1" x14ac:dyDescent="0.25">
      <c r="A356" s="29" t="s">
        <v>47</v>
      </c>
      <c r="B356" s="11" t="s">
        <v>126</v>
      </c>
      <c r="C356" s="11" t="s">
        <v>47</v>
      </c>
      <c r="D356" s="1"/>
      <c r="E356" s="29" t="s">
        <v>47</v>
      </c>
      <c r="F356" s="11" t="s">
        <v>126</v>
      </c>
      <c r="G356" s="11" t="s">
        <v>47</v>
      </c>
      <c r="H356" s="1"/>
      <c r="I356" s="29" t="s">
        <v>47</v>
      </c>
      <c r="J356" s="11" t="s">
        <v>126</v>
      </c>
      <c r="K356" s="11" t="s">
        <v>47</v>
      </c>
    </row>
  </sheetData>
  <mergeCells count="38">
    <mergeCell ref="C1:G1"/>
    <mergeCell ref="C2:G2"/>
    <mergeCell ref="D3:G3"/>
    <mergeCell ref="D4:G4"/>
    <mergeCell ref="D5:G5"/>
    <mergeCell ref="D6:G6"/>
    <mergeCell ref="D7:G7"/>
    <mergeCell ref="C8:G8"/>
    <mergeCell ref="C9:G9"/>
    <mergeCell ref="D10:G10"/>
    <mergeCell ref="D14:G14"/>
    <mergeCell ref="C19:G19"/>
    <mergeCell ref="D20:G20"/>
    <mergeCell ref="D21:G21"/>
    <mergeCell ref="D22:G22"/>
    <mergeCell ref="D23:G23"/>
    <mergeCell ref="C32:G32"/>
    <mergeCell ref="C77:G77"/>
    <mergeCell ref="D78:G78"/>
    <mergeCell ref="D79:G79"/>
    <mergeCell ref="D80:G80"/>
    <mergeCell ref="D81:G81"/>
    <mergeCell ref="C90:G90"/>
    <mergeCell ref="D135:G135"/>
    <mergeCell ref="D136:G136"/>
    <mergeCell ref="D137:G137"/>
    <mergeCell ref="C146:G146"/>
    <mergeCell ref="D191:G191"/>
    <mergeCell ref="C196:G196"/>
    <mergeCell ref="D197:G197"/>
    <mergeCell ref="D255:G255"/>
    <mergeCell ref="D256:G256"/>
    <mergeCell ref="C265:G265"/>
    <mergeCell ref="D198:G198"/>
    <mergeCell ref="D199:G199"/>
    <mergeCell ref="D200:G200"/>
    <mergeCell ref="C209:G209"/>
    <mergeCell ref="D254:G254"/>
  </mergeCells>
  <pageMargins left="0" right="0" top="0" bottom="0"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82"/>
  <sheetViews>
    <sheetView workbookViewId="0">
      <selection activeCell="J18" sqref="J18"/>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944</v>
      </c>
      <c r="E3" s="1385"/>
      <c r="F3" s="1385"/>
      <c r="G3" s="1385"/>
      <c r="H3" s="30"/>
      <c r="I3" s="30"/>
      <c r="J3" s="30"/>
      <c r="K3" s="30"/>
    </row>
    <row r="4" spans="1:11" ht="14.1" customHeight="1" x14ac:dyDescent="0.25">
      <c r="A4" s="30"/>
      <c r="B4" s="30"/>
      <c r="C4" s="32" t="s">
        <v>4</v>
      </c>
      <c r="D4" s="1384" t="s">
        <v>945</v>
      </c>
      <c r="E4" s="1385"/>
      <c r="F4" s="1385"/>
      <c r="G4" s="1385"/>
      <c r="H4" s="30"/>
      <c r="I4" s="30"/>
      <c r="J4" s="30"/>
      <c r="K4" s="30"/>
    </row>
    <row r="5" spans="1:11" ht="14.1" customHeight="1" x14ac:dyDescent="0.25">
      <c r="A5" s="30"/>
      <c r="B5" s="30"/>
      <c r="C5" s="32" t="s">
        <v>6</v>
      </c>
      <c r="D5" s="1384" t="s">
        <v>946</v>
      </c>
      <c r="E5" s="1385"/>
      <c r="F5" s="1385"/>
      <c r="G5" s="1385"/>
      <c r="H5" s="30"/>
      <c r="I5" s="30"/>
      <c r="J5" s="30"/>
      <c r="K5" s="30"/>
    </row>
    <row r="6" spans="1:11" ht="14.1" customHeight="1" x14ac:dyDescent="0.25">
      <c r="A6" s="30"/>
      <c r="B6" s="30"/>
      <c r="C6" s="32" t="s">
        <v>8</v>
      </c>
      <c r="D6" s="1384" t="s">
        <v>947</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20.100000000000001" customHeight="1" x14ac:dyDescent="0.25">
      <c r="A9" s="30"/>
      <c r="B9" s="30"/>
      <c r="C9" s="1378" t="s">
        <v>948</v>
      </c>
      <c r="D9" s="1379"/>
      <c r="E9" s="1379"/>
      <c r="F9" s="1379"/>
      <c r="G9" s="1379"/>
      <c r="H9" s="30"/>
      <c r="I9" s="30"/>
      <c r="J9" s="30"/>
      <c r="K9" s="30"/>
    </row>
    <row r="10" spans="1:11" ht="45" customHeight="1" x14ac:dyDescent="0.25">
      <c r="A10" s="30"/>
      <c r="B10" s="30"/>
      <c r="C10" s="33" t="s">
        <v>14</v>
      </c>
      <c r="D10" s="1372" t="s">
        <v>949</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14.1" customHeight="1" x14ac:dyDescent="0.25">
      <c r="A13" s="30"/>
      <c r="B13" s="30"/>
      <c r="C13" s="34" t="s">
        <v>950</v>
      </c>
      <c r="D13" s="38" t="s">
        <v>26</v>
      </c>
      <c r="E13" s="38" t="s">
        <v>26</v>
      </c>
      <c r="F13" s="38" t="s">
        <v>26</v>
      </c>
      <c r="G13" s="38" t="s">
        <v>26</v>
      </c>
      <c r="H13" s="30"/>
      <c r="I13" s="30"/>
      <c r="J13" s="30"/>
      <c r="K13" s="30"/>
    </row>
    <row r="14" spans="1:11" ht="14.1" customHeight="1" x14ac:dyDescent="0.25">
      <c r="A14" s="30"/>
      <c r="B14" s="30"/>
      <c r="C14" s="34" t="s">
        <v>951</v>
      </c>
      <c r="D14" s="38" t="s">
        <v>26</v>
      </c>
      <c r="E14" s="38" t="s">
        <v>26</v>
      </c>
      <c r="F14" s="38" t="s">
        <v>26</v>
      </c>
      <c r="G14" s="38" t="s">
        <v>26</v>
      </c>
      <c r="H14" s="30"/>
      <c r="I14" s="30"/>
      <c r="J14" s="30"/>
      <c r="K14" s="30"/>
    </row>
    <row r="15" spans="1:11" ht="74.099999999999994" customHeight="1" x14ac:dyDescent="0.25">
      <c r="A15" s="30"/>
      <c r="B15" s="30"/>
      <c r="C15" s="33" t="s">
        <v>21</v>
      </c>
      <c r="D15" s="1372" t="s">
        <v>952</v>
      </c>
      <c r="E15" s="1373"/>
      <c r="F15" s="1373"/>
      <c r="G15" s="1373"/>
      <c r="H15" s="30"/>
      <c r="I15" s="30"/>
      <c r="J15" s="30"/>
      <c r="K15" s="30"/>
    </row>
    <row r="16" spans="1:11" ht="27.95" customHeight="1" x14ac:dyDescent="0.25">
      <c r="A16" s="30"/>
      <c r="B16" s="30"/>
      <c r="C16" s="34" t="s">
        <v>23</v>
      </c>
      <c r="D16" s="35">
        <v>2022</v>
      </c>
      <c r="E16" s="35">
        <v>2023</v>
      </c>
      <c r="F16" s="35">
        <v>2024</v>
      </c>
      <c r="G16" s="35">
        <v>2025</v>
      </c>
      <c r="H16" s="30"/>
      <c r="I16" s="30"/>
      <c r="J16" s="30"/>
      <c r="K16" s="30"/>
    </row>
    <row r="17" spans="1:11" ht="14.1" customHeight="1" x14ac:dyDescent="0.25">
      <c r="A17" s="30"/>
      <c r="B17" s="30"/>
      <c r="C17" s="36"/>
      <c r="D17" s="37" t="s">
        <v>17</v>
      </c>
      <c r="E17" s="37" t="s">
        <v>18</v>
      </c>
      <c r="F17" s="37" t="s">
        <v>18</v>
      </c>
      <c r="G17" s="37" t="s">
        <v>18</v>
      </c>
      <c r="H17" s="30"/>
      <c r="I17" s="30"/>
      <c r="J17" s="30"/>
      <c r="K17" s="30"/>
    </row>
    <row r="18" spans="1:11" ht="30.95" customHeight="1" x14ac:dyDescent="0.25">
      <c r="A18" s="30"/>
      <c r="B18" s="30"/>
      <c r="C18" s="34" t="s">
        <v>953</v>
      </c>
      <c r="D18" s="38" t="s">
        <v>26</v>
      </c>
      <c r="E18" s="38" t="s">
        <v>26</v>
      </c>
      <c r="F18" s="38" t="s">
        <v>26</v>
      </c>
      <c r="G18" s="38" t="s">
        <v>26</v>
      </c>
      <c r="H18" s="30"/>
      <c r="I18" s="30"/>
      <c r="J18" s="30"/>
      <c r="K18" s="30"/>
    </row>
    <row r="19" spans="1:11" ht="30.95" customHeight="1" x14ac:dyDescent="0.25">
      <c r="A19" s="30"/>
      <c r="B19" s="30"/>
      <c r="C19" s="34" t="s">
        <v>954</v>
      </c>
      <c r="D19" s="38" t="s">
        <v>26</v>
      </c>
      <c r="E19" s="38" t="s">
        <v>26</v>
      </c>
      <c r="F19" s="38" t="s">
        <v>26</v>
      </c>
      <c r="G19" s="38" t="s">
        <v>26</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151" t="s">
        <v>955</v>
      </c>
      <c r="D21" s="1370" t="s">
        <v>956</v>
      </c>
      <c r="E21" s="1371"/>
      <c r="F21" s="1371"/>
      <c r="G21" s="1371"/>
      <c r="H21" s="30"/>
      <c r="I21" s="30"/>
      <c r="J21" s="30"/>
      <c r="K21" s="30"/>
    </row>
    <row r="22" spans="1:11" ht="18" customHeight="1" x14ac:dyDescent="0.25">
      <c r="A22" s="30"/>
      <c r="B22" s="30"/>
      <c r="C22" s="40" t="s">
        <v>33</v>
      </c>
      <c r="D22" s="1368" t="s">
        <v>957</v>
      </c>
      <c r="E22" s="1369"/>
      <c r="F22" s="1369"/>
      <c r="G22" s="1369"/>
      <c r="H22" s="30"/>
      <c r="I22" s="30"/>
      <c r="J22" s="30"/>
      <c r="K22" s="30"/>
    </row>
    <row r="23" spans="1:11" ht="18" customHeight="1" x14ac:dyDescent="0.25">
      <c r="A23" s="30"/>
      <c r="B23" s="30"/>
      <c r="C23" s="41" t="s">
        <v>35</v>
      </c>
      <c r="D23" s="1361" t="s">
        <v>958</v>
      </c>
      <c r="E23" s="1362"/>
      <c r="F23" s="1362"/>
      <c r="G23" s="1362"/>
      <c r="H23" s="30"/>
      <c r="I23" s="30"/>
      <c r="J23" s="30"/>
      <c r="K23" s="30"/>
    </row>
    <row r="24" spans="1:11" ht="18" customHeight="1" x14ac:dyDescent="0.25">
      <c r="A24" s="30"/>
      <c r="B24" s="30"/>
      <c r="C24" s="41" t="s">
        <v>37</v>
      </c>
      <c r="D24" s="1361" t="s">
        <v>959</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960</v>
      </c>
      <c r="E27" s="38" t="s">
        <v>961</v>
      </c>
      <c r="F27" s="38" t="s">
        <v>961</v>
      </c>
      <c r="G27" s="38" t="s">
        <v>961</v>
      </c>
      <c r="H27" s="30"/>
      <c r="I27" s="30"/>
      <c r="J27" s="30"/>
      <c r="K27" s="30"/>
    </row>
    <row r="28" spans="1:11" ht="14.1" customHeight="1" x14ac:dyDescent="0.25">
      <c r="A28" s="30"/>
      <c r="B28" s="30"/>
      <c r="C28" s="34" t="s">
        <v>40</v>
      </c>
      <c r="D28" s="38" t="s">
        <v>962</v>
      </c>
      <c r="E28" s="38" t="s">
        <v>963</v>
      </c>
      <c r="F28" s="38" t="s">
        <v>964</v>
      </c>
      <c r="G28" s="38" t="s">
        <v>964</v>
      </c>
      <c r="H28" s="30"/>
      <c r="I28" s="30"/>
      <c r="J28" s="30"/>
      <c r="K28" s="30"/>
    </row>
    <row r="29" spans="1:11" ht="14.1" customHeight="1" x14ac:dyDescent="0.25">
      <c r="A29" s="30"/>
      <c r="B29" s="30"/>
      <c r="C29" s="34" t="s">
        <v>43</v>
      </c>
      <c r="D29" s="38" t="s">
        <v>965</v>
      </c>
      <c r="E29" s="38" t="s">
        <v>966</v>
      </c>
      <c r="F29" s="38" t="s">
        <v>967</v>
      </c>
      <c r="G29" s="38" t="s">
        <v>967</v>
      </c>
      <c r="H29" s="30"/>
      <c r="I29" s="30"/>
      <c r="J29" s="30"/>
      <c r="K29" s="30"/>
    </row>
    <row r="30" spans="1:11" ht="14.1" customHeight="1" x14ac:dyDescent="0.25">
      <c r="A30" s="30"/>
      <c r="B30" s="30"/>
      <c r="C30" s="34" t="s">
        <v>46</v>
      </c>
      <c r="D30" s="38" t="s">
        <v>47</v>
      </c>
      <c r="E30" s="38" t="s">
        <v>968</v>
      </c>
      <c r="F30" s="38" t="s">
        <v>48</v>
      </c>
      <c r="G30" s="38" t="s">
        <v>48</v>
      </c>
      <c r="H30" s="30"/>
      <c r="I30" s="30"/>
      <c r="J30" s="30"/>
      <c r="K30" s="30"/>
    </row>
    <row r="31" spans="1:11" ht="14.1" customHeight="1" x14ac:dyDescent="0.25">
      <c r="A31" s="30"/>
      <c r="B31" s="30"/>
      <c r="C31" s="34" t="s">
        <v>49</v>
      </c>
      <c r="D31" s="38" t="s">
        <v>47</v>
      </c>
      <c r="E31" s="38" t="s">
        <v>969</v>
      </c>
      <c r="F31" s="38" t="s">
        <v>970</v>
      </c>
      <c r="G31" s="38" t="s">
        <v>48</v>
      </c>
      <c r="H31" s="30"/>
      <c r="I31" s="30"/>
      <c r="J31" s="30"/>
      <c r="K31" s="30"/>
    </row>
    <row r="32" spans="1:11" ht="14.1" customHeight="1" x14ac:dyDescent="0.25">
      <c r="A32" s="30"/>
      <c r="B32" s="30"/>
      <c r="C32" s="34" t="s">
        <v>51</v>
      </c>
      <c r="D32" s="38" t="s">
        <v>47</v>
      </c>
      <c r="E32" s="38" t="s">
        <v>971</v>
      </c>
      <c r="F32" s="38" t="s">
        <v>970</v>
      </c>
      <c r="G32" s="38" t="s">
        <v>48</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36270000</v>
      </c>
      <c r="E36" s="47">
        <v>37200000</v>
      </c>
      <c r="F36" s="47">
        <v>37200000</v>
      </c>
      <c r="G36" s="47">
        <v>37200000</v>
      </c>
      <c r="H36" s="30"/>
      <c r="I36" s="30"/>
      <c r="J36" s="30"/>
      <c r="K36" s="30"/>
    </row>
    <row r="37" spans="1:11" ht="14.1" customHeight="1" x14ac:dyDescent="0.25">
      <c r="A37" s="30"/>
      <c r="B37" s="30"/>
      <c r="C37" s="46" t="s">
        <v>54</v>
      </c>
      <c r="D37" s="47">
        <v>36270000</v>
      </c>
      <c r="E37" s="47">
        <v>37200000</v>
      </c>
      <c r="F37" s="47">
        <v>37200000</v>
      </c>
      <c r="G37" s="47">
        <v>37200000</v>
      </c>
      <c r="H37" s="30"/>
      <c r="I37" s="30"/>
      <c r="J37" s="30"/>
      <c r="K37" s="30"/>
    </row>
    <row r="38" spans="1:11" ht="14.1" customHeight="1" x14ac:dyDescent="0.25">
      <c r="A38" s="30"/>
      <c r="B38" s="30"/>
      <c r="C38" s="46" t="s">
        <v>55</v>
      </c>
      <c r="D38" s="47">
        <v>0</v>
      </c>
      <c r="E38" s="47">
        <v>0</v>
      </c>
      <c r="F38" s="47">
        <v>0</v>
      </c>
      <c r="G38" s="47">
        <v>0</v>
      </c>
      <c r="H38" s="30"/>
      <c r="I38" s="30"/>
      <c r="J38" s="30"/>
      <c r="K38" s="30"/>
    </row>
    <row r="39" spans="1:11" ht="14.1" customHeight="1" x14ac:dyDescent="0.25">
      <c r="A39" s="30"/>
      <c r="B39" s="30"/>
      <c r="C39" s="46" t="s">
        <v>56</v>
      </c>
      <c r="D39" s="47">
        <v>6289000</v>
      </c>
      <c r="E39" s="47">
        <v>6450000</v>
      </c>
      <c r="F39" s="47">
        <v>6450000</v>
      </c>
      <c r="G39" s="47">
        <v>6450000</v>
      </c>
      <c r="H39" s="30"/>
      <c r="I39" s="30"/>
      <c r="J39" s="30"/>
      <c r="K39" s="30"/>
    </row>
    <row r="40" spans="1:11" ht="14.1" customHeight="1" x14ac:dyDescent="0.25">
      <c r="A40" s="30"/>
      <c r="B40" s="30"/>
      <c r="C40" s="46" t="s">
        <v>54</v>
      </c>
      <c r="D40" s="47">
        <v>6289000</v>
      </c>
      <c r="E40" s="47">
        <v>6450000</v>
      </c>
      <c r="F40" s="47">
        <v>6450000</v>
      </c>
      <c r="G40" s="47">
        <v>6450000</v>
      </c>
      <c r="H40" s="30"/>
      <c r="I40" s="30"/>
      <c r="J40" s="30"/>
      <c r="K40" s="30"/>
    </row>
    <row r="41" spans="1:11" ht="14.1" customHeight="1" x14ac:dyDescent="0.25">
      <c r="A41" s="30"/>
      <c r="B41" s="30"/>
      <c r="C41" s="46" t="s">
        <v>55</v>
      </c>
      <c r="D41" s="47">
        <v>0</v>
      </c>
      <c r="E41" s="47">
        <v>0</v>
      </c>
      <c r="F41" s="47">
        <v>0</v>
      </c>
      <c r="G41" s="47">
        <v>0</v>
      </c>
      <c r="H41" s="30"/>
      <c r="I41" s="30"/>
      <c r="J41" s="30"/>
      <c r="K41" s="30"/>
    </row>
    <row r="42" spans="1:11" ht="14.1" customHeight="1" x14ac:dyDescent="0.25">
      <c r="A42" s="30"/>
      <c r="B42" s="30"/>
      <c r="C42" s="46" t="s">
        <v>57</v>
      </c>
      <c r="D42" s="47">
        <v>9897000</v>
      </c>
      <c r="E42" s="47">
        <v>11350000</v>
      </c>
      <c r="F42" s="47">
        <v>21350000</v>
      </c>
      <c r="G42" s="47">
        <v>21350000</v>
      </c>
      <c r="H42" s="30"/>
      <c r="I42" s="30"/>
      <c r="J42" s="30"/>
      <c r="K42" s="30"/>
    </row>
    <row r="43" spans="1:11" ht="14.1" customHeight="1" x14ac:dyDescent="0.25">
      <c r="A43" s="30"/>
      <c r="B43" s="30"/>
      <c r="C43" s="46" t="s">
        <v>54</v>
      </c>
      <c r="D43" s="47">
        <v>9897000</v>
      </c>
      <c r="E43" s="47">
        <v>11350000</v>
      </c>
      <c r="F43" s="47">
        <v>21350000</v>
      </c>
      <c r="G43" s="47">
        <v>21350000</v>
      </c>
      <c r="H43" s="30"/>
      <c r="I43" s="30"/>
      <c r="J43" s="30"/>
      <c r="K43" s="30"/>
    </row>
    <row r="44" spans="1:11" ht="14.1" customHeight="1" x14ac:dyDescent="0.25">
      <c r="A44" s="30"/>
      <c r="B44" s="30"/>
      <c r="C44" s="46" t="s">
        <v>55</v>
      </c>
      <c r="D44" s="47">
        <v>0</v>
      </c>
      <c r="E44" s="47">
        <v>0</v>
      </c>
      <c r="F44" s="47">
        <v>0</v>
      </c>
      <c r="G44" s="47">
        <v>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3500000</v>
      </c>
      <c r="E51" s="47">
        <v>3500000</v>
      </c>
      <c r="F51" s="47">
        <v>3500000</v>
      </c>
      <c r="G51" s="47">
        <v>3500000</v>
      </c>
      <c r="H51" s="30"/>
      <c r="I51" s="30"/>
      <c r="J51" s="30"/>
      <c r="K51" s="30"/>
    </row>
    <row r="52" spans="1:11" ht="14.1" customHeight="1" x14ac:dyDescent="0.25">
      <c r="A52" s="30"/>
      <c r="B52" s="30"/>
      <c r="C52" s="46" t="s">
        <v>54</v>
      </c>
      <c r="D52" s="47">
        <v>3500000</v>
      </c>
      <c r="E52" s="47">
        <v>3500000</v>
      </c>
      <c r="F52" s="47">
        <v>3500000</v>
      </c>
      <c r="G52" s="47">
        <v>3500000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198000</v>
      </c>
      <c r="E54" s="47">
        <v>0</v>
      </c>
      <c r="F54" s="47">
        <v>0</v>
      </c>
      <c r="G54" s="47">
        <v>0</v>
      </c>
      <c r="H54" s="30"/>
      <c r="I54" s="30"/>
      <c r="J54" s="30"/>
      <c r="K54" s="30"/>
    </row>
    <row r="55" spans="1:11" ht="14.1" customHeight="1" x14ac:dyDescent="0.25">
      <c r="A55" s="30"/>
      <c r="B55" s="30"/>
      <c r="C55" s="46" t="s">
        <v>54</v>
      </c>
      <c r="D55" s="47">
        <v>198000</v>
      </c>
      <c r="E55" s="47">
        <v>0</v>
      </c>
      <c r="F55" s="47">
        <v>0</v>
      </c>
      <c r="G55" s="47">
        <v>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56154000</v>
      </c>
      <c r="E77" s="47">
        <v>58500000</v>
      </c>
      <c r="F77" s="47">
        <v>68500000</v>
      </c>
      <c r="G77" s="47">
        <v>68500000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151" t="s">
        <v>972</v>
      </c>
      <c r="D79" s="1370" t="s">
        <v>973</v>
      </c>
      <c r="E79" s="1371"/>
      <c r="F79" s="1371"/>
      <c r="G79" s="1371"/>
      <c r="H79" s="30"/>
      <c r="I79" s="30"/>
      <c r="J79" s="30"/>
      <c r="K79" s="30"/>
    </row>
    <row r="80" spans="1:11" ht="14.1" customHeight="1" x14ac:dyDescent="0.25">
      <c r="A80" s="30"/>
      <c r="B80" s="30"/>
      <c r="C80" s="40" t="s">
        <v>33</v>
      </c>
      <c r="D80" s="1368" t="s">
        <v>974</v>
      </c>
      <c r="E80" s="1369"/>
      <c r="F80" s="1369"/>
      <c r="G80" s="1369"/>
      <c r="H80" s="30"/>
      <c r="I80" s="30"/>
      <c r="J80" s="30"/>
      <c r="K80" s="30"/>
    </row>
    <row r="81" spans="1:11" ht="14.1" customHeight="1" x14ac:dyDescent="0.25">
      <c r="A81" s="30"/>
      <c r="B81" s="30"/>
      <c r="C81" s="41" t="s">
        <v>35</v>
      </c>
      <c r="D81" s="1361" t="s">
        <v>973</v>
      </c>
      <c r="E81" s="1362"/>
      <c r="F81" s="1362"/>
      <c r="G81" s="1362"/>
      <c r="H81" s="30"/>
      <c r="I81" s="30"/>
      <c r="J81" s="30"/>
      <c r="K81" s="30"/>
    </row>
    <row r="82" spans="1:11" ht="14.1" customHeight="1" x14ac:dyDescent="0.25">
      <c r="A82" s="30"/>
      <c r="B82" s="30"/>
      <c r="C82" s="41" t="s">
        <v>37</v>
      </c>
      <c r="D82" s="1361" t="s">
        <v>975</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84</v>
      </c>
      <c r="E85" s="38" t="s">
        <v>84</v>
      </c>
      <c r="F85" s="38" t="s">
        <v>84</v>
      </c>
      <c r="G85" s="38" t="s">
        <v>84</v>
      </c>
      <c r="H85" s="30"/>
      <c r="I85" s="30"/>
      <c r="J85" s="30"/>
      <c r="K85" s="30"/>
    </row>
    <row r="86" spans="1:11" ht="14.1" customHeight="1" x14ac:dyDescent="0.25">
      <c r="A86" s="30"/>
      <c r="B86" s="30"/>
      <c r="C86" s="34" t="s">
        <v>40</v>
      </c>
      <c r="D86" s="38" t="s">
        <v>492</v>
      </c>
      <c r="E86" s="38" t="s">
        <v>492</v>
      </c>
      <c r="F86" s="38" t="s">
        <v>492</v>
      </c>
      <c r="G86" s="38" t="s">
        <v>492</v>
      </c>
      <c r="H86" s="30"/>
      <c r="I86" s="30"/>
      <c r="J86" s="30"/>
      <c r="K86" s="30"/>
    </row>
    <row r="87" spans="1:11" ht="14.1" customHeight="1" x14ac:dyDescent="0.25">
      <c r="A87" s="30"/>
      <c r="B87" s="30"/>
      <c r="C87" s="34" t="s">
        <v>43</v>
      </c>
      <c r="D87" s="38" t="s">
        <v>492</v>
      </c>
      <c r="E87" s="38" t="s">
        <v>492</v>
      </c>
      <c r="F87" s="38" t="s">
        <v>492</v>
      </c>
      <c r="G87" s="38" t="s">
        <v>492</v>
      </c>
      <c r="H87" s="30"/>
      <c r="I87" s="30"/>
      <c r="J87" s="30"/>
      <c r="K87" s="30"/>
    </row>
    <row r="88" spans="1:11" ht="14.1" customHeight="1" x14ac:dyDescent="0.25">
      <c r="A88" s="30"/>
      <c r="B88" s="30"/>
      <c r="C88" s="34" t="s">
        <v>46</v>
      </c>
      <c r="D88" s="38" t="s">
        <v>47</v>
      </c>
      <c r="E88" s="38" t="s">
        <v>48</v>
      </c>
      <c r="F88" s="38" t="s">
        <v>48</v>
      </c>
      <c r="G88" s="38" t="s">
        <v>48</v>
      </c>
      <c r="H88" s="30"/>
      <c r="I88" s="30"/>
      <c r="J88" s="30"/>
      <c r="K88" s="30"/>
    </row>
    <row r="89" spans="1:11" ht="14.1" customHeight="1" x14ac:dyDescent="0.25">
      <c r="A89" s="30"/>
      <c r="B89" s="30"/>
      <c r="C89" s="34" t="s">
        <v>49</v>
      </c>
      <c r="D89" s="38" t="s">
        <v>47</v>
      </c>
      <c r="E89" s="38" t="s">
        <v>48</v>
      </c>
      <c r="F89" s="38" t="s">
        <v>48</v>
      </c>
      <c r="G89" s="38" t="s">
        <v>48</v>
      </c>
      <c r="H89" s="30"/>
      <c r="I89" s="30"/>
      <c r="J89" s="30"/>
      <c r="K89" s="30"/>
    </row>
    <row r="90" spans="1:11" ht="14.1" customHeight="1" x14ac:dyDescent="0.25">
      <c r="A90" s="30"/>
      <c r="B90" s="30"/>
      <c r="C90" s="34" t="s">
        <v>51</v>
      </c>
      <c r="D90" s="38" t="s">
        <v>47</v>
      </c>
      <c r="E90" s="38" t="s">
        <v>48</v>
      </c>
      <c r="F90" s="38" t="s">
        <v>48</v>
      </c>
      <c r="G90" s="38" t="s">
        <v>48</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1000000</v>
      </c>
      <c r="E121" s="47">
        <v>1000000</v>
      </c>
      <c r="F121" s="47">
        <v>1000000</v>
      </c>
      <c r="G121" s="47">
        <v>1000000</v>
      </c>
      <c r="H121" s="30"/>
      <c r="I121" s="30"/>
      <c r="J121" s="30"/>
      <c r="K121" s="30"/>
    </row>
    <row r="122" spans="1:11" ht="14.1" customHeight="1" x14ac:dyDescent="0.25">
      <c r="A122" s="30"/>
      <c r="B122" s="30"/>
      <c r="C122" s="46" t="s">
        <v>54</v>
      </c>
      <c r="D122" s="47">
        <v>1000000</v>
      </c>
      <c r="E122" s="47">
        <v>1000000</v>
      </c>
      <c r="F122" s="47">
        <v>1000000</v>
      </c>
      <c r="G122" s="47">
        <v>1000000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1000000</v>
      </c>
      <c r="E135" s="47">
        <v>1000000</v>
      </c>
      <c r="F135" s="47">
        <v>1000000</v>
      </c>
      <c r="G135" s="47">
        <v>1000000</v>
      </c>
      <c r="H135" s="30"/>
      <c r="I135" s="30"/>
      <c r="J135" s="30"/>
      <c r="K135" s="30"/>
    </row>
    <row r="136" spans="1:11" ht="15" customHeight="1" x14ac:dyDescent="0.25">
      <c r="A136" s="30"/>
      <c r="B136" s="30"/>
      <c r="C136" s="50" t="s">
        <v>47</v>
      </c>
      <c r="D136" s="51" t="s">
        <v>47</v>
      </c>
      <c r="E136" s="51" t="s">
        <v>47</v>
      </c>
      <c r="F136" s="51" t="s">
        <v>47</v>
      </c>
      <c r="G136" s="51" t="s">
        <v>47</v>
      </c>
      <c r="H136" s="30"/>
      <c r="I136" s="30"/>
      <c r="J136" s="30"/>
      <c r="K136" s="30"/>
    </row>
    <row r="137" spans="1:11" ht="15" customHeight="1" x14ac:dyDescent="0.25">
      <c r="A137" s="30"/>
      <c r="B137" s="30"/>
      <c r="C137" s="33" t="s">
        <v>118</v>
      </c>
      <c r="D137" s="52">
        <v>57154000</v>
      </c>
      <c r="E137" s="52">
        <v>59500000</v>
      </c>
      <c r="F137" s="52">
        <v>69500000</v>
      </c>
      <c r="G137" s="52">
        <v>69500000</v>
      </c>
      <c r="H137" s="30"/>
      <c r="I137" s="30"/>
      <c r="J137" s="30"/>
      <c r="K137" s="30"/>
    </row>
    <row r="138" spans="1:11" ht="15" customHeight="1" x14ac:dyDescent="0.25">
      <c r="A138" s="30"/>
      <c r="B138" s="30"/>
      <c r="C138" s="34" t="s">
        <v>53</v>
      </c>
      <c r="D138" s="53">
        <v>36270000</v>
      </c>
      <c r="E138" s="53">
        <v>37200000</v>
      </c>
      <c r="F138" s="53">
        <v>37200000</v>
      </c>
      <c r="G138" s="53">
        <v>37200000</v>
      </c>
      <c r="H138" s="30"/>
      <c r="I138" s="30"/>
      <c r="J138" s="30"/>
      <c r="K138" s="30"/>
    </row>
    <row r="139" spans="1:11" ht="15" customHeight="1" x14ac:dyDescent="0.25">
      <c r="A139" s="30"/>
      <c r="B139" s="30"/>
      <c r="C139" s="34" t="s">
        <v>54</v>
      </c>
      <c r="D139" s="53">
        <v>36270000</v>
      </c>
      <c r="E139" s="53">
        <v>37200000</v>
      </c>
      <c r="F139" s="53">
        <v>37200000</v>
      </c>
      <c r="G139" s="53">
        <v>37200000</v>
      </c>
      <c r="H139" s="30"/>
      <c r="I139" s="30"/>
      <c r="J139" s="30"/>
      <c r="K139" s="30"/>
    </row>
    <row r="140" spans="1:11" ht="15" customHeight="1" x14ac:dyDescent="0.25">
      <c r="A140" s="30"/>
      <c r="B140" s="30"/>
      <c r="C140" s="34" t="s">
        <v>55</v>
      </c>
      <c r="D140" s="53">
        <v>0</v>
      </c>
      <c r="E140" s="53">
        <v>0</v>
      </c>
      <c r="F140" s="53">
        <v>0</v>
      </c>
      <c r="G140" s="53">
        <v>0</v>
      </c>
      <c r="H140" s="30"/>
      <c r="I140" s="30"/>
      <c r="J140" s="30"/>
      <c r="K140" s="30"/>
    </row>
    <row r="141" spans="1:11" ht="15" customHeight="1" x14ac:dyDescent="0.25">
      <c r="A141" s="30"/>
      <c r="B141" s="30"/>
      <c r="C141" s="34" t="s">
        <v>56</v>
      </c>
      <c r="D141" s="53">
        <v>6289000</v>
      </c>
      <c r="E141" s="53">
        <v>6450000</v>
      </c>
      <c r="F141" s="53">
        <v>6450000</v>
      </c>
      <c r="G141" s="53">
        <v>6450000</v>
      </c>
      <c r="H141" s="30"/>
      <c r="I141" s="30"/>
      <c r="J141" s="30"/>
      <c r="K141" s="30"/>
    </row>
    <row r="142" spans="1:11" ht="15" customHeight="1" x14ac:dyDescent="0.25">
      <c r="A142" s="30"/>
      <c r="B142" s="30"/>
      <c r="C142" s="34" t="s">
        <v>54</v>
      </c>
      <c r="D142" s="53">
        <v>6289000</v>
      </c>
      <c r="E142" s="53">
        <v>6450000</v>
      </c>
      <c r="F142" s="53">
        <v>6450000</v>
      </c>
      <c r="G142" s="53">
        <v>6450000</v>
      </c>
      <c r="H142" s="30"/>
      <c r="I142" s="30"/>
      <c r="J142" s="30"/>
      <c r="K142" s="30"/>
    </row>
    <row r="143" spans="1:11" ht="15" customHeight="1" x14ac:dyDescent="0.25">
      <c r="A143" s="30"/>
      <c r="B143" s="30"/>
      <c r="C143" s="34" t="s">
        <v>55</v>
      </c>
      <c r="D143" s="53">
        <v>0</v>
      </c>
      <c r="E143" s="53">
        <v>0</v>
      </c>
      <c r="F143" s="53">
        <v>0</v>
      </c>
      <c r="G143" s="53">
        <v>0</v>
      </c>
      <c r="H143" s="30"/>
      <c r="I143" s="30"/>
      <c r="J143" s="30"/>
      <c r="K143" s="30"/>
    </row>
    <row r="144" spans="1:11" ht="15" customHeight="1" x14ac:dyDescent="0.25">
      <c r="A144" s="30"/>
      <c r="B144" s="30"/>
      <c r="C144" s="34" t="s">
        <v>57</v>
      </c>
      <c r="D144" s="53">
        <v>9897000</v>
      </c>
      <c r="E144" s="53">
        <v>11350000</v>
      </c>
      <c r="F144" s="53">
        <v>21350000</v>
      </c>
      <c r="G144" s="53">
        <v>21350000</v>
      </c>
      <c r="H144" s="30"/>
      <c r="I144" s="30"/>
      <c r="J144" s="30"/>
      <c r="K144" s="30"/>
    </row>
    <row r="145" spans="1:11" ht="15" customHeight="1" x14ac:dyDescent="0.25">
      <c r="A145" s="30"/>
      <c r="B145" s="30"/>
      <c r="C145" s="34" t="s">
        <v>54</v>
      </c>
      <c r="D145" s="53">
        <v>9897000</v>
      </c>
      <c r="E145" s="53">
        <v>11350000</v>
      </c>
      <c r="F145" s="53">
        <v>21350000</v>
      </c>
      <c r="G145" s="53">
        <v>21350000</v>
      </c>
      <c r="H145" s="30"/>
      <c r="I145" s="30"/>
      <c r="J145" s="30"/>
      <c r="K145" s="30"/>
    </row>
    <row r="146" spans="1:11" ht="15" customHeight="1" x14ac:dyDescent="0.25">
      <c r="A146" s="30"/>
      <c r="B146" s="30"/>
      <c r="C146" s="34" t="s">
        <v>55</v>
      </c>
      <c r="D146" s="53">
        <v>0</v>
      </c>
      <c r="E146" s="53">
        <v>0</v>
      </c>
      <c r="F146" s="53">
        <v>0</v>
      </c>
      <c r="G146" s="53">
        <v>0</v>
      </c>
      <c r="H146" s="30"/>
      <c r="I146" s="30"/>
      <c r="J146" s="30"/>
      <c r="K146" s="30"/>
    </row>
    <row r="147" spans="1:11" ht="15" customHeight="1" x14ac:dyDescent="0.25">
      <c r="A147" s="30"/>
      <c r="B147" s="30"/>
      <c r="C147" s="34" t="s">
        <v>58</v>
      </c>
      <c r="D147" s="53">
        <v>0</v>
      </c>
      <c r="E147" s="53">
        <v>0</v>
      </c>
      <c r="F147" s="53">
        <v>0</v>
      </c>
      <c r="G147" s="53">
        <v>0</v>
      </c>
      <c r="H147" s="30"/>
      <c r="I147" s="30"/>
      <c r="J147" s="30"/>
      <c r="K147" s="30"/>
    </row>
    <row r="148" spans="1:11" ht="15" customHeight="1" x14ac:dyDescent="0.25">
      <c r="A148" s="30"/>
      <c r="B148" s="30"/>
      <c r="C148" s="34" t="s">
        <v>54</v>
      </c>
      <c r="D148" s="53">
        <v>0</v>
      </c>
      <c r="E148" s="53">
        <v>0</v>
      </c>
      <c r="F148" s="53">
        <v>0</v>
      </c>
      <c r="G148" s="53">
        <v>0</v>
      </c>
      <c r="H148" s="30"/>
      <c r="I148" s="30"/>
      <c r="J148" s="30"/>
      <c r="K148" s="30"/>
    </row>
    <row r="149" spans="1:11" ht="15" customHeight="1" x14ac:dyDescent="0.25">
      <c r="A149" s="30"/>
      <c r="B149" s="30"/>
      <c r="C149" s="34" t="s">
        <v>55</v>
      </c>
      <c r="D149" s="53">
        <v>0</v>
      </c>
      <c r="E149" s="53">
        <v>0</v>
      </c>
      <c r="F149" s="53">
        <v>0</v>
      </c>
      <c r="G149" s="53">
        <v>0</v>
      </c>
      <c r="H149" s="30"/>
      <c r="I149" s="30"/>
      <c r="J149" s="30"/>
      <c r="K149" s="30"/>
    </row>
    <row r="150" spans="1:11" ht="20.100000000000001" customHeight="1" x14ac:dyDescent="0.25">
      <c r="A150" s="30"/>
      <c r="B150" s="30"/>
      <c r="C150" s="34" t="s">
        <v>119</v>
      </c>
      <c r="D150" s="54">
        <v>0</v>
      </c>
      <c r="E150" s="54">
        <v>0</v>
      </c>
      <c r="F150" s="54">
        <v>0</v>
      </c>
      <c r="G150" s="54">
        <v>0</v>
      </c>
      <c r="H150" s="30"/>
      <c r="I150" s="30"/>
      <c r="J150" s="30"/>
      <c r="K150" s="30"/>
    </row>
    <row r="151" spans="1:11" ht="15" customHeight="1" x14ac:dyDescent="0.25">
      <c r="A151" s="30"/>
      <c r="B151" s="30"/>
      <c r="C151" s="34" t="s">
        <v>54</v>
      </c>
      <c r="D151" s="53">
        <v>0</v>
      </c>
      <c r="E151" s="53">
        <v>0</v>
      </c>
      <c r="F151" s="53">
        <v>0</v>
      </c>
      <c r="G151" s="53">
        <v>0</v>
      </c>
      <c r="H151" s="30"/>
      <c r="I151" s="30"/>
      <c r="J151" s="30"/>
      <c r="K151" s="30"/>
    </row>
    <row r="152" spans="1:11" ht="15" customHeight="1" x14ac:dyDescent="0.25">
      <c r="A152" s="30"/>
      <c r="B152" s="30"/>
      <c r="C152" s="34" t="s">
        <v>55</v>
      </c>
      <c r="D152" s="53">
        <v>0</v>
      </c>
      <c r="E152" s="53">
        <v>0</v>
      </c>
      <c r="F152" s="53">
        <v>0</v>
      </c>
      <c r="G152" s="53">
        <v>0</v>
      </c>
      <c r="H152" s="30"/>
      <c r="I152" s="30"/>
      <c r="J152" s="30"/>
      <c r="K152" s="30"/>
    </row>
    <row r="153" spans="1:11" ht="15" customHeight="1" x14ac:dyDescent="0.25">
      <c r="A153" s="30"/>
      <c r="B153" s="30"/>
      <c r="C153" s="34" t="s">
        <v>60</v>
      </c>
      <c r="D153" s="53">
        <v>3500000</v>
      </c>
      <c r="E153" s="53">
        <v>3500000</v>
      </c>
      <c r="F153" s="53">
        <v>3500000</v>
      </c>
      <c r="G153" s="53">
        <v>3500000</v>
      </c>
      <c r="H153" s="30"/>
      <c r="I153" s="30"/>
      <c r="J153" s="30"/>
      <c r="K153" s="30"/>
    </row>
    <row r="154" spans="1:11" ht="15" customHeight="1" x14ac:dyDescent="0.25">
      <c r="A154" s="30"/>
      <c r="B154" s="30"/>
      <c r="C154" s="34" t="s">
        <v>54</v>
      </c>
      <c r="D154" s="53">
        <v>3500000</v>
      </c>
      <c r="E154" s="53">
        <v>3500000</v>
      </c>
      <c r="F154" s="53">
        <v>3500000</v>
      </c>
      <c r="G154" s="53">
        <v>3500000</v>
      </c>
      <c r="H154" s="30"/>
      <c r="I154" s="30"/>
      <c r="J154" s="30"/>
      <c r="K154" s="30"/>
    </row>
    <row r="155" spans="1:11" ht="15" customHeight="1" x14ac:dyDescent="0.25">
      <c r="A155" s="30"/>
      <c r="B155" s="30"/>
      <c r="C155" s="34" t="s">
        <v>55</v>
      </c>
      <c r="D155" s="53">
        <v>0</v>
      </c>
      <c r="E155" s="53">
        <v>0</v>
      </c>
      <c r="F155" s="53">
        <v>0</v>
      </c>
      <c r="G155" s="53">
        <v>0</v>
      </c>
      <c r="H155" s="30"/>
      <c r="I155" s="30"/>
      <c r="J155" s="30"/>
      <c r="K155" s="30"/>
    </row>
    <row r="156" spans="1:11" ht="15" customHeight="1" x14ac:dyDescent="0.25">
      <c r="A156" s="30"/>
      <c r="B156" s="30"/>
      <c r="C156" s="34" t="s">
        <v>61</v>
      </c>
      <c r="D156" s="53">
        <v>198000</v>
      </c>
      <c r="E156" s="53">
        <v>0</v>
      </c>
      <c r="F156" s="53">
        <v>0</v>
      </c>
      <c r="G156" s="53">
        <v>0</v>
      </c>
      <c r="H156" s="30"/>
      <c r="I156" s="30"/>
      <c r="J156" s="30"/>
      <c r="K156" s="30"/>
    </row>
    <row r="157" spans="1:11" ht="15" customHeight="1" x14ac:dyDescent="0.25">
      <c r="A157" s="30"/>
      <c r="B157" s="30"/>
      <c r="C157" s="34" t="s">
        <v>54</v>
      </c>
      <c r="D157" s="53">
        <v>198000</v>
      </c>
      <c r="E157" s="53">
        <v>0</v>
      </c>
      <c r="F157" s="53">
        <v>0</v>
      </c>
      <c r="G157" s="53">
        <v>0</v>
      </c>
      <c r="H157" s="30"/>
      <c r="I157" s="30"/>
      <c r="J157" s="30"/>
      <c r="K157" s="30"/>
    </row>
    <row r="158" spans="1:11" ht="15" customHeight="1" x14ac:dyDescent="0.25">
      <c r="A158" s="30"/>
      <c r="B158" s="30"/>
      <c r="C158" s="34" t="s">
        <v>55</v>
      </c>
      <c r="D158" s="53">
        <v>0</v>
      </c>
      <c r="E158" s="53">
        <v>0</v>
      </c>
      <c r="F158" s="53">
        <v>0</v>
      </c>
      <c r="G158" s="53">
        <v>0</v>
      </c>
      <c r="H158" s="30"/>
      <c r="I158" s="30"/>
      <c r="J158" s="30"/>
      <c r="K158" s="30"/>
    </row>
    <row r="159" spans="1:11" ht="15" customHeight="1" x14ac:dyDescent="0.25">
      <c r="A159" s="30"/>
      <c r="B159" s="30"/>
      <c r="C159" s="34" t="s">
        <v>62</v>
      </c>
      <c r="D159" s="53">
        <v>0</v>
      </c>
      <c r="E159" s="53">
        <v>0</v>
      </c>
      <c r="F159" s="53">
        <v>0</v>
      </c>
      <c r="G159" s="53">
        <v>0</v>
      </c>
      <c r="H159" s="30"/>
      <c r="I159" s="30"/>
      <c r="J159" s="30"/>
      <c r="K159" s="30"/>
    </row>
    <row r="160" spans="1:11" ht="15" customHeight="1" x14ac:dyDescent="0.25">
      <c r="A160" s="30"/>
      <c r="B160" s="30"/>
      <c r="C160" s="34" t="s">
        <v>54</v>
      </c>
      <c r="D160" s="53">
        <v>0</v>
      </c>
      <c r="E160" s="53">
        <v>0</v>
      </c>
      <c r="F160" s="53">
        <v>0</v>
      </c>
      <c r="G160" s="53">
        <v>0</v>
      </c>
      <c r="H160" s="30"/>
      <c r="I160" s="30"/>
      <c r="J160" s="30"/>
      <c r="K160" s="30"/>
    </row>
    <row r="161" spans="1:11" ht="15" customHeight="1" x14ac:dyDescent="0.25">
      <c r="A161" s="30"/>
      <c r="B161" s="30"/>
      <c r="C161" s="34" t="s">
        <v>63</v>
      </c>
      <c r="D161" s="53">
        <v>0</v>
      </c>
      <c r="E161" s="53">
        <v>0</v>
      </c>
      <c r="F161" s="53">
        <v>0</v>
      </c>
      <c r="G161" s="53">
        <v>0</v>
      </c>
      <c r="H161" s="30"/>
      <c r="I161" s="30"/>
      <c r="J161" s="30"/>
      <c r="K161" s="30"/>
    </row>
    <row r="162" spans="1:11" ht="15" customHeight="1" x14ac:dyDescent="0.25">
      <c r="A162" s="30"/>
      <c r="B162" s="30"/>
      <c r="C162" s="34" t="s">
        <v>64</v>
      </c>
      <c r="D162" s="53">
        <v>0</v>
      </c>
      <c r="E162" s="53">
        <v>0</v>
      </c>
      <c r="F162" s="53">
        <v>0</v>
      </c>
      <c r="G162" s="53">
        <v>0</v>
      </c>
      <c r="H162" s="30"/>
      <c r="I162" s="30"/>
      <c r="J162" s="30"/>
      <c r="K162" s="30"/>
    </row>
    <row r="163" spans="1:11" ht="15" customHeight="1" x14ac:dyDescent="0.25">
      <c r="A163" s="30"/>
      <c r="B163" s="30"/>
      <c r="C163" s="34" t="s">
        <v>65</v>
      </c>
      <c r="D163" s="53">
        <v>0</v>
      </c>
      <c r="E163" s="53">
        <v>0</v>
      </c>
      <c r="F163" s="53">
        <v>0</v>
      </c>
      <c r="G163" s="53">
        <v>0</v>
      </c>
      <c r="H163" s="30"/>
      <c r="I163" s="30"/>
      <c r="J163" s="30"/>
      <c r="K163" s="30"/>
    </row>
    <row r="164" spans="1:11" ht="15" customHeight="1" x14ac:dyDescent="0.25">
      <c r="A164" s="30"/>
      <c r="B164" s="30"/>
      <c r="C164" s="34" t="s">
        <v>66</v>
      </c>
      <c r="D164" s="53">
        <v>0</v>
      </c>
      <c r="E164" s="53">
        <v>0</v>
      </c>
      <c r="F164" s="53">
        <v>0</v>
      </c>
      <c r="G164" s="53">
        <v>0</v>
      </c>
      <c r="H164" s="30"/>
      <c r="I164" s="30"/>
      <c r="J164" s="30"/>
      <c r="K164" s="30"/>
    </row>
    <row r="165" spans="1:11" ht="15" customHeight="1" x14ac:dyDescent="0.25">
      <c r="A165" s="30"/>
      <c r="B165" s="30"/>
      <c r="C165" s="34" t="s">
        <v>67</v>
      </c>
      <c r="D165" s="53">
        <v>1000000</v>
      </c>
      <c r="E165" s="53">
        <v>1000000</v>
      </c>
      <c r="F165" s="53">
        <v>1000000</v>
      </c>
      <c r="G165" s="53">
        <v>1000000</v>
      </c>
      <c r="H165" s="30"/>
      <c r="I165" s="30"/>
      <c r="J165" s="30"/>
      <c r="K165" s="30"/>
    </row>
    <row r="166" spans="1:11" ht="15" customHeight="1" x14ac:dyDescent="0.25">
      <c r="A166" s="30"/>
      <c r="B166" s="30"/>
      <c r="C166" s="34" t="s">
        <v>54</v>
      </c>
      <c r="D166" s="53">
        <v>1000000</v>
      </c>
      <c r="E166" s="53">
        <v>1000000</v>
      </c>
      <c r="F166" s="53">
        <v>1000000</v>
      </c>
      <c r="G166" s="53">
        <v>1000000</v>
      </c>
      <c r="H166" s="30"/>
      <c r="I166" s="30"/>
      <c r="J166" s="30"/>
      <c r="K166" s="30"/>
    </row>
    <row r="167" spans="1:11" ht="15" customHeight="1" x14ac:dyDescent="0.25">
      <c r="A167" s="30"/>
      <c r="B167" s="30"/>
      <c r="C167" s="34" t="s">
        <v>63</v>
      </c>
      <c r="D167" s="53">
        <v>0</v>
      </c>
      <c r="E167" s="53">
        <v>0</v>
      </c>
      <c r="F167" s="53">
        <v>0</v>
      </c>
      <c r="G167" s="53">
        <v>0</v>
      </c>
      <c r="H167" s="30"/>
      <c r="I167" s="30"/>
      <c r="J167" s="30"/>
      <c r="K167" s="30"/>
    </row>
    <row r="168" spans="1:11" ht="15" customHeight="1" x14ac:dyDescent="0.25">
      <c r="A168" s="30"/>
      <c r="B168" s="30"/>
      <c r="C168" s="34" t="s">
        <v>64</v>
      </c>
      <c r="D168" s="53">
        <v>0</v>
      </c>
      <c r="E168" s="53">
        <v>0</v>
      </c>
      <c r="F168" s="53">
        <v>0</v>
      </c>
      <c r="G168" s="53">
        <v>0</v>
      </c>
      <c r="H168" s="30"/>
      <c r="I168" s="30"/>
      <c r="J168" s="30"/>
      <c r="K168" s="30"/>
    </row>
    <row r="169" spans="1:11" ht="15" customHeight="1" x14ac:dyDescent="0.25">
      <c r="A169" s="30"/>
      <c r="B169" s="30"/>
      <c r="C169" s="34" t="s">
        <v>65</v>
      </c>
      <c r="D169" s="53">
        <v>0</v>
      </c>
      <c r="E169" s="53">
        <v>0</v>
      </c>
      <c r="F169" s="53">
        <v>0</v>
      </c>
      <c r="G169" s="53">
        <v>0</v>
      </c>
      <c r="H169" s="30"/>
      <c r="I169" s="30"/>
      <c r="J169" s="30"/>
      <c r="K169" s="30"/>
    </row>
    <row r="170" spans="1:11" ht="15" customHeight="1" x14ac:dyDescent="0.25">
      <c r="A170" s="30"/>
      <c r="B170" s="30"/>
      <c r="C170" s="34" t="s">
        <v>66</v>
      </c>
      <c r="D170" s="53">
        <v>0</v>
      </c>
      <c r="E170" s="53">
        <v>0</v>
      </c>
      <c r="F170" s="53">
        <v>0</v>
      </c>
      <c r="G170" s="53">
        <v>0</v>
      </c>
      <c r="H170" s="30"/>
      <c r="I170" s="30"/>
      <c r="J170" s="30"/>
      <c r="K170" s="30"/>
    </row>
    <row r="171" spans="1:11" ht="15" customHeight="1" x14ac:dyDescent="0.25">
      <c r="A171" s="30"/>
      <c r="B171" s="30"/>
      <c r="C171" s="34" t="s">
        <v>68</v>
      </c>
      <c r="D171" s="53">
        <v>0</v>
      </c>
      <c r="E171" s="53">
        <v>0</v>
      </c>
      <c r="F171" s="53">
        <v>0</v>
      </c>
      <c r="G171" s="53">
        <v>0</v>
      </c>
      <c r="H171" s="30"/>
      <c r="I171" s="30"/>
      <c r="J171" s="30"/>
      <c r="K171" s="30"/>
    </row>
    <row r="172" spans="1:11" ht="15" customHeight="1" x14ac:dyDescent="0.25">
      <c r="A172" s="30"/>
      <c r="B172" s="30"/>
      <c r="C172" s="34" t="s">
        <v>54</v>
      </c>
      <c r="D172" s="53">
        <v>0</v>
      </c>
      <c r="E172" s="53">
        <v>0</v>
      </c>
      <c r="F172" s="53">
        <v>0</v>
      </c>
      <c r="G172" s="53">
        <v>0</v>
      </c>
      <c r="H172" s="30"/>
      <c r="I172" s="30"/>
      <c r="J172" s="30"/>
      <c r="K172" s="30"/>
    </row>
    <row r="173" spans="1:11" ht="15" customHeight="1" x14ac:dyDescent="0.25">
      <c r="A173" s="30"/>
      <c r="B173" s="30"/>
      <c r="C173" s="34" t="s">
        <v>63</v>
      </c>
      <c r="D173" s="53">
        <v>0</v>
      </c>
      <c r="E173" s="53">
        <v>0</v>
      </c>
      <c r="F173" s="53">
        <v>0</v>
      </c>
      <c r="G173" s="53">
        <v>0</v>
      </c>
      <c r="H173" s="30"/>
      <c r="I173" s="30"/>
      <c r="J173" s="30"/>
      <c r="K173" s="30"/>
    </row>
    <row r="174" spans="1:11" ht="15" customHeight="1" x14ac:dyDescent="0.25">
      <c r="A174" s="30"/>
      <c r="B174" s="30"/>
      <c r="C174" s="34" t="s">
        <v>64</v>
      </c>
      <c r="D174" s="53">
        <v>0</v>
      </c>
      <c r="E174" s="53">
        <v>0</v>
      </c>
      <c r="F174" s="53">
        <v>0</v>
      </c>
      <c r="G174" s="53">
        <v>0</v>
      </c>
      <c r="H174" s="30"/>
      <c r="I174" s="30"/>
      <c r="J174" s="30"/>
      <c r="K174" s="30"/>
    </row>
    <row r="175" spans="1:11" ht="15" customHeight="1" x14ac:dyDescent="0.25">
      <c r="A175" s="30"/>
      <c r="B175" s="30"/>
      <c r="C175" s="34" t="s">
        <v>65</v>
      </c>
      <c r="D175" s="53">
        <v>0</v>
      </c>
      <c r="E175" s="53">
        <v>0</v>
      </c>
      <c r="F175" s="53">
        <v>0</v>
      </c>
      <c r="G175" s="53">
        <v>0</v>
      </c>
      <c r="H175" s="30"/>
      <c r="I175" s="30"/>
      <c r="J175" s="30"/>
      <c r="K175" s="30"/>
    </row>
    <row r="176" spans="1:11" ht="15" customHeight="1" x14ac:dyDescent="0.25">
      <c r="A176" s="30"/>
      <c r="B176" s="30"/>
      <c r="C176" s="34" t="s">
        <v>66</v>
      </c>
      <c r="D176" s="53">
        <v>0</v>
      </c>
      <c r="E176" s="53">
        <v>0</v>
      </c>
      <c r="F176" s="53">
        <v>0</v>
      </c>
      <c r="G176" s="53">
        <v>0</v>
      </c>
      <c r="H176" s="30"/>
      <c r="I176" s="30"/>
      <c r="J176" s="30"/>
      <c r="K176" s="30"/>
    </row>
    <row r="177" spans="1:11" ht="15" customHeight="1" x14ac:dyDescent="0.25">
      <c r="A177" s="30"/>
      <c r="B177" s="30"/>
      <c r="C177" s="34" t="s">
        <v>69</v>
      </c>
      <c r="D177" s="53">
        <v>0</v>
      </c>
      <c r="E177" s="53">
        <v>0</v>
      </c>
      <c r="F177" s="53">
        <v>0</v>
      </c>
      <c r="G177" s="53">
        <v>0</v>
      </c>
      <c r="H177" s="30"/>
      <c r="I177" s="30"/>
      <c r="J177" s="30"/>
      <c r="K177" s="30"/>
    </row>
    <row r="178" spans="1:11" ht="15" customHeight="1" x14ac:dyDescent="0.25">
      <c r="A178" s="30"/>
      <c r="B178" s="30"/>
      <c r="C178" s="34" t="s">
        <v>70</v>
      </c>
      <c r="D178" s="53">
        <v>0</v>
      </c>
      <c r="E178" s="53">
        <v>0</v>
      </c>
      <c r="F178" s="53">
        <v>0</v>
      </c>
      <c r="G178" s="53">
        <v>0</v>
      </c>
      <c r="H178" s="30"/>
      <c r="I178" s="30"/>
      <c r="J178" s="30"/>
      <c r="K178" s="30"/>
    </row>
    <row r="179" spans="1:11" ht="20.100000000000001" customHeight="1" x14ac:dyDescent="0.25">
      <c r="A179" s="30"/>
      <c r="B179" s="30"/>
      <c r="C179" s="55" t="s">
        <v>47</v>
      </c>
      <c r="D179" s="30"/>
      <c r="E179" s="30"/>
      <c r="F179" s="30"/>
      <c r="G179" s="30"/>
      <c r="H179" s="30"/>
      <c r="I179" s="30"/>
      <c r="J179" s="30"/>
      <c r="K179" s="30"/>
    </row>
    <row r="180" spans="1:11" ht="20.100000000000001" customHeight="1" x14ac:dyDescent="0.25">
      <c r="A180" s="56" t="s">
        <v>120</v>
      </c>
      <c r="B180" s="41" t="s">
        <v>121</v>
      </c>
      <c r="C180" s="41" t="s">
        <v>47</v>
      </c>
      <c r="D180" s="30"/>
      <c r="E180" s="57" t="s">
        <v>47</v>
      </c>
      <c r="F180" s="41" t="s">
        <v>121</v>
      </c>
      <c r="G180" s="41" t="s">
        <v>47</v>
      </c>
      <c r="H180" s="58" t="s">
        <v>47</v>
      </c>
      <c r="I180" s="57" t="s">
        <v>47</v>
      </c>
      <c r="J180" s="41" t="s">
        <v>121</v>
      </c>
      <c r="K180" s="41" t="s">
        <v>47</v>
      </c>
    </row>
    <row r="181" spans="1:11" ht="20.100000000000001" customHeight="1" x14ac:dyDescent="0.25">
      <c r="A181" s="59" t="s">
        <v>122</v>
      </c>
      <c r="B181" s="41" t="s">
        <v>123</v>
      </c>
      <c r="C181" s="41" t="s">
        <v>47</v>
      </c>
      <c r="D181" s="30"/>
      <c r="E181" s="59" t="s">
        <v>124</v>
      </c>
      <c r="F181" s="41" t="s">
        <v>123</v>
      </c>
      <c r="G181" s="41" t="s">
        <v>47</v>
      </c>
      <c r="H181" s="30"/>
      <c r="I181" s="59" t="s">
        <v>125</v>
      </c>
      <c r="J181" s="41" t="s">
        <v>123</v>
      </c>
      <c r="K181" s="41" t="s">
        <v>47</v>
      </c>
    </row>
    <row r="182" spans="1:11" ht="20.100000000000001" customHeight="1" x14ac:dyDescent="0.25">
      <c r="A182" s="60" t="s">
        <v>47</v>
      </c>
      <c r="B182" s="41" t="s">
        <v>126</v>
      </c>
      <c r="C182" s="41" t="s">
        <v>47</v>
      </c>
      <c r="D182" s="30"/>
      <c r="E182" s="60" t="s">
        <v>47</v>
      </c>
      <c r="F182" s="41" t="s">
        <v>126</v>
      </c>
      <c r="G182" s="41" t="s">
        <v>47</v>
      </c>
      <c r="H182" s="30"/>
      <c r="I182" s="60" t="s">
        <v>47</v>
      </c>
      <c r="J182" s="41" t="s">
        <v>126</v>
      </c>
      <c r="K182" s="41" t="s">
        <v>47</v>
      </c>
    </row>
  </sheetData>
  <mergeCells count="23">
    <mergeCell ref="D6:G6"/>
    <mergeCell ref="C1:G1"/>
    <mergeCell ref="C2:G2"/>
    <mergeCell ref="D3:G3"/>
    <mergeCell ref="D4:G4"/>
    <mergeCell ref="D5:G5"/>
    <mergeCell ref="C78:G78"/>
    <mergeCell ref="D7:G7"/>
    <mergeCell ref="C8:G8"/>
    <mergeCell ref="C9:G9"/>
    <mergeCell ref="D10:G10"/>
    <mergeCell ref="D15:G15"/>
    <mergeCell ref="C20:G20"/>
    <mergeCell ref="D21:G21"/>
    <mergeCell ref="D22:G22"/>
    <mergeCell ref="D23:G23"/>
    <mergeCell ref="D24:G24"/>
    <mergeCell ref="C33:G33"/>
    <mergeCell ref="D79:G79"/>
    <mergeCell ref="D80:G80"/>
    <mergeCell ref="D81:G81"/>
    <mergeCell ref="D82:G82"/>
    <mergeCell ref="C91:G91"/>
  </mergeCells>
  <pageMargins left="0" right="0" top="0" bottom="0" header="0" footer="0"/>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94"/>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1234</v>
      </c>
      <c r="E3" s="1385"/>
      <c r="F3" s="1385"/>
      <c r="G3" s="1385"/>
      <c r="H3" s="30"/>
      <c r="I3" s="30"/>
      <c r="J3" s="30"/>
      <c r="K3" s="30"/>
    </row>
    <row r="4" spans="1:11" ht="14.1" customHeight="1" x14ac:dyDescent="0.25">
      <c r="A4" s="30"/>
      <c r="B4" s="30"/>
      <c r="C4" s="32" t="s">
        <v>4</v>
      </c>
      <c r="D4" s="1384" t="s">
        <v>79</v>
      </c>
      <c r="E4" s="1385"/>
      <c r="F4" s="1385"/>
      <c r="G4" s="1385"/>
      <c r="H4" s="30"/>
      <c r="I4" s="30"/>
      <c r="J4" s="30"/>
      <c r="K4" s="30"/>
    </row>
    <row r="5" spans="1:11" ht="14.1" customHeight="1" x14ac:dyDescent="0.25">
      <c r="A5" s="30"/>
      <c r="B5" s="30"/>
      <c r="C5" s="32" t="s">
        <v>6</v>
      </c>
      <c r="D5" s="1384" t="s">
        <v>1235</v>
      </c>
      <c r="E5" s="1385"/>
      <c r="F5" s="1385"/>
      <c r="G5" s="1385"/>
      <c r="H5" s="30"/>
      <c r="I5" s="30"/>
      <c r="J5" s="30"/>
      <c r="K5" s="30"/>
    </row>
    <row r="6" spans="1:11" ht="14.1" customHeight="1" x14ac:dyDescent="0.25">
      <c r="A6" s="30"/>
      <c r="B6" s="30"/>
      <c r="C6" s="32" t="s">
        <v>8</v>
      </c>
      <c r="D6" s="1384" t="s">
        <v>1034</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30.95" customHeight="1" x14ac:dyDescent="0.25">
      <c r="A9" s="30"/>
      <c r="B9" s="30"/>
      <c r="C9" s="1378" t="s">
        <v>1236</v>
      </c>
      <c r="D9" s="1379"/>
      <c r="E9" s="1379"/>
      <c r="F9" s="1379"/>
      <c r="G9" s="1379"/>
      <c r="H9" s="30"/>
      <c r="I9" s="30"/>
      <c r="J9" s="30"/>
      <c r="K9" s="30"/>
    </row>
    <row r="10" spans="1:11" ht="120.95" customHeight="1" x14ac:dyDescent="0.25">
      <c r="A10" s="30"/>
      <c r="B10" s="30"/>
      <c r="C10" s="33" t="s">
        <v>14</v>
      </c>
      <c r="D10" s="1372" t="s">
        <v>1237</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30.95" customHeight="1" x14ac:dyDescent="0.25">
      <c r="A13" s="30"/>
      <c r="B13" s="30"/>
      <c r="C13" s="34" t="s">
        <v>1238</v>
      </c>
      <c r="D13" s="38" t="s">
        <v>1239</v>
      </c>
      <c r="E13" s="38" t="s">
        <v>1240</v>
      </c>
      <c r="F13" s="38" t="s">
        <v>1240</v>
      </c>
      <c r="G13" s="38" t="s">
        <v>1240</v>
      </c>
      <c r="H13" s="30"/>
      <c r="I13" s="30"/>
      <c r="J13" s="30"/>
      <c r="K13" s="30"/>
    </row>
    <row r="14" spans="1:11" ht="78.95" customHeight="1" x14ac:dyDescent="0.25">
      <c r="A14" s="30"/>
      <c r="B14" s="30"/>
      <c r="C14" s="33" t="s">
        <v>21</v>
      </c>
      <c r="D14" s="1372" t="s">
        <v>1241</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30.95" customHeight="1" x14ac:dyDescent="0.25">
      <c r="A17" s="30"/>
      <c r="B17" s="30"/>
      <c r="C17" s="34" t="s">
        <v>1242</v>
      </c>
      <c r="D17" s="38" t="s">
        <v>1243</v>
      </c>
      <c r="E17" s="38" t="s">
        <v>1239</v>
      </c>
      <c r="F17" s="38" t="s">
        <v>1240</v>
      </c>
      <c r="G17" s="38" t="s">
        <v>1240</v>
      </c>
      <c r="H17" s="30"/>
      <c r="I17" s="30"/>
      <c r="J17" s="30"/>
      <c r="K17" s="30"/>
    </row>
    <row r="18" spans="1:11" ht="30.95" customHeight="1" x14ac:dyDescent="0.25">
      <c r="A18" s="30"/>
      <c r="B18" s="30"/>
      <c r="C18" s="34" t="s">
        <v>1244</v>
      </c>
      <c r="D18" s="38" t="s">
        <v>1086</v>
      </c>
      <c r="E18" s="38" t="s">
        <v>1086</v>
      </c>
      <c r="F18" s="38" t="s">
        <v>1086</v>
      </c>
      <c r="G18" s="38" t="s">
        <v>1086</v>
      </c>
      <c r="H18" s="30"/>
      <c r="I18" s="30"/>
      <c r="J18" s="30"/>
      <c r="K18" s="30"/>
    </row>
    <row r="19" spans="1:11" ht="14.1" customHeight="1" x14ac:dyDescent="0.25">
      <c r="A19" s="30"/>
      <c r="B19" s="30"/>
      <c r="C19" s="1370" t="s">
        <v>30</v>
      </c>
      <c r="D19" s="1371"/>
      <c r="E19" s="1371"/>
      <c r="F19" s="1371"/>
      <c r="G19" s="1371"/>
      <c r="H19" s="30"/>
      <c r="I19" s="30"/>
      <c r="J19" s="30"/>
      <c r="K19" s="30"/>
    </row>
    <row r="20" spans="1:11" ht="14.1" customHeight="1" x14ac:dyDescent="0.25">
      <c r="A20" s="30"/>
      <c r="B20" s="30"/>
      <c r="C20" s="241" t="s">
        <v>1245</v>
      </c>
      <c r="D20" s="1370" t="s">
        <v>1246</v>
      </c>
      <c r="E20" s="1371"/>
      <c r="F20" s="1371"/>
      <c r="G20" s="1371"/>
      <c r="H20" s="30"/>
      <c r="I20" s="30"/>
      <c r="J20" s="30"/>
      <c r="K20" s="30"/>
    </row>
    <row r="21" spans="1:11" ht="18" customHeight="1" x14ac:dyDescent="0.25">
      <c r="A21" s="30"/>
      <c r="B21" s="30"/>
      <c r="C21" s="40" t="s">
        <v>33</v>
      </c>
      <c r="D21" s="1368" t="s">
        <v>1247</v>
      </c>
      <c r="E21" s="1369"/>
      <c r="F21" s="1369"/>
      <c r="G21" s="1369"/>
      <c r="H21" s="30"/>
      <c r="I21" s="30"/>
      <c r="J21" s="30"/>
      <c r="K21" s="30"/>
    </row>
    <row r="22" spans="1:11" ht="18" customHeight="1" x14ac:dyDescent="0.25">
      <c r="A22" s="30"/>
      <c r="B22" s="30"/>
      <c r="C22" s="41" t="s">
        <v>35</v>
      </c>
      <c r="D22" s="1361" t="s">
        <v>1248</v>
      </c>
      <c r="E22" s="1362"/>
      <c r="F22" s="1362"/>
      <c r="G22" s="1362"/>
      <c r="H22" s="30"/>
      <c r="I22" s="30"/>
      <c r="J22" s="30"/>
      <c r="K22" s="30"/>
    </row>
    <row r="23" spans="1:11" ht="18" customHeight="1" x14ac:dyDescent="0.25">
      <c r="A23" s="30"/>
      <c r="B23" s="30"/>
      <c r="C23" s="41" t="s">
        <v>37</v>
      </c>
      <c r="D23" s="1361" t="s">
        <v>1249</v>
      </c>
      <c r="E23" s="1362"/>
      <c r="F23" s="1362"/>
      <c r="G23" s="1362"/>
      <c r="H23" s="30"/>
      <c r="I23" s="30"/>
      <c r="J23" s="30"/>
      <c r="K23" s="30"/>
    </row>
    <row r="24" spans="1:11" ht="15" customHeight="1" x14ac:dyDescent="0.25">
      <c r="A24" s="30"/>
      <c r="B24" s="30"/>
      <c r="C24" s="42"/>
      <c r="D24" s="43">
        <v>2022</v>
      </c>
      <c r="E24" s="43">
        <v>2023</v>
      </c>
      <c r="F24" s="43">
        <v>2024</v>
      </c>
      <c r="G24" s="43">
        <v>2025</v>
      </c>
      <c r="H24" s="30"/>
      <c r="I24" s="30"/>
      <c r="J24" s="30"/>
      <c r="K24" s="30"/>
    </row>
    <row r="25" spans="1:11" ht="15" customHeight="1" x14ac:dyDescent="0.25">
      <c r="A25" s="30"/>
      <c r="B25" s="30"/>
      <c r="C25" s="44"/>
      <c r="D25" s="45" t="s">
        <v>17</v>
      </c>
      <c r="E25" s="45" t="s">
        <v>18</v>
      </c>
      <c r="F25" s="45" t="s">
        <v>18</v>
      </c>
      <c r="G25" s="45" t="s">
        <v>18</v>
      </c>
      <c r="H25" s="30"/>
      <c r="I25" s="30"/>
      <c r="J25" s="30"/>
      <c r="K25" s="30"/>
    </row>
    <row r="26" spans="1:11" ht="14.1" customHeight="1" x14ac:dyDescent="0.25">
      <c r="A26" s="30"/>
      <c r="B26" s="30"/>
      <c r="C26" s="34" t="s">
        <v>39</v>
      </c>
      <c r="D26" s="38" t="s">
        <v>29</v>
      </c>
      <c r="E26" s="38" t="s">
        <v>29</v>
      </c>
      <c r="F26" s="38" t="s">
        <v>29</v>
      </c>
      <c r="G26" s="38" t="s">
        <v>1250</v>
      </c>
      <c r="H26" s="30"/>
      <c r="I26" s="30"/>
      <c r="J26" s="30"/>
      <c r="K26" s="30"/>
    </row>
    <row r="27" spans="1:11" ht="14.1" customHeight="1" x14ac:dyDescent="0.25">
      <c r="A27" s="30"/>
      <c r="B27" s="30"/>
      <c r="C27" s="34" t="s">
        <v>40</v>
      </c>
      <c r="D27" s="38" t="s">
        <v>1251</v>
      </c>
      <c r="E27" s="38" t="s">
        <v>1252</v>
      </c>
      <c r="F27" s="38" t="s">
        <v>1253</v>
      </c>
      <c r="G27" s="38" t="s">
        <v>1253</v>
      </c>
      <c r="H27" s="30"/>
      <c r="I27" s="30"/>
      <c r="J27" s="30"/>
      <c r="K27" s="30"/>
    </row>
    <row r="28" spans="1:11" ht="14.1" customHeight="1" x14ac:dyDescent="0.25">
      <c r="A28" s="30"/>
      <c r="B28" s="30"/>
      <c r="C28" s="34" t="s">
        <v>43</v>
      </c>
      <c r="D28" s="38" t="s">
        <v>1254</v>
      </c>
      <c r="E28" s="38" t="s">
        <v>1255</v>
      </c>
      <c r="F28" s="38" t="s">
        <v>1256</v>
      </c>
      <c r="G28" s="38" t="s">
        <v>1257</v>
      </c>
      <c r="H28" s="30"/>
      <c r="I28" s="30"/>
      <c r="J28" s="30"/>
      <c r="K28" s="30"/>
    </row>
    <row r="29" spans="1:11" ht="14.1" customHeight="1" x14ac:dyDescent="0.25">
      <c r="A29" s="30"/>
      <c r="B29" s="30"/>
      <c r="C29" s="34" t="s">
        <v>46</v>
      </c>
      <c r="D29" s="38" t="s">
        <v>47</v>
      </c>
      <c r="E29" s="38" t="s">
        <v>48</v>
      </c>
      <c r="F29" s="38" t="s">
        <v>48</v>
      </c>
      <c r="G29" s="38" t="s">
        <v>851</v>
      </c>
      <c r="H29" s="30"/>
      <c r="I29" s="30"/>
      <c r="J29" s="30"/>
      <c r="K29" s="30"/>
    </row>
    <row r="30" spans="1:11" ht="14.1" customHeight="1" x14ac:dyDescent="0.25">
      <c r="A30" s="30"/>
      <c r="B30" s="30"/>
      <c r="C30" s="34" t="s">
        <v>49</v>
      </c>
      <c r="D30" s="38" t="s">
        <v>47</v>
      </c>
      <c r="E30" s="38" t="s">
        <v>1258</v>
      </c>
      <c r="F30" s="38" t="s">
        <v>1259</v>
      </c>
      <c r="G30" s="38" t="s">
        <v>48</v>
      </c>
      <c r="H30" s="30"/>
      <c r="I30" s="30"/>
      <c r="J30" s="30"/>
      <c r="K30" s="30"/>
    </row>
    <row r="31" spans="1:11" ht="14.1" customHeight="1" x14ac:dyDescent="0.25">
      <c r="A31" s="30"/>
      <c r="B31" s="30"/>
      <c r="C31" s="34" t="s">
        <v>51</v>
      </c>
      <c r="D31" s="38" t="s">
        <v>47</v>
      </c>
      <c r="E31" s="38" t="s">
        <v>1258</v>
      </c>
      <c r="F31" s="38" t="s">
        <v>1259</v>
      </c>
      <c r="G31" s="38" t="s">
        <v>674</v>
      </c>
      <c r="H31" s="30"/>
      <c r="I31" s="30"/>
      <c r="J31" s="30"/>
      <c r="K31" s="30"/>
    </row>
    <row r="32" spans="1:11" ht="14.1" customHeight="1" x14ac:dyDescent="0.25">
      <c r="A32" s="30"/>
      <c r="B32" s="30"/>
      <c r="C32" s="1363" t="s">
        <v>52</v>
      </c>
      <c r="D32" s="1364"/>
      <c r="E32" s="1364"/>
      <c r="F32" s="1364"/>
      <c r="G32" s="1364"/>
      <c r="H32" s="30"/>
      <c r="I32" s="30"/>
      <c r="J32" s="30"/>
      <c r="K32" s="30"/>
    </row>
    <row r="33" spans="1:11" ht="14.1" customHeight="1" x14ac:dyDescent="0.25">
      <c r="A33" s="30"/>
      <c r="B33" s="30"/>
      <c r="C33" s="42"/>
      <c r="D33" s="43">
        <v>2022</v>
      </c>
      <c r="E33" s="43">
        <v>2023</v>
      </c>
      <c r="F33" s="43">
        <v>2024</v>
      </c>
      <c r="G33" s="43">
        <v>2025</v>
      </c>
      <c r="H33" s="30"/>
      <c r="I33" s="30"/>
      <c r="J33" s="30"/>
      <c r="K33" s="30"/>
    </row>
    <row r="34" spans="1:11" ht="14.1" customHeight="1" x14ac:dyDescent="0.25">
      <c r="A34" s="30"/>
      <c r="B34" s="30"/>
      <c r="C34" s="44"/>
      <c r="D34" s="45" t="s">
        <v>17</v>
      </c>
      <c r="E34" s="45" t="s">
        <v>18</v>
      </c>
      <c r="F34" s="45" t="s">
        <v>18</v>
      </c>
      <c r="G34" s="45" t="s">
        <v>18</v>
      </c>
      <c r="H34" s="30"/>
      <c r="I34" s="30"/>
      <c r="J34" s="30"/>
      <c r="K34" s="30"/>
    </row>
    <row r="35" spans="1:11" ht="14.1" customHeight="1" x14ac:dyDescent="0.25">
      <c r="A35" s="30"/>
      <c r="B35" s="30"/>
      <c r="C35" s="46" t="s">
        <v>53</v>
      </c>
      <c r="D35" s="47">
        <v>110175000</v>
      </c>
      <c r="E35" s="47">
        <v>113000000</v>
      </c>
      <c r="F35" s="47">
        <v>113000000</v>
      </c>
      <c r="G35" s="47">
        <v>113000000</v>
      </c>
      <c r="H35" s="30"/>
      <c r="I35" s="30"/>
      <c r="J35" s="30"/>
      <c r="K35" s="30"/>
    </row>
    <row r="36" spans="1:11" ht="14.1" customHeight="1" x14ac:dyDescent="0.25">
      <c r="A36" s="30"/>
      <c r="B36" s="30"/>
      <c r="C36" s="46" t="s">
        <v>54</v>
      </c>
      <c r="D36" s="47">
        <v>110175000</v>
      </c>
      <c r="E36" s="47">
        <v>113000000</v>
      </c>
      <c r="F36" s="47">
        <v>113000000</v>
      </c>
      <c r="G36" s="47">
        <v>113000000</v>
      </c>
      <c r="H36" s="30"/>
      <c r="I36" s="30"/>
      <c r="J36" s="30"/>
      <c r="K36" s="30"/>
    </row>
    <row r="37" spans="1:11" ht="14.1" customHeight="1" x14ac:dyDescent="0.25">
      <c r="A37" s="30"/>
      <c r="B37" s="30"/>
      <c r="C37" s="46" t="s">
        <v>55</v>
      </c>
      <c r="D37" s="47">
        <v>0</v>
      </c>
      <c r="E37" s="47">
        <v>0</v>
      </c>
      <c r="F37" s="47">
        <v>0</v>
      </c>
      <c r="G37" s="47">
        <v>0</v>
      </c>
      <c r="H37" s="30"/>
      <c r="I37" s="30"/>
      <c r="J37" s="30"/>
      <c r="K37" s="30"/>
    </row>
    <row r="38" spans="1:11" ht="14.1" customHeight="1" x14ac:dyDescent="0.25">
      <c r="A38" s="30"/>
      <c r="B38" s="30"/>
      <c r="C38" s="46" t="s">
        <v>56</v>
      </c>
      <c r="D38" s="47">
        <v>11700000</v>
      </c>
      <c r="E38" s="47">
        <v>12000000</v>
      </c>
      <c r="F38" s="47">
        <v>12000000</v>
      </c>
      <c r="G38" s="47">
        <v>12000000</v>
      </c>
      <c r="H38" s="30"/>
      <c r="I38" s="30"/>
      <c r="J38" s="30"/>
      <c r="K38" s="30"/>
    </row>
    <row r="39" spans="1:11" ht="14.1" customHeight="1" x14ac:dyDescent="0.25">
      <c r="A39" s="30"/>
      <c r="B39" s="30"/>
      <c r="C39" s="46" t="s">
        <v>54</v>
      </c>
      <c r="D39" s="47">
        <v>11700000</v>
      </c>
      <c r="E39" s="47">
        <v>12000000</v>
      </c>
      <c r="F39" s="47">
        <v>12000000</v>
      </c>
      <c r="G39" s="47">
        <v>12000000</v>
      </c>
      <c r="H39" s="30"/>
      <c r="I39" s="30"/>
      <c r="J39" s="30"/>
      <c r="K39" s="30"/>
    </row>
    <row r="40" spans="1:11" ht="14.1" customHeight="1" x14ac:dyDescent="0.25">
      <c r="A40" s="30"/>
      <c r="B40" s="30"/>
      <c r="C40" s="46" t="s">
        <v>55</v>
      </c>
      <c r="D40" s="47">
        <v>0</v>
      </c>
      <c r="E40" s="47">
        <v>0</v>
      </c>
      <c r="F40" s="47">
        <v>0</v>
      </c>
      <c r="G40" s="47">
        <v>0</v>
      </c>
      <c r="H40" s="30"/>
      <c r="I40" s="30"/>
      <c r="J40" s="30"/>
      <c r="K40" s="30"/>
    </row>
    <row r="41" spans="1:11" ht="14.1" customHeight="1" x14ac:dyDescent="0.25">
      <c r="A41" s="30"/>
      <c r="B41" s="30"/>
      <c r="C41" s="46" t="s">
        <v>57</v>
      </c>
      <c r="D41" s="47">
        <v>23934000</v>
      </c>
      <c r="E41" s="47">
        <v>28500000</v>
      </c>
      <c r="F41" s="47">
        <v>33500000</v>
      </c>
      <c r="G41" s="47">
        <v>33500000</v>
      </c>
      <c r="H41" s="30"/>
      <c r="I41" s="30"/>
      <c r="J41" s="30"/>
      <c r="K41" s="30"/>
    </row>
    <row r="42" spans="1:11" ht="14.1" customHeight="1" x14ac:dyDescent="0.25">
      <c r="A42" s="30"/>
      <c r="B42" s="30"/>
      <c r="C42" s="46" t="s">
        <v>54</v>
      </c>
      <c r="D42" s="47">
        <v>23934000</v>
      </c>
      <c r="E42" s="47">
        <v>28500000</v>
      </c>
      <c r="F42" s="47">
        <v>33500000</v>
      </c>
      <c r="G42" s="47">
        <v>33500000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58</v>
      </c>
      <c r="D44" s="47">
        <v>0</v>
      </c>
      <c r="E44" s="47">
        <v>0</v>
      </c>
      <c r="F44" s="47">
        <v>0</v>
      </c>
      <c r="G44" s="47">
        <v>0</v>
      </c>
      <c r="H44" s="30"/>
      <c r="I44" s="30"/>
      <c r="J44" s="30"/>
      <c r="K44" s="30"/>
    </row>
    <row r="45" spans="1:11" ht="14.1" customHeight="1" x14ac:dyDescent="0.25">
      <c r="A45" s="30"/>
      <c r="B45" s="30"/>
      <c r="C45" s="46" t="s">
        <v>54</v>
      </c>
      <c r="D45" s="47">
        <v>0</v>
      </c>
      <c r="E45" s="47">
        <v>0</v>
      </c>
      <c r="F45" s="47">
        <v>0</v>
      </c>
      <c r="G45" s="47">
        <v>0</v>
      </c>
      <c r="H45" s="30"/>
      <c r="I45" s="30"/>
      <c r="J45" s="30"/>
      <c r="K45" s="30"/>
    </row>
    <row r="46" spans="1:11" ht="14.1" customHeight="1" x14ac:dyDescent="0.25">
      <c r="A46" s="30"/>
      <c r="B46" s="30"/>
      <c r="C46" s="46" t="s">
        <v>55</v>
      </c>
      <c r="D46" s="47">
        <v>0</v>
      </c>
      <c r="E46" s="47">
        <v>0</v>
      </c>
      <c r="F46" s="47">
        <v>0</v>
      </c>
      <c r="G46" s="47">
        <v>0</v>
      </c>
      <c r="H46" s="30"/>
      <c r="I46" s="30"/>
      <c r="J46" s="30"/>
      <c r="K46" s="30"/>
    </row>
    <row r="47" spans="1:11" ht="14.1" customHeight="1" x14ac:dyDescent="0.25">
      <c r="A47" s="30"/>
      <c r="B47" s="30"/>
      <c r="C47" s="46" t="s">
        <v>59</v>
      </c>
      <c r="D47" s="47">
        <v>0</v>
      </c>
      <c r="E47" s="47">
        <v>0</v>
      </c>
      <c r="F47" s="47">
        <v>0</v>
      </c>
      <c r="G47" s="47">
        <v>0</v>
      </c>
      <c r="H47" s="30"/>
      <c r="I47" s="30"/>
      <c r="J47" s="30"/>
      <c r="K47" s="30"/>
    </row>
    <row r="48" spans="1:11" ht="14.1" customHeight="1" x14ac:dyDescent="0.25">
      <c r="A48" s="30"/>
      <c r="B48" s="30"/>
      <c r="C48" s="46" t="s">
        <v>54</v>
      </c>
      <c r="D48" s="47">
        <v>0</v>
      </c>
      <c r="E48" s="47">
        <v>0</v>
      </c>
      <c r="F48" s="47">
        <v>0</v>
      </c>
      <c r="G48" s="47">
        <v>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60</v>
      </c>
      <c r="D50" s="47">
        <v>700000</v>
      </c>
      <c r="E50" s="47">
        <v>1000000</v>
      </c>
      <c r="F50" s="47">
        <v>1000000</v>
      </c>
      <c r="G50" s="47">
        <v>1000000</v>
      </c>
      <c r="H50" s="30"/>
      <c r="I50" s="30"/>
      <c r="J50" s="30"/>
      <c r="K50" s="30"/>
    </row>
    <row r="51" spans="1:11" ht="14.1" customHeight="1" x14ac:dyDescent="0.25">
      <c r="A51" s="30"/>
      <c r="B51" s="30"/>
      <c r="C51" s="46" t="s">
        <v>54</v>
      </c>
      <c r="D51" s="47">
        <v>700000</v>
      </c>
      <c r="E51" s="47">
        <v>1000000</v>
      </c>
      <c r="F51" s="47">
        <v>1000000</v>
      </c>
      <c r="G51" s="47">
        <v>1000000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61</v>
      </c>
      <c r="D53" s="47">
        <v>600000</v>
      </c>
      <c r="E53" s="47">
        <v>0</v>
      </c>
      <c r="F53" s="47">
        <v>0</v>
      </c>
      <c r="G53" s="47">
        <v>0</v>
      </c>
      <c r="H53" s="30"/>
      <c r="I53" s="30"/>
      <c r="J53" s="30"/>
      <c r="K53" s="30"/>
    </row>
    <row r="54" spans="1:11" ht="14.1" customHeight="1" x14ac:dyDescent="0.25">
      <c r="A54" s="30"/>
      <c r="B54" s="30"/>
      <c r="C54" s="46" t="s">
        <v>54</v>
      </c>
      <c r="D54" s="47">
        <v>600000</v>
      </c>
      <c r="E54" s="47">
        <v>0</v>
      </c>
      <c r="F54" s="47">
        <v>0</v>
      </c>
      <c r="G54" s="47">
        <v>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62</v>
      </c>
      <c r="D56" s="47">
        <v>0</v>
      </c>
      <c r="E56" s="47">
        <v>0</v>
      </c>
      <c r="F56" s="47">
        <v>0</v>
      </c>
      <c r="G56" s="47">
        <v>0</v>
      </c>
      <c r="H56" s="30"/>
      <c r="I56" s="30"/>
      <c r="J56" s="30"/>
      <c r="K56" s="30"/>
    </row>
    <row r="57" spans="1:11" ht="14.1" customHeight="1" x14ac:dyDescent="0.25">
      <c r="A57" s="30"/>
      <c r="B57" s="30"/>
      <c r="C57" s="46" t="s">
        <v>54</v>
      </c>
      <c r="D57" s="47">
        <v>0</v>
      </c>
      <c r="E57" s="47">
        <v>0</v>
      </c>
      <c r="F57" s="47">
        <v>0</v>
      </c>
      <c r="G57" s="47">
        <v>0</v>
      </c>
      <c r="H57" s="30"/>
      <c r="I57" s="30"/>
      <c r="J57" s="30"/>
      <c r="K57" s="30"/>
    </row>
    <row r="58" spans="1:11" ht="14.1" customHeight="1" x14ac:dyDescent="0.25">
      <c r="A58" s="30"/>
      <c r="B58" s="30"/>
      <c r="C58" s="46" t="s">
        <v>63</v>
      </c>
      <c r="D58" s="47">
        <v>0</v>
      </c>
      <c r="E58" s="47">
        <v>0</v>
      </c>
      <c r="F58" s="47">
        <v>0</v>
      </c>
      <c r="G58" s="47">
        <v>0</v>
      </c>
      <c r="H58" s="30"/>
      <c r="I58" s="30"/>
      <c r="J58" s="30"/>
      <c r="K58" s="30"/>
    </row>
    <row r="59" spans="1:11" ht="14.1" customHeight="1" x14ac:dyDescent="0.25">
      <c r="A59" s="30"/>
      <c r="B59" s="30"/>
      <c r="C59" s="46" t="s">
        <v>64</v>
      </c>
      <c r="D59" s="47">
        <v>0</v>
      </c>
      <c r="E59" s="47">
        <v>0</v>
      </c>
      <c r="F59" s="47">
        <v>0</v>
      </c>
      <c r="G59" s="47">
        <v>0</v>
      </c>
      <c r="H59" s="30"/>
      <c r="I59" s="30"/>
      <c r="J59" s="30"/>
      <c r="K59" s="30"/>
    </row>
    <row r="60" spans="1:11" ht="14.1" customHeight="1" x14ac:dyDescent="0.25">
      <c r="A60" s="30"/>
      <c r="B60" s="30"/>
      <c r="C60" s="46" t="s">
        <v>65</v>
      </c>
      <c r="D60" s="47">
        <v>0</v>
      </c>
      <c r="E60" s="47">
        <v>0</v>
      </c>
      <c r="F60" s="47">
        <v>0</v>
      </c>
      <c r="G60" s="47">
        <v>0</v>
      </c>
      <c r="H60" s="30"/>
      <c r="I60" s="30"/>
      <c r="J60" s="30"/>
      <c r="K60" s="30"/>
    </row>
    <row r="61" spans="1:11" ht="14.1" customHeight="1" x14ac:dyDescent="0.25">
      <c r="A61" s="30"/>
      <c r="B61" s="30"/>
      <c r="C61" s="46" t="s">
        <v>66</v>
      </c>
      <c r="D61" s="47">
        <v>0</v>
      </c>
      <c r="E61" s="47">
        <v>0</v>
      </c>
      <c r="F61" s="47">
        <v>0</v>
      </c>
      <c r="G61" s="47">
        <v>0</v>
      </c>
      <c r="H61" s="30"/>
      <c r="I61" s="30"/>
      <c r="J61" s="30"/>
      <c r="K61" s="30"/>
    </row>
    <row r="62" spans="1:11" ht="14.1" customHeight="1" x14ac:dyDescent="0.25">
      <c r="A62" s="30"/>
      <c r="B62" s="30"/>
      <c r="C62" s="46" t="s">
        <v>67</v>
      </c>
      <c r="D62" s="47">
        <v>0</v>
      </c>
      <c r="E62" s="47">
        <v>0</v>
      </c>
      <c r="F62" s="47">
        <v>0</v>
      </c>
      <c r="G62" s="47">
        <v>0</v>
      </c>
      <c r="H62" s="30"/>
      <c r="I62" s="30"/>
      <c r="J62" s="30"/>
      <c r="K62" s="30"/>
    </row>
    <row r="63" spans="1:11" ht="14.1" customHeight="1" x14ac:dyDescent="0.25">
      <c r="A63" s="30"/>
      <c r="B63" s="30"/>
      <c r="C63" s="46" t="s">
        <v>54</v>
      </c>
      <c r="D63" s="47">
        <v>0</v>
      </c>
      <c r="E63" s="47">
        <v>0</v>
      </c>
      <c r="F63" s="47">
        <v>0</v>
      </c>
      <c r="G63" s="47">
        <v>0</v>
      </c>
      <c r="H63" s="30"/>
      <c r="I63" s="30"/>
      <c r="J63" s="30"/>
      <c r="K63" s="30"/>
    </row>
    <row r="64" spans="1:11" ht="14.1" customHeight="1" x14ac:dyDescent="0.25">
      <c r="A64" s="30"/>
      <c r="B64" s="30"/>
      <c r="C64" s="46" t="s">
        <v>63</v>
      </c>
      <c r="D64" s="47">
        <v>0</v>
      </c>
      <c r="E64" s="47">
        <v>0</v>
      </c>
      <c r="F64" s="47">
        <v>0</v>
      </c>
      <c r="G64" s="47">
        <v>0</v>
      </c>
      <c r="H64" s="30"/>
      <c r="I64" s="30"/>
      <c r="J64" s="30"/>
      <c r="K64" s="30"/>
    </row>
    <row r="65" spans="1:11" ht="14.1" customHeight="1" x14ac:dyDescent="0.25">
      <c r="A65" s="30"/>
      <c r="B65" s="30"/>
      <c r="C65" s="46" t="s">
        <v>64</v>
      </c>
      <c r="D65" s="47">
        <v>0</v>
      </c>
      <c r="E65" s="47">
        <v>0</v>
      </c>
      <c r="F65" s="47">
        <v>0</v>
      </c>
      <c r="G65" s="47">
        <v>0</v>
      </c>
      <c r="H65" s="30"/>
      <c r="I65" s="30"/>
      <c r="J65" s="30"/>
      <c r="K65" s="30"/>
    </row>
    <row r="66" spans="1:11" ht="14.1" customHeight="1" x14ac:dyDescent="0.25">
      <c r="A66" s="30"/>
      <c r="B66" s="30"/>
      <c r="C66" s="46" t="s">
        <v>65</v>
      </c>
      <c r="D66" s="47">
        <v>0</v>
      </c>
      <c r="E66" s="47">
        <v>0</v>
      </c>
      <c r="F66" s="47">
        <v>0</v>
      </c>
      <c r="G66" s="47">
        <v>0</v>
      </c>
      <c r="H66" s="30"/>
      <c r="I66" s="30"/>
      <c r="J66" s="30"/>
      <c r="K66" s="30"/>
    </row>
    <row r="67" spans="1:11" ht="14.1" customHeight="1" x14ac:dyDescent="0.25">
      <c r="A67" s="30"/>
      <c r="B67" s="30"/>
      <c r="C67" s="46" t="s">
        <v>66</v>
      </c>
      <c r="D67" s="47">
        <v>0</v>
      </c>
      <c r="E67" s="47">
        <v>0</v>
      </c>
      <c r="F67" s="47">
        <v>0</v>
      </c>
      <c r="G67" s="47">
        <v>0</v>
      </c>
      <c r="H67" s="30"/>
      <c r="I67" s="30"/>
      <c r="J67" s="30"/>
      <c r="K67" s="30"/>
    </row>
    <row r="68" spans="1:11" ht="14.1" customHeight="1" x14ac:dyDescent="0.25">
      <c r="A68" s="30"/>
      <c r="B68" s="30"/>
      <c r="C68" s="46" t="s">
        <v>68</v>
      </c>
      <c r="D68" s="47">
        <v>0</v>
      </c>
      <c r="E68" s="47">
        <v>0</v>
      </c>
      <c r="F68" s="47">
        <v>0</v>
      </c>
      <c r="G68" s="47">
        <v>0</v>
      </c>
      <c r="H68" s="30"/>
      <c r="I68" s="30"/>
      <c r="J68" s="30"/>
      <c r="K68" s="30"/>
    </row>
    <row r="69" spans="1:11" ht="14.1" customHeight="1" x14ac:dyDescent="0.25">
      <c r="A69" s="30"/>
      <c r="B69" s="30"/>
      <c r="C69" s="46" t="s">
        <v>54</v>
      </c>
      <c r="D69" s="47">
        <v>0</v>
      </c>
      <c r="E69" s="47">
        <v>0</v>
      </c>
      <c r="F69" s="47">
        <v>0</v>
      </c>
      <c r="G69" s="47">
        <v>0</v>
      </c>
      <c r="H69" s="30"/>
      <c r="I69" s="30"/>
      <c r="J69" s="30"/>
      <c r="K69" s="30"/>
    </row>
    <row r="70" spans="1:11" ht="14.1" customHeight="1" x14ac:dyDescent="0.25">
      <c r="A70" s="30"/>
      <c r="B70" s="30"/>
      <c r="C70" s="46" t="s">
        <v>63</v>
      </c>
      <c r="D70" s="47">
        <v>0</v>
      </c>
      <c r="E70" s="47">
        <v>0</v>
      </c>
      <c r="F70" s="47">
        <v>0</v>
      </c>
      <c r="G70" s="47">
        <v>0</v>
      </c>
      <c r="H70" s="30"/>
      <c r="I70" s="30"/>
      <c r="J70" s="30"/>
      <c r="K70" s="30"/>
    </row>
    <row r="71" spans="1:11" ht="14.1" customHeight="1" x14ac:dyDescent="0.25">
      <c r="A71" s="30"/>
      <c r="B71" s="30"/>
      <c r="C71" s="46" t="s">
        <v>64</v>
      </c>
      <c r="D71" s="47">
        <v>0</v>
      </c>
      <c r="E71" s="47">
        <v>0</v>
      </c>
      <c r="F71" s="47">
        <v>0</v>
      </c>
      <c r="G71" s="47">
        <v>0</v>
      </c>
      <c r="H71" s="30"/>
      <c r="I71" s="30"/>
      <c r="J71" s="30"/>
      <c r="K71" s="30"/>
    </row>
    <row r="72" spans="1:11" ht="14.1" customHeight="1" x14ac:dyDescent="0.25">
      <c r="A72" s="30"/>
      <c r="B72" s="30"/>
      <c r="C72" s="46" t="s">
        <v>65</v>
      </c>
      <c r="D72" s="47">
        <v>0</v>
      </c>
      <c r="E72" s="47">
        <v>0</v>
      </c>
      <c r="F72" s="47">
        <v>0</v>
      </c>
      <c r="G72" s="47">
        <v>0</v>
      </c>
      <c r="H72" s="30"/>
      <c r="I72" s="30"/>
      <c r="J72" s="30"/>
      <c r="K72" s="30"/>
    </row>
    <row r="73" spans="1:11" ht="14.1" customHeight="1" x14ac:dyDescent="0.25">
      <c r="A73" s="30"/>
      <c r="B73" s="30"/>
      <c r="C73" s="46" t="s">
        <v>66</v>
      </c>
      <c r="D73" s="47">
        <v>0</v>
      </c>
      <c r="E73" s="47">
        <v>0</v>
      </c>
      <c r="F73" s="47">
        <v>0</v>
      </c>
      <c r="G73" s="47">
        <v>0</v>
      </c>
      <c r="H73" s="30"/>
      <c r="I73" s="30"/>
      <c r="J73" s="30"/>
      <c r="K73" s="30"/>
    </row>
    <row r="74" spans="1:11" ht="14.1" customHeight="1" x14ac:dyDescent="0.25">
      <c r="A74" s="30"/>
      <c r="B74" s="30"/>
      <c r="C74" s="46" t="s">
        <v>69</v>
      </c>
      <c r="D74" s="47">
        <v>0</v>
      </c>
      <c r="E74" s="47">
        <v>0</v>
      </c>
      <c r="F74" s="47">
        <v>0</v>
      </c>
      <c r="G74" s="47">
        <v>0</v>
      </c>
      <c r="H74" s="30"/>
      <c r="I74" s="30"/>
      <c r="J74" s="30"/>
      <c r="K74" s="30"/>
    </row>
    <row r="75" spans="1:11" ht="14.1" customHeight="1" x14ac:dyDescent="0.25">
      <c r="A75" s="30"/>
      <c r="B75" s="30"/>
      <c r="C75" s="46" t="s">
        <v>70</v>
      </c>
      <c r="D75" s="47">
        <v>0</v>
      </c>
      <c r="E75" s="47">
        <v>0</v>
      </c>
      <c r="F75" s="47">
        <v>0</v>
      </c>
      <c r="G75" s="47">
        <v>0</v>
      </c>
      <c r="H75" s="30"/>
      <c r="I75" s="30"/>
      <c r="J75" s="30"/>
      <c r="K75" s="30"/>
    </row>
    <row r="76" spans="1:11" ht="14.1" customHeight="1" x14ac:dyDescent="0.25">
      <c r="A76" s="30"/>
      <c r="B76" s="30"/>
      <c r="C76" s="48" t="s">
        <v>71</v>
      </c>
      <c r="D76" s="47">
        <v>147109000</v>
      </c>
      <c r="E76" s="47">
        <v>154500000</v>
      </c>
      <c r="F76" s="47">
        <v>159500000</v>
      </c>
      <c r="G76" s="47">
        <v>159500000</v>
      </c>
      <c r="H76" s="30"/>
      <c r="I76" s="30"/>
      <c r="J76" s="30"/>
      <c r="K76" s="30"/>
    </row>
    <row r="77" spans="1:11" ht="14.1" customHeight="1" x14ac:dyDescent="0.25">
      <c r="A77" s="30"/>
      <c r="B77" s="30"/>
      <c r="C77" s="1370" t="s">
        <v>72</v>
      </c>
      <c r="D77" s="1371"/>
      <c r="E77" s="1371"/>
      <c r="F77" s="1371"/>
      <c r="G77" s="1371"/>
      <c r="H77" s="30"/>
      <c r="I77" s="30"/>
      <c r="J77" s="30"/>
      <c r="K77" s="30"/>
    </row>
    <row r="78" spans="1:11" ht="14.1" customHeight="1" x14ac:dyDescent="0.25">
      <c r="A78" s="30"/>
      <c r="B78" s="30"/>
      <c r="C78" s="241" t="s">
        <v>1260</v>
      </c>
      <c r="D78" s="1370" t="s">
        <v>1261</v>
      </c>
      <c r="E78" s="1371"/>
      <c r="F78" s="1371"/>
      <c r="G78" s="1371"/>
      <c r="H78" s="30"/>
      <c r="I78" s="30"/>
      <c r="J78" s="30"/>
      <c r="K78" s="30"/>
    </row>
    <row r="79" spans="1:11" ht="14.1" customHeight="1" x14ac:dyDescent="0.25">
      <c r="A79" s="30"/>
      <c r="B79" s="30"/>
      <c r="C79" s="40" t="s">
        <v>33</v>
      </c>
      <c r="D79" s="1368" t="s">
        <v>1262</v>
      </c>
      <c r="E79" s="1369"/>
      <c r="F79" s="1369"/>
      <c r="G79" s="1369"/>
      <c r="H79" s="30"/>
      <c r="I79" s="30"/>
      <c r="J79" s="30"/>
      <c r="K79" s="30"/>
    </row>
    <row r="80" spans="1:11" ht="14.1" customHeight="1" x14ac:dyDescent="0.25">
      <c r="A80" s="30"/>
      <c r="B80" s="30"/>
      <c r="C80" s="41" t="s">
        <v>35</v>
      </c>
      <c r="D80" s="1361" t="s">
        <v>1263</v>
      </c>
      <c r="E80" s="1362"/>
      <c r="F80" s="1362"/>
      <c r="G80" s="1362"/>
      <c r="H80" s="30"/>
      <c r="I80" s="30"/>
      <c r="J80" s="30"/>
      <c r="K80" s="30"/>
    </row>
    <row r="81" spans="1:11" ht="14.1" customHeight="1" x14ac:dyDescent="0.25">
      <c r="A81" s="30"/>
      <c r="B81" s="30"/>
      <c r="C81" s="41" t="s">
        <v>37</v>
      </c>
      <c r="D81" s="1361" t="s">
        <v>671</v>
      </c>
      <c r="E81" s="1362"/>
      <c r="F81" s="1362"/>
      <c r="G81" s="1362"/>
      <c r="H81" s="30"/>
      <c r="I81" s="30"/>
      <c r="J81" s="30"/>
      <c r="K81" s="30"/>
    </row>
    <row r="82" spans="1:11" ht="15" customHeight="1" x14ac:dyDescent="0.25">
      <c r="A82" s="30"/>
      <c r="B82" s="30"/>
      <c r="C82" s="42"/>
      <c r="D82" s="43">
        <v>2022</v>
      </c>
      <c r="E82" s="43">
        <v>2023</v>
      </c>
      <c r="F82" s="43">
        <v>2024</v>
      </c>
      <c r="G82" s="43">
        <v>2025</v>
      </c>
      <c r="H82" s="30"/>
      <c r="I82" s="30"/>
      <c r="J82" s="30"/>
      <c r="K82" s="30"/>
    </row>
    <row r="83" spans="1:11" ht="15" customHeight="1" x14ac:dyDescent="0.25">
      <c r="A83" s="30"/>
      <c r="B83" s="30"/>
      <c r="C83" s="44"/>
      <c r="D83" s="45" t="s">
        <v>17</v>
      </c>
      <c r="E83" s="45" t="s">
        <v>18</v>
      </c>
      <c r="F83" s="45" t="s">
        <v>18</v>
      </c>
      <c r="G83" s="45" t="s">
        <v>18</v>
      </c>
      <c r="H83" s="30"/>
      <c r="I83" s="30"/>
      <c r="J83" s="30"/>
      <c r="K83" s="30"/>
    </row>
    <row r="84" spans="1:11" ht="14.1" customHeight="1" x14ac:dyDescent="0.25">
      <c r="A84" s="30"/>
      <c r="B84" s="30"/>
      <c r="C84" s="34" t="s">
        <v>39</v>
      </c>
      <c r="D84" s="38" t="s">
        <v>92</v>
      </c>
      <c r="E84" s="38" t="s">
        <v>134</v>
      </c>
      <c r="F84" s="38" t="s">
        <v>134</v>
      </c>
      <c r="G84" s="38" t="s">
        <v>134</v>
      </c>
      <c r="H84" s="30"/>
      <c r="I84" s="30"/>
      <c r="J84" s="30"/>
      <c r="K84" s="30"/>
    </row>
    <row r="85" spans="1:11" ht="14.1" customHeight="1" x14ac:dyDescent="0.25">
      <c r="A85" s="30"/>
      <c r="B85" s="30"/>
      <c r="C85" s="34" t="s">
        <v>40</v>
      </c>
      <c r="D85" s="38" t="s">
        <v>1200</v>
      </c>
      <c r="E85" s="38" t="s">
        <v>182</v>
      </c>
      <c r="F85" s="38" t="s">
        <v>678</v>
      </c>
      <c r="G85" s="38" t="s">
        <v>678</v>
      </c>
      <c r="H85" s="30"/>
      <c r="I85" s="30"/>
      <c r="J85" s="30"/>
      <c r="K85" s="30"/>
    </row>
    <row r="86" spans="1:11" ht="14.1" customHeight="1" x14ac:dyDescent="0.25">
      <c r="A86" s="30"/>
      <c r="B86" s="30"/>
      <c r="C86" s="34" t="s">
        <v>43</v>
      </c>
      <c r="D86" s="38" t="s">
        <v>1264</v>
      </c>
      <c r="E86" s="38" t="s">
        <v>720</v>
      </c>
      <c r="F86" s="38" t="s">
        <v>1265</v>
      </c>
      <c r="G86" s="38" t="s">
        <v>1265</v>
      </c>
      <c r="H86" s="30"/>
      <c r="I86" s="30"/>
      <c r="J86" s="30"/>
      <c r="K86" s="30"/>
    </row>
    <row r="87" spans="1:11" ht="14.1" customHeight="1" x14ac:dyDescent="0.25">
      <c r="A87" s="30"/>
      <c r="B87" s="30"/>
      <c r="C87" s="34" t="s">
        <v>46</v>
      </c>
      <c r="D87" s="38" t="s">
        <v>47</v>
      </c>
      <c r="E87" s="38" t="s">
        <v>1266</v>
      </c>
      <c r="F87" s="38" t="s">
        <v>48</v>
      </c>
      <c r="G87" s="38" t="s">
        <v>48</v>
      </c>
      <c r="H87" s="30"/>
      <c r="I87" s="30"/>
      <c r="J87" s="30"/>
      <c r="K87" s="30"/>
    </row>
    <row r="88" spans="1:11" ht="14.1" customHeight="1" x14ac:dyDescent="0.25">
      <c r="A88" s="30"/>
      <c r="B88" s="30"/>
      <c r="C88" s="34" t="s">
        <v>49</v>
      </c>
      <c r="D88" s="38" t="s">
        <v>47</v>
      </c>
      <c r="E88" s="38" t="s">
        <v>1267</v>
      </c>
      <c r="F88" s="38" t="s">
        <v>1268</v>
      </c>
      <c r="G88" s="38" t="s">
        <v>48</v>
      </c>
      <c r="H88" s="30"/>
      <c r="I88" s="30"/>
      <c r="J88" s="30"/>
      <c r="K88" s="30"/>
    </row>
    <row r="89" spans="1:11" ht="14.1" customHeight="1" x14ac:dyDescent="0.25">
      <c r="A89" s="30"/>
      <c r="B89" s="30"/>
      <c r="C89" s="34" t="s">
        <v>51</v>
      </c>
      <c r="D89" s="38" t="s">
        <v>47</v>
      </c>
      <c r="E89" s="38" t="s">
        <v>1269</v>
      </c>
      <c r="F89" s="38" t="s">
        <v>1268</v>
      </c>
      <c r="G89" s="38" t="s">
        <v>48</v>
      </c>
      <c r="H89" s="30"/>
      <c r="I89" s="30"/>
      <c r="J89" s="30"/>
      <c r="K89" s="30"/>
    </row>
    <row r="90" spans="1:11" ht="14.1" customHeight="1" x14ac:dyDescent="0.25">
      <c r="A90" s="30"/>
      <c r="B90" s="30"/>
      <c r="C90" s="1363" t="s">
        <v>52</v>
      </c>
      <c r="D90" s="1364"/>
      <c r="E90" s="1364"/>
      <c r="F90" s="1364"/>
      <c r="G90" s="1364"/>
      <c r="H90" s="30"/>
      <c r="I90" s="30"/>
      <c r="J90" s="30"/>
      <c r="K90" s="30"/>
    </row>
    <row r="91" spans="1:11" ht="14.1" customHeight="1" x14ac:dyDescent="0.25">
      <c r="A91" s="30"/>
      <c r="B91" s="30"/>
      <c r="C91" s="42"/>
      <c r="D91" s="43">
        <v>2022</v>
      </c>
      <c r="E91" s="43">
        <v>2023</v>
      </c>
      <c r="F91" s="43">
        <v>2024</v>
      </c>
      <c r="G91" s="43">
        <v>2025</v>
      </c>
      <c r="H91" s="30"/>
      <c r="I91" s="30"/>
      <c r="J91" s="30"/>
      <c r="K91" s="30"/>
    </row>
    <row r="92" spans="1:11" ht="14.1" customHeight="1" x14ac:dyDescent="0.25">
      <c r="A92" s="30"/>
      <c r="B92" s="30"/>
      <c r="C92" s="44"/>
      <c r="D92" s="45" t="s">
        <v>17</v>
      </c>
      <c r="E92" s="45" t="s">
        <v>18</v>
      </c>
      <c r="F92" s="45" t="s">
        <v>18</v>
      </c>
      <c r="G92" s="45" t="s">
        <v>18</v>
      </c>
      <c r="H92" s="30"/>
      <c r="I92" s="30"/>
      <c r="J92" s="30"/>
      <c r="K92" s="30"/>
    </row>
    <row r="93" spans="1:11" ht="14.1" customHeight="1" x14ac:dyDescent="0.25">
      <c r="A93" s="30"/>
      <c r="B93" s="30"/>
      <c r="C93" s="46" t="s">
        <v>53</v>
      </c>
      <c r="D93" s="47">
        <v>0</v>
      </c>
      <c r="E93" s="47">
        <v>0</v>
      </c>
      <c r="F93" s="47">
        <v>0</v>
      </c>
      <c r="G93" s="47">
        <v>0</v>
      </c>
      <c r="H93" s="30"/>
      <c r="I93" s="30"/>
      <c r="J93" s="30"/>
      <c r="K93" s="30"/>
    </row>
    <row r="94" spans="1:11" ht="14.1" customHeight="1" x14ac:dyDescent="0.25">
      <c r="A94" s="30"/>
      <c r="B94" s="30"/>
      <c r="C94" s="46" t="s">
        <v>54</v>
      </c>
      <c r="D94" s="47">
        <v>0</v>
      </c>
      <c r="E94" s="47">
        <v>0</v>
      </c>
      <c r="F94" s="47">
        <v>0</v>
      </c>
      <c r="G94" s="47">
        <v>0</v>
      </c>
      <c r="H94" s="30"/>
      <c r="I94" s="30"/>
      <c r="J94" s="30"/>
      <c r="K94" s="30"/>
    </row>
    <row r="95" spans="1:11" ht="14.1" customHeight="1" x14ac:dyDescent="0.25">
      <c r="A95" s="30"/>
      <c r="B95" s="30"/>
      <c r="C95" s="46" t="s">
        <v>55</v>
      </c>
      <c r="D95" s="47">
        <v>0</v>
      </c>
      <c r="E95" s="47">
        <v>0</v>
      </c>
      <c r="F95" s="47">
        <v>0</v>
      </c>
      <c r="G95" s="47">
        <v>0</v>
      </c>
      <c r="H95" s="30"/>
      <c r="I95" s="30"/>
      <c r="J95" s="30"/>
      <c r="K95" s="30"/>
    </row>
    <row r="96" spans="1:11" ht="14.1" customHeight="1" x14ac:dyDescent="0.25">
      <c r="A96" s="30"/>
      <c r="B96" s="30"/>
      <c r="C96" s="46" t="s">
        <v>56</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57</v>
      </c>
      <c r="D99" s="47">
        <v>0</v>
      </c>
      <c r="E99" s="47">
        <v>0</v>
      </c>
      <c r="F99" s="47">
        <v>0</v>
      </c>
      <c r="G99" s="47">
        <v>0</v>
      </c>
      <c r="H99" s="30"/>
      <c r="I99" s="30"/>
      <c r="J99" s="30"/>
      <c r="K99" s="30"/>
    </row>
    <row r="100" spans="1:11" ht="14.1" customHeight="1" x14ac:dyDescent="0.25">
      <c r="A100" s="30"/>
      <c r="B100" s="30"/>
      <c r="C100" s="46" t="s">
        <v>54</v>
      </c>
      <c r="D100" s="47">
        <v>0</v>
      </c>
      <c r="E100" s="47">
        <v>0</v>
      </c>
      <c r="F100" s="47">
        <v>0</v>
      </c>
      <c r="G100" s="47">
        <v>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58</v>
      </c>
      <c r="D102" s="47">
        <v>0</v>
      </c>
      <c r="E102" s="47">
        <v>0</v>
      </c>
      <c r="F102" s="47">
        <v>0</v>
      </c>
      <c r="G102" s="47">
        <v>0</v>
      </c>
      <c r="H102" s="30"/>
      <c r="I102" s="30"/>
      <c r="J102" s="30"/>
      <c r="K102" s="30"/>
    </row>
    <row r="103" spans="1:11" ht="14.1" customHeight="1" x14ac:dyDescent="0.25">
      <c r="A103" s="30"/>
      <c r="B103" s="30"/>
      <c r="C103" s="46" t="s">
        <v>54</v>
      </c>
      <c r="D103" s="47">
        <v>0</v>
      </c>
      <c r="E103" s="47">
        <v>0</v>
      </c>
      <c r="F103" s="47">
        <v>0</v>
      </c>
      <c r="G103" s="47">
        <v>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59</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60</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61</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62</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63</v>
      </c>
      <c r="D116" s="47">
        <v>0</v>
      </c>
      <c r="E116" s="47">
        <v>0</v>
      </c>
      <c r="F116" s="47">
        <v>0</v>
      </c>
      <c r="G116" s="47">
        <v>0</v>
      </c>
      <c r="H116" s="30"/>
      <c r="I116" s="30"/>
      <c r="J116" s="30"/>
      <c r="K116" s="30"/>
    </row>
    <row r="117" spans="1:11" ht="14.1" customHeight="1" x14ac:dyDescent="0.25">
      <c r="A117" s="30"/>
      <c r="B117" s="30"/>
      <c r="C117" s="46" t="s">
        <v>64</v>
      </c>
      <c r="D117" s="47">
        <v>0</v>
      </c>
      <c r="E117" s="47">
        <v>0</v>
      </c>
      <c r="F117" s="47">
        <v>0</v>
      </c>
      <c r="G117" s="47">
        <v>0</v>
      </c>
      <c r="H117" s="30"/>
      <c r="I117" s="30"/>
      <c r="J117" s="30"/>
      <c r="K117" s="30"/>
    </row>
    <row r="118" spans="1:11" ht="14.1" customHeight="1" x14ac:dyDescent="0.25">
      <c r="A118" s="30"/>
      <c r="B118" s="30"/>
      <c r="C118" s="46" t="s">
        <v>65</v>
      </c>
      <c r="D118" s="47">
        <v>0</v>
      </c>
      <c r="E118" s="47">
        <v>0</v>
      </c>
      <c r="F118" s="47">
        <v>0</v>
      </c>
      <c r="G118" s="47">
        <v>0</v>
      </c>
      <c r="H118" s="30"/>
      <c r="I118" s="30"/>
      <c r="J118" s="30"/>
      <c r="K118" s="30"/>
    </row>
    <row r="119" spans="1:11" ht="14.1" customHeight="1" x14ac:dyDescent="0.25">
      <c r="A119" s="30"/>
      <c r="B119" s="30"/>
      <c r="C119" s="46" t="s">
        <v>66</v>
      </c>
      <c r="D119" s="47">
        <v>0</v>
      </c>
      <c r="E119" s="47">
        <v>0</v>
      </c>
      <c r="F119" s="47">
        <v>0</v>
      </c>
      <c r="G119" s="47">
        <v>0</v>
      </c>
      <c r="H119" s="30"/>
      <c r="I119" s="30"/>
      <c r="J119" s="30"/>
      <c r="K119" s="30"/>
    </row>
    <row r="120" spans="1:11" ht="14.1" customHeight="1" x14ac:dyDescent="0.25">
      <c r="A120" s="30"/>
      <c r="B120" s="30"/>
      <c r="C120" s="46" t="s">
        <v>67</v>
      </c>
      <c r="D120" s="47">
        <v>3500000</v>
      </c>
      <c r="E120" s="47">
        <v>800000</v>
      </c>
      <c r="F120" s="47">
        <v>700000</v>
      </c>
      <c r="G120" s="47">
        <v>700000</v>
      </c>
      <c r="H120" s="30"/>
      <c r="I120" s="30"/>
      <c r="J120" s="30"/>
      <c r="K120" s="30"/>
    </row>
    <row r="121" spans="1:11" ht="14.1" customHeight="1" x14ac:dyDescent="0.25">
      <c r="A121" s="30"/>
      <c r="B121" s="30"/>
      <c r="C121" s="46" t="s">
        <v>54</v>
      </c>
      <c r="D121" s="47">
        <v>3500000</v>
      </c>
      <c r="E121" s="47">
        <v>800000</v>
      </c>
      <c r="F121" s="47">
        <v>700000</v>
      </c>
      <c r="G121" s="47">
        <v>700000</v>
      </c>
      <c r="H121" s="30"/>
      <c r="I121" s="30"/>
      <c r="J121" s="30"/>
      <c r="K121" s="30"/>
    </row>
    <row r="122" spans="1:11" ht="14.1" customHeight="1" x14ac:dyDescent="0.25">
      <c r="A122" s="30"/>
      <c r="B122" s="30"/>
      <c r="C122" s="46" t="s">
        <v>63</v>
      </c>
      <c r="D122" s="47">
        <v>0</v>
      </c>
      <c r="E122" s="47">
        <v>0</v>
      </c>
      <c r="F122" s="47">
        <v>0</v>
      </c>
      <c r="G122" s="47">
        <v>0</v>
      </c>
      <c r="H122" s="30"/>
      <c r="I122" s="30"/>
      <c r="J122" s="30"/>
      <c r="K122" s="30"/>
    </row>
    <row r="123" spans="1:11" ht="14.1" customHeight="1" x14ac:dyDescent="0.25">
      <c r="A123" s="30"/>
      <c r="B123" s="30"/>
      <c r="C123" s="46" t="s">
        <v>64</v>
      </c>
      <c r="D123" s="47">
        <v>0</v>
      </c>
      <c r="E123" s="47">
        <v>0</v>
      </c>
      <c r="F123" s="47">
        <v>0</v>
      </c>
      <c r="G123" s="47">
        <v>0</v>
      </c>
      <c r="H123" s="30"/>
      <c r="I123" s="30"/>
      <c r="J123" s="30"/>
      <c r="K123" s="30"/>
    </row>
    <row r="124" spans="1:11" ht="14.1" customHeight="1" x14ac:dyDescent="0.25">
      <c r="A124" s="30"/>
      <c r="B124" s="30"/>
      <c r="C124" s="46" t="s">
        <v>65</v>
      </c>
      <c r="D124" s="47">
        <v>0</v>
      </c>
      <c r="E124" s="47">
        <v>0</v>
      </c>
      <c r="F124" s="47">
        <v>0</v>
      </c>
      <c r="G124" s="47">
        <v>0</v>
      </c>
      <c r="H124" s="30"/>
      <c r="I124" s="30"/>
      <c r="J124" s="30"/>
      <c r="K124" s="30"/>
    </row>
    <row r="125" spans="1:11" ht="14.1" customHeight="1" x14ac:dyDescent="0.25">
      <c r="A125" s="30"/>
      <c r="B125" s="30"/>
      <c r="C125" s="46" t="s">
        <v>66</v>
      </c>
      <c r="D125" s="47">
        <v>0</v>
      </c>
      <c r="E125" s="47">
        <v>0</v>
      </c>
      <c r="F125" s="47">
        <v>0</v>
      </c>
      <c r="G125" s="47">
        <v>0</v>
      </c>
      <c r="H125" s="30"/>
      <c r="I125" s="30"/>
      <c r="J125" s="30"/>
      <c r="K125" s="30"/>
    </row>
    <row r="126" spans="1:11" ht="14.1" customHeight="1" x14ac:dyDescent="0.25">
      <c r="A126" s="30"/>
      <c r="B126" s="30"/>
      <c r="C126" s="46" t="s">
        <v>68</v>
      </c>
      <c r="D126" s="47">
        <v>0</v>
      </c>
      <c r="E126" s="47">
        <v>0</v>
      </c>
      <c r="F126" s="47">
        <v>0</v>
      </c>
      <c r="G126" s="47">
        <v>0</v>
      </c>
      <c r="H126" s="30"/>
      <c r="I126" s="30"/>
      <c r="J126" s="30"/>
      <c r="K126" s="30"/>
    </row>
    <row r="127" spans="1:11" ht="14.1" customHeight="1" x14ac:dyDescent="0.25">
      <c r="A127" s="30"/>
      <c r="B127" s="30"/>
      <c r="C127" s="46" t="s">
        <v>54</v>
      </c>
      <c r="D127" s="47">
        <v>0</v>
      </c>
      <c r="E127" s="47">
        <v>0</v>
      </c>
      <c r="F127" s="47">
        <v>0</v>
      </c>
      <c r="G127" s="47">
        <v>0</v>
      </c>
      <c r="H127" s="30"/>
      <c r="I127" s="30"/>
      <c r="J127" s="30"/>
      <c r="K127" s="30"/>
    </row>
    <row r="128" spans="1:11" ht="14.1" customHeight="1" x14ac:dyDescent="0.25">
      <c r="A128" s="30"/>
      <c r="B128" s="30"/>
      <c r="C128" s="46" t="s">
        <v>63</v>
      </c>
      <c r="D128" s="47">
        <v>0</v>
      </c>
      <c r="E128" s="47">
        <v>0</v>
      </c>
      <c r="F128" s="47">
        <v>0</v>
      </c>
      <c r="G128" s="47">
        <v>0</v>
      </c>
      <c r="H128" s="30"/>
      <c r="I128" s="30"/>
      <c r="J128" s="30"/>
      <c r="K128" s="30"/>
    </row>
    <row r="129" spans="1:11" ht="14.1" customHeight="1" x14ac:dyDescent="0.25">
      <c r="A129" s="30"/>
      <c r="B129" s="30"/>
      <c r="C129" s="46" t="s">
        <v>64</v>
      </c>
      <c r="D129" s="47">
        <v>0</v>
      </c>
      <c r="E129" s="47">
        <v>0</v>
      </c>
      <c r="F129" s="47">
        <v>0</v>
      </c>
      <c r="G129" s="47">
        <v>0</v>
      </c>
      <c r="H129" s="30"/>
      <c r="I129" s="30"/>
      <c r="J129" s="30"/>
      <c r="K129" s="30"/>
    </row>
    <row r="130" spans="1:11" ht="14.1" customHeight="1" x14ac:dyDescent="0.25">
      <c r="A130" s="30"/>
      <c r="B130" s="30"/>
      <c r="C130" s="46" t="s">
        <v>65</v>
      </c>
      <c r="D130" s="47">
        <v>0</v>
      </c>
      <c r="E130" s="47">
        <v>0</v>
      </c>
      <c r="F130" s="47">
        <v>0</v>
      </c>
      <c r="G130" s="47">
        <v>0</v>
      </c>
      <c r="H130" s="30"/>
      <c r="I130" s="30"/>
      <c r="J130" s="30"/>
      <c r="K130" s="30"/>
    </row>
    <row r="131" spans="1:11" ht="14.1" customHeight="1" x14ac:dyDescent="0.25">
      <c r="A131" s="30"/>
      <c r="B131" s="30"/>
      <c r="C131" s="46" t="s">
        <v>66</v>
      </c>
      <c r="D131" s="47">
        <v>0</v>
      </c>
      <c r="E131" s="47">
        <v>0</v>
      </c>
      <c r="F131" s="47">
        <v>0</v>
      </c>
      <c r="G131" s="47">
        <v>0</v>
      </c>
      <c r="H131" s="30"/>
      <c r="I131" s="30"/>
      <c r="J131" s="30"/>
      <c r="K131" s="30"/>
    </row>
    <row r="132" spans="1:11" ht="14.1" customHeight="1" x14ac:dyDescent="0.25">
      <c r="A132" s="30"/>
      <c r="B132" s="30"/>
      <c r="C132" s="46" t="s">
        <v>69</v>
      </c>
      <c r="D132" s="47">
        <v>0</v>
      </c>
      <c r="E132" s="47">
        <v>0</v>
      </c>
      <c r="F132" s="47">
        <v>0</v>
      </c>
      <c r="G132" s="47">
        <v>0</v>
      </c>
      <c r="H132" s="30"/>
      <c r="I132" s="30"/>
      <c r="J132" s="30"/>
      <c r="K132" s="30"/>
    </row>
    <row r="133" spans="1:11" ht="14.1" customHeight="1" x14ac:dyDescent="0.25">
      <c r="A133" s="30"/>
      <c r="B133" s="30"/>
      <c r="C133" s="46" t="s">
        <v>70</v>
      </c>
      <c r="D133" s="47">
        <v>0</v>
      </c>
      <c r="E133" s="47">
        <v>0</v>
      </c>
      <c r="F133" s="47">
        <v>0</v>
      </c>
      <c r="G133" s="47">
        <v>0</v>
      </c>
      <c r="H133" s="30"/>
      <c r="I133" s="30"/>
      <c r="J133" s="30"/>
      <c r="K133" s="30"/>
    </row>
    <row r="134" spans="1:11" ht="14.1" customHeight="1" x14ac:dyDescent="0.25">
      <c r="A134" s="30"/>
      <c r="B134" s="30"/>
      <c r="C134" s="48" t="s">
        <v>71</v>
      </c>
      <c r="D134" s="47">
        <v>3500000</v>
      </c>
      <c r="E134" s="47">
        <v>800000</v>
      </c>
      <c r="F134" s="47">
        <v>700000</v>
      </c>
      <c r="G134" s="47">
        <v>700000</v>
      </c>
      <c r="H134" s="30"/>
      <c r="I134" s="30"/>
      <c r="J134" s="30"/>
      <c r="K134" s="30"/>
    </row>
    <row r="135" spans="1:11" ht="14.1" customHeight="1" x14ac:dyDescent="0.25">
      <c r="A135" s="30"/>
      <c r="B135" s="30"/>
      <c r="C135" s="40" t="s">
        <v>33</v>
      </c>
      <c r="D135" s="1368" t="s">
        <v>1270</v>
      </c>
      <c r="E135" s="1369"/>
      <c r="F135" s="1369"/>
      <c r="G135" s="1369"/>
      <c r="H135" s="30"/>
      <c r="I135" s="30"/>
      <c r="J135" s="30"/>
      <c r="K135" s="30"/>
    </row>
    <row r="136" spans="1:11" ht="14.1" customHeight="1" x14ac:dyDescent="0.25">
      <c r="A136" s="30"/>
      <c r="B136" s="30"/>
      <c r="C136" s="41" t="s">
        <v>35</v>
      </c>
      <c r="D136" s="1361" t="s">
        <v>1271</v>
      </c>
      <c r="E136" s="1362"/>
      <c r="F136" s="1362"/>
      <c r="G136" s="1362"/>
      <c r="H136" s="30"/>
      <c r="I136" s="30"/>
      <c r="J136" s="30"/>
      <c r="K136" s="30"/>
    </row>
    <row r="137" spans="1:11" ht="14.1" customHeight="1" x14ac:dyDescent="0.25">
      <c r="A137" s="30"/>
      <c r="B137" s="30"/>
      <c r="C137" s="41" t="s">
        <v>37</v>
      </c>
      <c r="D137" s="1361" t="s">
        <v>722</v>
      </c>
      <c r="E137" s="1362"/>
      <c r="F137" s="1362"/>
      <c r="G137" s="1362"/>
      <c r="H137" s="30"/>
      <c r="I137" s="30"/>
      <c r="J137" s="30"/>
      <c r="K137" s="30"/>
    </row>
    <row r="138" spans="1:11" ht="15" customHeight="1" x14ac:dyDescent="0.25">
      <c r="A138" s="30"/>
      <c r="B138" s="30"/>
      <c r="C138" s="42"/>
      <c r="D138" s="43">
        <v>2022</v>
      </c>
      <c r="E138" s="43">
        <v>2023</v>
      </c>
      <c r="F138" s="43">
        <v>2024</v>
      </c>
      <c r="G138" s="43">
        <v>2025</v>
      </c>
      <c r="H138" s="30"/>
      <c r="I138" s="30"/>
      <c r="J138" s="30"/>
      <c r="K138" s="30"/>
    </row>
    <row r="139" spans="1:11" ht="15" customHeight="1" x14ac:dyDescent="0.25">
      <c r="A139" s="30"/>
      <c r="B139" s="30"/>
      <c r="C139" s="44"/>
      <c r="D139" s="45" t="s">
        <v>17</v>
      </c>
      <c r="E139" s="45" t="s">
        <v>18</v>
      </c>
      <c r="F139" s="45" t="s">
        <v>18</v>
      </c>
      <c r="G139" s="45" t="s">
        <v>18</v>
      </c>
      <c r="H139" s="30"/>
      <c r="I139" s="30"/>
      <c r="J139" s="30"/>
      <c r="K139" s="30"/>
    </row>
    <row r="140" spans="1:11" ht="14.1" customHeight="1" x14ac:dyDescent="0.25">
      <c r="A140" s="30"/>
      <c r="B140" s="30"/>
      <c r="C140" s="34" t="s">
        <v>39</v>
      </c>
      <c r="D140" s="38" t="s">
        <v>169</v>
      </c>
      <c r="E140" s="38" t="s">
        <v>169</v>
      </c>
      <c r="F140" s="38" t="s">
        <v>169</v>
      </c>
      <c r="G140" s="38" t="s">
        <v>169</v>
      </c>
      <c r="H140" s="30"/>
      <c r="I140" s="30"/>
      <c r="J140" s="30"/>
      <c r="K140" s="30"/>
    </row>
    <row r="141" spans="1:11" ht="14.1" customHeight="1" x14ac:dyDescent="0.25">
      <c r="A141" s="30"/>
      <c r="B141" s="30"/>
      <c r="C141" s="34" t="s">
        <v>40</v>
      </c>
      <c r="D141" s="38" t="s">
        <v>1272</v>
      </c>
      <c r="E141" s="38" t="s">
        <v>507</v>
      </c>
      <c r="F141" s="38" t="s">
        <v>507</v>
      </c>
      <c r="G141" s="38" t="s">
        <v>507</v>
      </c>
      <c r="H141" s="30"/>
      <c r="I141" s="30"/>
      <c r="J141" s="30"/>
      <c r="K141" s="30"/>
    </row>
    <row r="142" spans="1:11" ht="14.1" customHeight="1" x14ac:dyDescent="0.25">
      <c r="A142" s="30"/>
      <c r="B142" s="30"/>
      <c r="C142" s="34" t="s">
        <v>43</v>
      </c>
      <c r="D142" s="38" t="s">
        <v>1273</v>
      </c>
      <c r="E142" s="38" t="s">
        <v>82</v>
      </c>
      <c r="F142" s="38" t="s">
        <v>82</v>
      </c>
      <c r="G142" s="38" t="s">
        <v>82</v>
      </c>
      <c r="H142" s="30"/>
      <c r="I142" s="30"/>
      <c r="J142" s="30"/>
      <c r="K142" s="30"/>
    </row>
    <row r="143" spans="1:11" ht="14.1" customHeight="1" x14ac:dyDescent="0.25">
      <c r="A143" s="30"/>
      <c r="B143" s="30"/>
      <c r="C143" s="34" t="s">
        <v>46</v>
      </c>
      <c r="D143" s="38" t="s">
        <v>47</v>
      </c>
      <c r="E143" s="38" t="s">
        <v>48</v>
      </c>
      <c r="F143" s="38" t="s">
        <v>48</v>
      </c>
      <c r="G143" s="38" t="s">
        <v>48</v>
      </c>
      <c r="H143" s="30"/>
      <c r="I143" s="30"/>
      <c r="J143" s="30"/>
      <c r="K143" s="30"/>
    </row>
    <row r="144" spans="1:11" ht="14.1" customHeight="1" x14ac:dyDescent="0.25">
      <c r="A144" s="30"/>
      <c r="B144" s="30"/>
      <c r="C144" s="34" t="s">
        <v>49</v>
      </c>
      <c r="D144" s="38" t="s">
        <v>47</v>
      </c>
      <c r="E144" s="38" t="s">
        <v>1274</v>
      </c>
      <c r="F144" s="38" t="s">
        <v>48</v>
      </c>
      <c r="G144" s="38" t="s">
        <v>48</v>
      </c>
      <c r="H144" s="30"/>
      <c r="I144" s="30"/>
      <c r="J144" s="30"/>
      <c r="K144" s="30"/>
    </row>
    <row r="145" spans="1:11" ht="14.1" customHeight="1" x14ac:dyDescent="0.25">
      <c r="A145" s="30"/>
      <c r="B145" s="30"/>
      <c r="C145" s="34" t="s">
        <v>51</v>
      </c>
      <c r="D145" s="38" t="s">
        <v>47</v>
      </c>
      <c r="E145" s="38" t="s">
        <v>1274</v>
      </c>
      <c r="F145" s="38" t="s">
        <v>48</v>
      </c>
      <c r="G145" s="38" t="s">
        <v>48</v>
      </c>
      <c r="H145" s="30"/>
      <c r="I145" s="30"/>
      <c r="J145" s="30"/>
      <c r="K145" s="30"/>
    </row>
    <row r="146" spans="1:11" ht="14.1" customHeight="1" x14ac:dyDescent="0.25">
      <c r="A146" s="30"/>
      <c r="B146" s="30"/>
      <c r="C146" s="1363" t="s">
        <v>52</v>
      </c>
      <c r="D146" s="1364"/>
      <c r="E146" s="1364"/>
      <c r="F146" s="1364"/>
      <c r="G146" s="1364"/>
      <c r="H146" s="30"/>
      <c r="I146" s="30"/>
      <c r="J146" s="30"/>
      <c r="K146" s="30"/>
    </row>
    <row r="147" spans="1:11" ht="14.1" customHeight="1" x14ac:dyDescent="0.25">
      <c r="A147" s="30"/>
      <c r="B147" s="30"/>
      <c r="C147" s="42"/>
      <c r="D147" s="43">
        <v>2022</v>
      </c>
      <c r="E147" s="43">
        <v>2023</v>
      </c>
      <c r="F147" s="43">
        <v>2024</v>
      </c>
      <c r="G147" s="43">
        <v>2025</v>
      </c>
      <c r="H147" s="30"/>
      <c r="I147" s="30"/>
      <c r="J147" s="30"/>
      <c r="K147" s="30"/>
    </row>
    <row r="148" spans="1:11" ht="14.1" customHeight="1" x14ac:dyDescent="0.25">
      <c r="A148" s="30"/>
      <c r="B148" s="30"/>
      <c r="C148" s="44"/>
      <c r="D148" s="45" t="s">
        <v>17</v>
      </c>
      <c r="E148" s="45" t="s">
        <v>18</v>
      </c>
      <c r="F148" s="45" t="s">
        <v>18</v>
      </c>
      <c r="G148" s="45" t="s">
        <v>18</v>
      </c>
      <c r="H148" s="30"/>
      <c r="I148" s="30"/>
      <c r="J148" s="30"/>
      <c r="K148" s="30"/>
    </row>
    <row r="149" spans="1:11" ht="14.1" customHeight="1" x14ac:dyDescent="0.25">
      <c r="A149" s="30"/>
      <c r="B149" s="30"/>
      <c r="C149" s="46" t="s">
        <v>53</v>
      </c>
      <c r="D149" s="47">
        <v>0</v>
      </c>
      <c r="E149" s="47">
        <v>0</v>
      </c>
      <c r="F149" s="47">
        <v>0</v>
      </c>
      <c r="G149" s="47">
        <v>0</v>
      </c>
      <c r="H149" s="30"/>
      <c r="I149" s="30"/>
      <c r="J149" s="30"/>
      <c r="K149" s="30"/>
    </row>
    <row r="150" spans="1:11" ht="14.1" customHeight="1" x14ac:dyDescent="0.25">
      <c r="A150" s="30"/>
      <c r="B150" s="30"/>
      <c r="C150" s="46" t="s">
        <v>54</v>
      </c>
      <c r="D150" s="47">
        <v>0</v>
      </c>
      <c r="E150" s="47">
        <v>0</v>
      </c>
      <c r="F150" s="47">
        <v>0</v>
      </c>
      <c r="G150" s="47">
        <v>0</v>
      </c>
      <c r="H150" s="30"/>
      <c r="I150" s="30"/>
      <c r="J150" s="30"/>
      <c r="K150" s="30"/>
    </row>
    <row r="151" spans="1:11" ht="14.1" customHeight="1" x14ac:dyDescent="0.25">
      <c r="A151" s="30"/>
      <c r="B151" s="30"/>
      <c r="C151" s="46" t="s">
        <v>55</v>
      </c>
      <c r="D151" s="47">
        <v>0</v>
      </c>
      <c r="E151" s="47">
        <v>0</v>
      </c>
      <c r="F151" s="47">
        <v>0</v>
      </c>
      <c r="G151" s="47">
        <v>0</v>
      </c>
      <c r="H151" s="30"/>
      <c r="I151" s="30"/>
      <c r="J151" s="30"/>
      <c r="K151" s="30"/>
    </row>
    <row r="152" spans="1:11" ht="14.1" customHeight="1" x14ac:dyDescent="0.25">
      <c r="A152" s="30"/>
      <c r="B152" s="30"/>
      <c r="C152" s="46" t="s">
        <v>56</v>
      </c>
      <c r="D152" s="47">
        <v>0</v>
      </c>
      <c r="E152" s="47">
        <v>0</v>
      </c>
      <c r="F152" s="47">
        <v>0</v>
      </c>
      <c r="G152" s="47">
        <v>0</v>
      </c>
      <c r="H152" s="30"/>
      <c r="I152" s="30"/>
      <c r="J152" s="30"/>
      <c r="K152" s="30"/>
    </row>
    <row r="153" spans="1:11" ht="14.1" customHeight="1" x14ac:dyDescent="0.25">
      <c r="A153" s="30"/>
      <c r="B153" s="30"/>
      <c r="C153" s="46" t="s">
        <v>54</v>
      </c>
      <c r="D153" s="47">
        <v>0</v>
      </c>
      <c r="E153" s="47">
        <v>0</v>
      </c>
      <c r="F153" s="47">
        <v>0</v>
      </c>
      <c r="G153" s="47">
        <v>0</v>
      </c>
      <c r="H153" s="30"/>
      <c r="I153" s="30"/>
      <c r="J153" s="30"/>
      <c r="K153" s="30"/>
    </row>
    <row r="154" spans="1:11" ht="14.1" customHeight="1" x14ac:dyDescent="0.25">
      <c r="A154" s="30"/>
      <c r="B154" s="30"/>
      <c r="C154" s="46" t="s">
        <v>55</v>
      </c>
      <c r="D154" s="47">
        <v>0</v>
      </c>
      <c r="E154" s="47">
        <v>0</v>
      </c>
      <c r="F154" s="47">
        <v>0</v>
      </c>
      <c r="G154" s="47">
        <v>0</v>
      </c>
      <c r="H154" s="30"/>
      <c r="I154" s="30"/>
      <c r="J154" s="30"/>
      <c r="K154" s="30"/>
    </row>
    <row r="155" spans="1:11" ht="14.1" customHeight="1" x14ac:dyDescent="0.25">
      <c r="A155" s="30"/>
      <c r="B155" s="30"/>
      <c r="C155" s="46" t="s">
        <v>57</v>
      </c>
      <c r="D155" s="47">
        <v>0</v>
      </c>
      <c r="E155" s="47">
        <v>0</v>
      </c>
      <c r="F155" s="47">
        <v>0</v>
      </c>
      <c r="G155" s="47">
        <v>0</v>
      </c>
      <c r="H155" s="30"/>
      <c r="I155" s="30"/>
      <c r="J155" s="30"/>
      <c r="K155" s="30"/>
    </row>
    <row r="156" spans="1:11" ht="14.1" customHeight="1" x14ac:dyDescent="0.25">
      <c r="A156" s="30"/>
      <c r="B156" s="30"/>
      <c r="C156" s="46" t="s">
        <v>54</v>
      </c>
      <c r="D156" s="47">
        <v>0</v>
      </c>
      <c r="E156" s="47">
        <v>0</v>
      </c>
      <c r="F156" s="47">
        <v>0</v>
      </c>
      <c r="G156" s="47">
        <v>0</v>
      </c>
      <c r="H156" s="30"/>
      <c r="I156" s="30"/>
      <c r="J156" s="30"/>
      <c r="K156" s="30"/>
    </row>
    <row r="157" spans="1:11" ht="14.1" customHeight="1" x14ac:dyDescent="0.25">
      <c r="A157" s="30"/>
      <c r="B157" s="30"/>
      <c r="C157" s="46" t="s">
        <v>55</v>
      </c>
      <c r="D157" s="47">
        <v>0</v>
      </c>
      <c r="E157" s="47">
        <v>0</v>
      </c>
      <c r="F157" s="47">
        <v>0</v>
      </c>
      <c r="G157" s="47">
        <v>0</v>
      </c>
      <c r="H157" s="30"/>
      <c r="I157" s="30"/>
      <c r="J157" s="30"/>
      <c r="K157" s="30"/>
    </row>
    <row r="158" spans="1:11" ht="14.1" customHeight="1" x14ac:dyDescent="0.25">
      <c r="A158" s="30"/>
      <c r="B158" s="30"/>
      <c r="C158" s="46" t="s">
        <v>58</v>
      </c>
      <c r="D158" s="47">
        <v>0</v>
      </c>
      <c r="E158" s="47">
        <v>0</v>
      </c>
      <c r="F158" s="47">
        <v>0</v>
      </c>
      <c r="G158" s="47">
        <v>0</v>
      </c>
      <c r="H158" s="30"/>
      <c r="I158" s="30"/>
      <c r="J158" s="30"/>
      <c r="K158" s="30"/>
    </row>
    <row r="159" spans="1:11" ht="14.1" customHeight="1" x14ac:dyDescent="0.25">
      <c r="A159" s="30"/>
      <c r="B159" s="30"/>
      <c r="C159" s="46" t="s">
        <v>54</v>
      </c>
      <c r="D159" s="47">
        <v>0</v>
      </c>
      <c r="E159" s="47">
        <v>0</v>
      </c>
      <c r="F159" s="47">
        <v>0</v>
      </c>
      <c r="G159" s="47">
        <v>0</v>
      </c>
      <c r="H159" s="30"/>
      <c r="I159" s="30"/>
      <c r="J159" s="30"/>
      <c r="K159" s="30"/>
    </row>
    <row r="160" spans="1:11" ht="14.1" customHeight="1" x14ac:dyDescent="0.25">
      <c r="A160" s="30"/>
      <c r="B160" s="30"/>
      <c r="C160" s="46" t="s">
        <v>55</v>
      </c>
      <c r="D160" s="47">
        <v>0</v>
      </c>
      <c r="E160" s="47">
        <v>0</v>
      </c>
      <c r="F160" s="47">
        <v>0</v>
      </c>
      <c r="G160" s="47">
        <v>0</v>
      </c>
      <c r="H160" s="30"/>
      <c r="I160" s="30"/>
      <c r="J160" s="30"/>
      <c r="K160" s="30"/>
    </row>
    <row r="161" spans="1:11" ht="14.1" customHeight="1" x14ac:dyDescent="0.25">
      <c r="A161" s="30"/>
      <c r="B161" s="30"/>
      <c r="C161" s="46" t="s">
        <v>59</v>
      </c>
      <c r="D161" s="47">
        <v>0</v>
      </c>
      <c r="E161" s="47">
        <v>0</v>
      </c>
      <c r="F161" s="47">
        <v>0</v>
      </c>
      <c r="G161" s="47">
        <v>0</v>
      </c>
      <c r="H161" s="30"/>
      <c r="I161" s="30"/>
      <c r="J161" s="30"/>
      <c r="K161" s="30"/>
    </row>
    <row r="162" spans="1:11" ht="14.1" customHeight="1" x14ac:dyDescent="0.25">
      <c r="A162" s="30"/>
      <c r="B162" s="30"/>
      <c r="C162" s="46" t="s">
        <v>54</v>
      </c>
      <c r="D162" s="47">
        <v>0</v>
      </c>
      <c r="E162" s="47">
        <v>0</v>
      </c>
      <c r="F162" s="47">
        <v>0</v>
      </c>
      <c r="G162" s="47">
        <v>0</v>
      </c>
      <c r="H162" s="30"/>
      <c r="I162" s="30"/>
      <c r="J162" s="30"/>
      <c r="K162" s="30"/>
    </row>
    <row r="163" spans="1:11" ht="14.1" customHeight="1" x14ac:dyDescent="0.25">
      <c r="A163" s="30"/>
      <c r="B163" s="30"/>
      <c r="C163" s="46" t="s">
        <v>55</v>
      </c>
      <c r="D163" s="47">
        <v>0</v>
      </c>
      <c r="E163" s="47">
        <v>0</v>
      </c>
      <c r="F163" s="47">
        <v>0</v>
      </c>
      <c r="G163" s="47">
        <v>0</v>
      </c>
      <c r="H163" s="30"/>
      <c r="I163" s="30"/>
      <c r="J163" s="30"/>
      <c r="K163" s="30"/>
    </row>
    <row r="164" spans="1:11" ht="14.1" customHeight="1" x14ac:dyDescent="0.25">
      <c r="A164" s="30"/>
      <c r="B164" s="30"/>
      <c r="C164" s="46" t="s">
        <v>60</v>
      </c>
      <c r="D164" s="47">
        <v>0</v>
      </c>
      <c r="E164" s="47">
        <v>0</v>
      </c>
      <c r="F164" s="47">
        <v>0</v>
      </c>
      <c r="G164" s="47">
        <v>0</v>
      </c>
      <c r="H164" s="30"/>
      <c r="I164" s="30"/>
      <c r="J164" s="30"/>
      <c r="K164" s="30"/>
    </row>
    <row r="165" spans="1:11" ht="14.1" customHeight="1" x14ac:dyDescent="0.25">
      <c r="A165" s="30"/>
      <c r="B165" s="30"/>
      <c r="C165" s="46" t="s">
        <v>54</v>
      </c>
      <c r="D165" s="47">
        <v>0</v>
      </c>
      <c r="E165" s="47">
        <v>0</v>
      </c>
      <c r="F165" s="47">
        <v>0</v>
      </c>
      <c r="G165" s="47">
        <v>0</v>
      </c>
      <c r="H165" s="30"/>
      <c r="I165" s="30"/>
      <c r="J165" s="30"/>
      <c r="K165" s="30"/>
    </row>
    <row r="166" spans="1:11" ht="14.1" customHeight="1" x14ac:dyDescent="0.25">
      <c r="A166" s="30"/>
      <c r="B166" s="30"/>
      <c r="C166" s="46" t="s">
        <v>55</v>
      </c>
      <c r="D166" s="47">
        <v>0</v>
      </c>
      <c r="E166" s="47">
        <v>0</v>
      </c>
      <c r="F166" s="47">
        <v>0</v>
      </c>
      <c r="G166" s="47">
        <v>0</v>
      </c>
      <c r="H166" s="30"/>
      <c r="I166" s="30"/>
      <c r="J166" s="30"/>
      <c r="K166" s="30"/>
    </row>
    <row r="167" spans="1:11" ht="14.1" customHeight="1" x14ac:dyDescent="0.25">
      <c r="A167" s="30"/>
      <c r="B167" s="30"/>
      <c r="C167" s="46" t="s">
        <v>61</v>
      </c>
      <c r="D167" s="47">
        <v>0</v>
      </c>
      <c r="E167" s="47">
        <v>0</v>
      </c>
      <c r="F167" s="47">
        <v>0</v>
      </c>
      <c r="G167" s="47">
        <v>0</v>
      </c>
      <c r="H167" s="30"/>
      <c r="I167" s="30"/>
      <c r="J167" s="30"/>
      <c r="K167" s="30"/>
    </row>
    <row r="168" spans="1:11" ht="14.1" customHeight="1" x14ac:dyDescent="0.25">
      <c r="A168" s="30"/>
      <c r="B168" s="30"/>
      <c r="C168" s="46" t="s">
        <v>54</v>
      </c>
      <c r="D168" s="47">
        <v>0</v>
      </c>
      <c r="E168" s="47">
        <v>0</v>
      </c>
      <c r="F168" s="47">
        <v>0</v>
      </c>
      <c r="G168" s="47">
        <v>0</v>
      </c>
      <c r="H168" s="30"/>
      <c r="I168" s="30"/>
      <c r="J168" s="30"/>
      <c r="K168" s="30"/>
    </row>
    <row r="169" spans="1:11" ht="14.1" customHeight="1" x14ac:dyDescent="0.25">
      <c r="A169" s="30"/>
      <c r="B169" s="30"/>
      <c r="C169" s="46" t="s">
        <v>55</v>
      </c>
      <c r="D169" s="47">
        <v>0</v>
      </c>
      <c r="E169" s="47">
        <v>0</v>
      </c>
      <c r="F169" s="47">
        <v>0</v>
      </c>
      <c r="G169" s="47">
        <v>0</v>
      </c>
      <c r="H169" s="30"/>
      <c r="I169" s="30"/>
      <c r="J169" s="30"/>
      <c r="K169" s="30"/>
    </row>
    <row r="170" spans="1:11" ht="14.1" customHeight="1" x14ac:dyDescent="0.25">
      <c r="A170" s="30"/>
      <c r="B170" s="30"/>
      <c r="C170" s="46" t="s">
        <v>62</v>
      </c>
      <c r="D170" s="47">
        <v>0</v>
      </c>
      <c r="E170" s="47">
        <v>0</v>
      </c>
      <c r="F170" s="47">
        <v>0</v>
      </c>
      <c r="G170" s="47">
        <v>0</v>
      </c>
      <c r="H170" s="30"/>
      <c r="I170" s="30"/>
      <c r="J170" s="30"/>
      <c r="K170" s="30"/>
    </row>
    <row r="171" spans="1:11" ht="14.1" customHeight="1" x14ac:dyDescent="0.25">
      <c r="A171" s="30"/>
      <c r="B171" s="30"/>
      <c r="C171" s="46" t="s">
        <v>54</v>
      </c>
      <c r="D171" s="47">
        <v>0</v>
      </c>
      <c r="E171" s="47">
        <v>0</v>
      </c>
      <c r="F171" s="47">
        <v>0</v>
      </c>
      <c r="G171" s="47">
        <v>0</v>
      </c>
      <c r="H171" s="30"/>
      <c r="I171" s="30"/>
      <c r="J171" s="30"/>
      <c r="K171" s="30"/>
    </row>
    <row r="172" spans="1:11" ht="14.1" customHeight="1" x14ac:dyDescent="0.25">
      <c r="A172" s="30"/>
      <c r="B172" s="30"/>
      <c r="C172" s="46" t="s">
        <v>63</v>
      </c>
      <c r="D172" s="47">
        <v>0</v>
      </c>
      <c r="E172" s="47">
        <v>0</v>
      </c>
      <c r="F172" s="47">
        <v>0</v>
      </c>
      <c r="G172" s="47">
        <v>0</v>
      </c>
      <c r="H172" s="30"/>
      <c r="I172" s="30"/>
      <c r="J172" s="30"/>
      <c r="K172" s="30"/>
    </row>
    <row r="173" spans="1:11" ht="14.1" customHeight="1" x14ac:dyDescent="0.25">
      <c r="A173" s="30"/>
      <c r="B173" s="30"/>
      <c r="C173" s="46" t="s">
        <v>64</v>
      </c>
      <c r="D173" s="47">
        <v>0</v>
      </c>
      <c r="E173" s="47">
        <v>0</v>
      </c>
      <c r="F173" s="47">
        <v>0</v>
      </c>
      <c r="G173" s="47">
        <v>0</v>
      </c>
      <c r="H173" s="30"/>
      <c r="I173" s="30"/>
      <c r="J173" s="30"/>
      <c r="K173" s="30"/>
    </row>
    <row r="174" spans="1:11" ht="14.1" customHeight="1" x14ac:dyDescent="0.25">
      <c r="A174" s="30"/>
      <c r="B174" s="30"/>
      <c r="C174" s="46" t="s">
        <v>65</v>
      </c>
      <c r="D174" s="47">
        <v>0</v>
      </c>
      <c r="E174" s="47">
        <v>0</v>
      </c>
      <c r="F174" s="47">
        <v>0</v>
      </c>
      <c r="G174" s="47">
        <v>0</v>
      </c>
      <c r="H174" s="30"/>
      <c r="I174" s="30"/>
      <c r="J174" s="30"/>
      <c r="K174" s="30"/>
    </row>
    <row r="175" spans="1:11" ht="14.1" customHeight="1" x14ac:dyDescent="0.25">
      <c r="A175" s="30"/>
      <c r="B175" s="30"/>
      <c r="C175" s="46" t="s">
        <v>66</v>
      </c>
      <c r="D175" s="47">
        <v>0</v>
      </c>
      <c r="E175" s="47">
        <v>0</v>
      </c>
      <c r="F175" s="47">
        <v>0</v>
      </c>
      <c r="G175" s="47">
        <v>0</v>
      </c>
      <c r="H175" s="30"/>
      <c r="I175" s="30"/>
      <c r="J175" s="30"/>
      <c r="K175" s="30"/>
    </row>
    <row r="176" spans="1:11" ht="14.1" customHeight="1" x14ac:dyDescent="0.25">
      <c r="A176" s="30"/>
      <c r="B176" s="30"/>
      <c r="C176" s="46" t="s">
        <v>67</v>
      </c>
      <c r="D176" s="47">
        <v>3400000</v>
      </c>
      <c r="E176" s="47">
        <v>2500000</v>
      </c>
      <c r="F176" s="47">
        <v>2500000</v>
      </c>
      <c r="G176" s="47">
        <v>2500000</v>
      </c>
      <c r="H176" s="30"/>
      <c r="I176" s="30"/>
      <c r="J176" s="30"/>
      <c r="K176" s="30"/>
    </row>
    <row r="177" spans="1:11" ht="14.1" customHeight="1" x14ac:dyDescent="0.25">
      <c r="A177" s="30"/>
      <c r="B177" s="30"/>
      <c r="C177" s="46" t="s">
        <v>54</v>
      </c>
      <c r="D177" s="47">
        <v>3400000</v>
      </c>
      <c r="E177" s="47">
        <v>2500000</v>
      </c>
      <c r="F177" s="47">
        <v>2500000</v>
      </c>
      <c r="G177" s="47">
        <v>2500000</v>
      </c>
      <c r="H177" s="30"/>
      <c r="I177" s="30"/>
      <c r="J177" s="30"/>
      <c r="K177" s="30"/>
    </row>
    <row r="178" spans="1:11" ht="14.1" customHeight="1" x14ac:dyDescent="0.25">
      <c r="A178" s="30"/>
      <c r="B178" s="30"/>
      <c r="C178" s="46" t="s">
        <v>63</v>
      </c>
      <c r="D178" s="47">
        <v>0</v>
      </c>
      <c r="E178" s="47">
        <v>0</v>
      </c>
      <c r="F178" s="47">
        <v>0</v>
      </c>
      <c r="G178" s="47">
        <v>0</v>
      </c>
      <c r="H178" s="30"/>
      <c r="I178" s="30"/>
      <c r="J178" s="30"/>
      <c r="K178" s="30"/>
    </row>
    <row r="179" spans="1:11" ht="14.1" customHeight="1" x14ac:dyDescent="0.25">
      <c r="A179" s="30"/>
      <c r="B179" s="30"/>
      <c r="C179" s="46" t="s">
        <v>64</v>
      </c>
      <c r="D179" s="47">
        <v>0</v>
      </c>
      <c r="E179" s="47">
        <v>0</v>
      </c>
      <c r="F179" s="47">
        <v>0</v>
      </c>
      <c r="G179" s="47">
        <v>0</v>
      </c>
      <c r="H179" s="30"/>
      <c r="I179" s="30"/>
      <c r="J179" s="30"/>
      <c r="K179" s="30"/>
    </row>
    <row r="180" spans="1:11" ht="14.1" customHeight="1" x14ac:dyDescent="0.25">
      <c r="A180" s="30"/>
      <c r="B180" s="30"/>
      <c r="C180" s="46" t="s">
        <v>65</v>
      </c>
      <c r="D180" s="47">
        <v>0</v>
      </c>
      <c r="E180" s="47">
        <v>0</v>
      </c>
      <c r="F180" s="47">
        <v>0</v>
      </c>
      <c r="G180" s="47">
        <v>0</v>
      </c>
      <c r="H180" s="30"/>
      <c r="I180" s="30"/>
      <c r="J180" s="30"/>
      <c r="K180" s="30"/>
    </row>
    <row r="181" spans="1:11" ht="14.1" customHeight="1" x14ac:dyDescent="0.25">
      <c r="A181" s="30"/>
      <c r="B181" s="30"/>
      <c r="C181" s="46" t="s">
        <v>66</v>
      </c>
      <c r="D181" s="47">
        <v>0</v>
      </c>
      <c r="E181" s="47">
        <v>0</v>
      </c>
      <c r="F181" s="47">
        <v>0</v>
      </c>
      <c r="G181" s="47">
        <v>0</v>
      </c>
      <c r="H181" s="30"/>
      <c r="I181" s="30"/>
      <c r="J181" s="30"/>
      <c r="K181" s="30"/>
    </row>
    <row r="182" spans="1:11" ht="14.1" customHeight="1" x14ac:dyDescent="0.25">
      <c r="A182" s="30"/>
      <c r="B182" s="30"/>
      <c r="C182" s="46" t="s">
        <v>68</v>
      </c>
      <c r="D182" s="47">
        <v>0</v>
      </c>
      <c r="E182" s="47">
        <v>0</v>
      </c>
      <c r="F182" s="47">
        <v>0</v>
      </c>
      <c r="G182" s="47">
        <v>0</v>
      </c>
      <c r="H182" s="30"/>
      <c r="I182" s="30"/>
      <c r="J182" s="30"/>
      <c r="K182" s="30"/>
    </row>
    <row r="183" spans="1:11" ht="14.1" customHeight="1" x14ac:dyDescent="0.25">
      <c r="A183" s="30"/>
      <c r="B183" s="30"/>
      <c r="C183" s="46" t="s">
        <v>54</v>
      </c>
      <c r="D183" s="47">
        <v>0</v>
      </c>
      <c r="E183" s="47">
        <v>0</v>
      </c>
      <c r="F183" s="47">
        <v>0</v>
      </c>
      <c r="G183" s="47">
        <v>0</v>
      </c>
      <c r="H183" s="30"/>
      <c r="I183" s="30"/>
      <c r="J183" s="30"/>
      <c r="K183" s="30"/>
    </row>
    <row r="184" spans="1:11" ht="14.1" customHeight="1" x14ac:dyDescent="0.25">
      <c r="A184" s="30"/>
      <c r="B184" s="30"/>
      <c r="C184" s="46" t="s">
        <v>63</v>
      </c>
      <c r="D184" s="47">
        <v>0</v>
      </c>
      <c r="E184" s="47">
        <v>0</v>
      </c>
      <c r="F184" s="47">
        <v>0</v>
      </c>
      <c r="G184" s="47">
        <v>0</v>
      </c>
      <c r="H184" s="30"/>
      <c r="I184" s="30"/>
      <c r="J184" s="30"/>
      <c r="K184" s="30"/>
    </row>
    <row r="185" spans="1:11" ht="14.1" customHeight="1" x14ac:dyDescent="0.25">
      <c r="A185" s="30"/>
      <c r="B185" s="30"/>
      <c r="C185" s="46" t="s">
        <v>64</v>
      </c>
      <c r="D185" s="47">
        <v>0</v>
      </c>
      <c r="E185" s="47">
        <v>0</v>
      </c>
      <c r="F185" s="47">
        <v>0</v>
      </c>
      <c r="G185" s="47">
        <v>0</v>
      </c>
      <c r="H185" s="30"/>
      <c r="I185" s="30"/>
      <c r="J185" s="30"/>
      <c r="K185" s="30"/>
    </row>
    <row r="186" spans="1:11" ht="14.1" customHeight="1" x14ac:dyDescent="0.25">
      <c r="A186" s="30"/>
      <c r="B186" s="30"/>
      <c r="C186" s="46" t="s">
        <v>65</v>
      </c>
      <c r="D186" s="47">
        <v>0</v>
      </c>
      <c r="E186" s="47">
        <v>0</v>
      </c>
      <c r="F186" s="47">
        <v>0</v>
      </c>
      <c r="G186" s="47">
        <v>0</v>
      </c>
      <c r="H186" s="30"/>
      <c r="I186" s="30"/>
      <c r="J186" s="30"/>
      <c r="K186" s="30"/>
    </row>
    <row r="187" spans="1:11" ht="14.1" customHeight="1" x14ac:dyDescent="0.25">
      <c r="A187" s="30"/>
      <c r="B187" s="30"/>
      <c r="C187" s="46" t="s">
        <v>66</v>
      </c>
      <c r="D187" s="47">
        <v>0</v>
      </c>
      <c r="E187" s="47">
        <v>0</v>
      </c>
      <c r="F187" s="47">
        <v>0</v>
      </c>
      <c r="G187" s="47">
        <v>0</v>
      </c>
      <c r="H187" s="30"/>
      <c r="I187" s="30"/>
      <c r="J187" s="30"/>
      <c r="K187" s="30"/>
    </row>
    <row r="188" spans="1:11" ht="14.1" customHeight="1" x14ac:dyDescent="0.25">
      <c r="A188" s="30"/>
      <c r="B188" s="30"/>
      <c r="C188" s="46" t="s">
        <v>69</v>
      </c>
      <c r="D188" s="47">
        <v>0</v>
      </c>
      <c r="E188" s="47">
        <v>0</v>
      </c>
      <c r="F188" s="47">
        <v>0</v>
      </c>
      <c r="G188" s="47">
        <v>0</v>
      </c>
      <c r="H188" s="30"/>
      <c r="I188" s="30"/>
      <c r="J188" s="30"/>
      <c r="K188" s="30"/>
    </row>
    <row r="189" spans="1:11" ht="14.1" customHeight="1" x14ac:dyDescent="0.25">
      <c r="A189" s="30"/>
      <c r="B189" s="30"/>
      <c r="C189" s="46" t="s">
        <v>70</v>
      </c>
      <c r="D189" s="47">
        <v>0</v>
      </c>
      <c r="E189" s="47">
        <v>0</v>
      </c>
      <c r="F189" s="47">
        <v>0</v>
      </c>
      <c r="G189" s="47">
        <v>0</v>
      </c>
      <c r="H189" s="30"/>
      <c r="I189" s="30"/>
      <c r="J189" s="30"/>
      <c r="K189" s="30"/>
    </row>
    <row r="190" spans="1:11" ht="14.1" customHeight="1" x14ac:dyDescent="0.25">
      <c r="A190" s="30"/>
      <c r="B190" s="30"/>
      <c r="C190" s="48" t="s">
        <v>71</v>
      </c>
      <c r="D190" s="47">
        <v>3400000</v>
      </c>
      <c r="E190" s="47">
        <v>2500000</v>
      </c>
      <c r="F190" s="47">
        <v>2500000</v>
      </c>
      <c r="G190" s="47">
        <v>2500000</v>
      </c>
      <c r="H190" s="30"/>
      <c r="I190" s="30"/>
      <c r="J190" s="30"/>
      <c r="K190" s="30"/>
    </row>
    <row r="191" spans="1:11" ht="14.1" customHeight="1" x14ac:dyDescent="0.25">
      <c r="A191" s="30"/>
      <c r="B191" s="30"/>
      <c r="C191" s="241" t="s">
        <v>1275</v>
      </c>
      <c r="D191" s="1370" t="s">
        <v>1276</v>
      </c>
      <c r="E191" s="1371"/>
      <c r="F191" s="1371"/>
      <c r="G191" s="1371"/>
      <c r="H191" s="30"/>
      <c r="I191" s="30"/>
      <c r="J191" s="30"/>
      <c r="K191" s="30"/>
    </row>
    <row r="192" spans="1:11" ht="18" customHeight="1" x14ac:dyDescent="0.25">
      <c r="A192" s="30"/>
      <c r="B192" s="30"/>
      <c r="C192" s="40" t="s">
        <v>33</v>
      </c>
      <c r="D192" s="1368" t="s">
        <v>1277</v>
      </c>
      <c r="E192" s="1369"/>
      <c r="F192" s="1369"/>
      <c r="G192" s="1369"/>
      <c r="H192" s="30"/>
      <c r="I192" s="30"/>
      <c r="J192" s="30"/>
      <c r="K192" s="30"/>
    </row>
    <row r="193" spans="1:11" ht="18" customHeight="1" x14ac:dyDescent="0.25">
      <c r="A193" s="30"/>
      <c r="B193" s="30"/>
      <c r="C193" s="41" t="s">
        <v>35</v>
      </c>
      <c r="D193" s="1361" t="s">
        <v>1278</v>
      </c>
      <c r="E193" s="1362"/>
      <c r="F193" s="1362"/>
      <c r="G193" s="1362"/>
      <c r="H193" s="30"/>
      <c r="I193" s="30"/>
      <c r="J193" s="30"/>
      <c r="K193" s="30"/>
    </row>
    <row r="194" spans="1:11" ht="18" customHeight="1" x14ac:dyDescent="0.25">
      <c r="A194" s="30"/>
      <c r="B194" s="30"/>
      <c r="C194" s="41" t="s">
        <v>37</v>
      </c>
      <c r="D194" s="1361" t="s">
        <v>1279</v>
      </c>
      <c r="E194" s="1362"/>
      <c r="F194" s="1362"/>
      <c r="G194" s="1362"/>
      <c r="H194" s="30"/>
      <c r="I194" s="30"/>
      <c r="J194" s="30"/>
      <c r="K194" s="30"/>
    </row>
    <row r="195" spans="1:11" ht="15" customHeight="1" x14ac:dyDescent="0.25">
      <c r="A195" s="30"/>
      <c r="B195" s="30"/>
      <c r="C195" s="42"/>
      <c r="D195" s="43">
        <v>2022</v>
      </c>
      <c r="E195" s="43">
        <v>2023</v>
      </c>
      <c r="F195" s="43">
        <v>2024</v>
      </c>
      <c r="G195" s="43">
        <v>2025</v>
      </c>
      <c r="H195" s="30"/>
      <c r="I195" s="30"/>
      <c r="J195" s="30"/>
      <c r="K195" s="30"/>
    </row>
    <row r="196" spans="1:11" ht="15" customHeight="1" x14ac:dyDescent="0.25">
      <c r="A196" s="30"/>
      <c r="B196" s="30"/>
      <c r="C196" s="44"/>
      <c r="D196" s="45" t="s">
        <v>17</v>
      </c>
      <c r="E196" s="45" t="s">
        <v>18</v>
      </c>
      <c r="F196" s="45" t="s">
        <v>18</v>
      </c>
      <c r="G196" s="45" t="s">
        <v>18</v>
      </c>
      <c r="H196" s="30"/>
      <c r="I196" s="30"/>
      <c r="J196" s="30"/>
      <c r="K196" s="30"/>
    </row>
    <row r="197" spans="1:11" ht="14.1" customHeight="1" x14ac:dyDescent="0.25">
      <c r="A197" s="30"/>
      <c r="B197" s="30"/>
      <c r="C197" s="34" t="s">
        <v>39</v>
      </c>
      <c r="D197" s="38" t="s">
        <v>79</v>
      </c>
      <c r="E197" s="38" t="s">
        <v>79</v>
      </c>
      <c r="F197" s="38" t="s">
        <v>79</v>
      </c>
      <c r="G197" s="38" t="s">
        <v>79</v>
      </c>
      <c r="H197" s="30"/>
      <c r="I197" s="30"/>
      <c r="J197" s="30"/>
      <c r="K197" s="30"/>
    </row>
    <row r="198" spans="1:11" ht="14.1" customHeight="1" x14ac:dyDescent="0.25">
      <c r="A198" s="30"/>
      <c r="B198" s="30"/>
      <c r="C198" s="34" t="s">
        <v>40</v>
      </c>
      <c r="D198" s="38" t="s">
        <v>678</v>
      </c>
      <c r="E198" s="38" t="s">
        <v>678</v>
      </c>
      <c r="F198" s="38" t="s">
        <v>182</v>
      </c>
      <c r="G198" s="38" t="s">
        <v>182</v>
      </c>
      <c r="H198" s="30"/>
      <c r="I198" s="30"/>
      <c r="J198" s="30"/>
      <c r="K198" s="30"/>
    </row>
    <row r="199" spans="1:11" ht="14.1" customHeight="1" x14ac:dyDescent="0.25">
      <c r="A199" s="30"/>
      <c r="B199" s="30"/>
      <c r="C199" s="34" t="s">
        <v>43</v>
      </c>
      <c r="D199" s="38" t="s">
        <v>1280</v>
      </c>
      <c r="E199" s="38" t="s">
        <v>1280</v>
      </c>
      <c r="F199" s="38" t="s">
        <v>1281</v>
      </c>
      <c r="G199" s="38" t="s">
        <v>1281</v>
      </c>
      <c r="H199" s="30"/>
      <c r="I199" s="30"/>
      <c r="J199" s="30"/>
      <c r="K199" s="30"/>
    </row>
    <row r="200" spans="1:11" ht="14.1" customHeight="1" x14ac:dyDescent="0.25">
      <c r="A200" s="30"/>
      <c r="B200" s="30"/>
      <c r="C200" s="34" t="s">
        <v>46</v>
      </c>
      <c r="D200" s="38" t="s">
        <v>47</v>
      </c>
      <c r="E200" s="38" t="s">
        <v>48</v>
      </c>
      <c r="F200" s="38" t="s">
        <v>48</v>
      </c>
      <c r="G200" s="38" t="s">
        <v>48</v>
      </c>
      <c r="H200" s="30"/>
      <c r="I200" s="30"/>
      <c r="J200" s="30"/>
      <c r="K200" s="30"/>
    </row>
    <row r="201" spans="1:11" ht="14.1" customHeight="1" x14ac:dyDescent="0.25">
      <c r="A201" s="30"/>
      <c r="B201" s="30"/>
      <c r="C201" s="34" t="s">
        <v>49</v>
      </c>
      <c r="D201" s="38" t="s">
        <v>47</v>
      </c>
      <c r="E201" s="38" t="s">
        <v>48</v>
      </c>
      <c r="F201" s="38" t="s">
        <v>1282</v>
      </c>
      <c r="G201" s="38" t="s">
        <v>48</v>
      </c>
      <c r="H201" s="30"/>
      <c r="I201" s="30"/>
      <c r="J201" s="30"/>
      <c r="K201" s="30"/>
    </row>
    <row r="202" spans="1:11" ht="14.1" customHeight="1" x14ac:dyDescent="0.25">
      <c r="A202" s="30"/>
      <c r="B202" s="30"/>
      <c r="C202" s="34" t="s">
        <v>51</v>
      </c>
      <c r="D202" s="38" t="s">
        <v>47</v>
      </c>
      <c r="E202" s="38" t="s">
        <v>48</v>
      </c>
      <c r="F202" s="38" t="s">
        <v>1282</v>
      </c>
      <c r="G202" s="38" t="s">
        <v>48</v>
      </c>
      <c r="H202" s="30"/>
      <c r="I202" s="30"/>
      <c r="J202" s="30"/>
      <c r="K202" s="30"/>
    </row>
    <row r="203" spans="1:11" ht="14.1" customHeight="1" x14ac:dyDescent="0.25">
      <c r="A203" s="30"/>
      <c r="B203" s="30"/>
      <c r="C203" s="1363" t="s">
        <v>52</v>
      </c>
      <c r="D203" s="1364"/>
      <c r="E203" s="1364"/>
      <c r="F203" s="1364"/>
      <c r="G203" s="1364"/>
      <c r="H203" s="30"/>
      <c r="I203" s="30"/>
      <c r="J203" s="30"/>
      <c r="K203" s="30"/>
    </row>
    <row r="204" spans="1:11" ht="14.1" customHeight="1" x14ac:dyDescent="0.25">
      <c r="A204" s="30"/>
      <c r="B204" s="30"/>
      <c r="C204" s="42"/>
      <c r="D204" s="43">
        <v>2022</v>
      </c>
      <c r="E204" s="43">
        <v>2023</v>
      </c>
      <c r="F204" s="43">
        <v>2024</v>
      </c>
      <c r="G204" s="43">
        <v>2025</v>
      </c>
      <c r="H204" s="30"/>
      <c r="I204" s="30"/>
      <c r="J204" s="30"/>
      <c r="K204" s="30"/>
    </row>
    <row r="205" spans="1:11" ht="14.1" customHeight="1" x14ac:dyDescent="0.25">
      <c r="A205" s="30"/>
      <c r="B205" s="30"/>
      <c r="C205" s="44"/>
      <c r="D205" s="45" t="s">
        <v>17</v>
      </c>
      <c r="E205" s="45" t="s">
        <v>18</v>
      </c>
      <c r="F205" s="45" t="s">
        <v>18</v>
      </c>
      <c r="G205" s="45" t="s">
        <v>18</v>
      </c>
      <c r="H205" s="30"/>
      <c r="I205" s="30"/>
      <c r="J205" s="30"/>
      <c r="K205" s="30"/>
    </row>
    <row r="206" spans="1:11" ht="14.1" customHeight="1" x14ac:dyDescent="0.25">
      <c r="A206" s="30"/>
      <c r="B206" s="30"/>
      <c r="C206" s="46" t="s">
        <v>53</v>
      </c>
      <c r="D206" s="47">
        <v>0</v>
      </c>
      <c r="E206" s="47">
        <v>0</v>
      </c>
      <c r="F206" s="47">
        <v>0</v>
      </c>
      <c r="G206" s="47">
        <v>0</v>
      </c>
      <c r="H206" s="30"/>
      <c r="I206" s="30"/>
      <c r="J206" s="30"/>
      <c r="K206" s="30"/>
    </row>
    <row r="207" spans="1:11" ht="14.1" customHeight="1" x14ac:dyDescent="0.25">
      <c r="A207" s="30"/>
      <c r="B207" s="30"/>
      <c r="C207" s="46" t="s">
        <v>54</v>
      </c>
      <c r="D207" s="47">
        <v>0</v>
      </c>
      <c r="E207" s="47">
        <v>0</v>
      </c>
      <c r="F207" s="47">
        <v>0</v>
      </c>
      <c r="G207" s="47">
        <v>0</v>
      </c>
      <c r="H207" s="30"/>
      <c r="I207" s="30"/>
      <c r="J207" s="30"/>
      <c r="K207" s="30"/>
    </row>
    <row r="208" spans="1:11" ht="14.1" customHeight="1" x14ac:dyDescent="0.25">
      <c r="A208" s="30"/>
      <c r="B208" s="30"/>
      <c r="C208" s="46" t="s">
        <v>55</v>
      </c>
      <c r="D208" s="47">
        <v>0</v>
      </c>
      <c r="E208" s="47">
        <v>0</v>
      </c>
      <c r="F208" s="47">
        <v>0</v>
      </c>
      <c r="G208" s="47">
        <v>0</v>
      </c>
      <c r="H208" s="30"/>
      <c r="I208" s="30"/>
      <c r="J208" s="30"/>
      <c r="K208" s="30"/>
    </row>
    <row r="209" spans="1:11" ht="14.1" customHeight="1" x14ac:dyDescent="0.25">
      <c r="A209" s="30"/>
      <c r="B209" s="30"/>
      <c r="C209" s="46" t="s">
        <v>56</v>
      </c>
      <c r="D209" s="47">
        <v>0</v>
      </c>
      <c r="E209" s="47">
        <v>0</v>
      </c>
      <c r="F209" s="47">
        <v>0</v>
      </c>
      <c r="G209" s="47">
        <v>0</v>
      </c>
      <c r="H209" s="30"/>
      <c r="I209" s="30"/>
      <c r="J209" s="30"/>
      <c r="K209" s="30"/>
    </row>
    <row r="210" spans="1:11" ht="14.1" customHeight="1" x14ac:dyDescent="0.25">
      <c r="A210" s="30"/>
      <c r="B210" s="30"/>
      <c r="C210" s="46" t="s">
        <v>54</v>
      </c>
      <c r="D210" s="47">
        <v>0</v>
      </c>
      <c r="E210" s="47">
        <v>0</v>
      </c>
      <c r="F210" s="47">
        <v>0</v>
      </c>
      <c r="G210" s="47">
        <v>0</v>
      </c>
      <c r="H210" s="30"/>
      <c r="I210" s="30"/>
      <c r="J210" s="30"/>
      <c r="K210" s="30"/>
    </row>
    <row r="211" spans="1:11" ht="14.1" customHeight="1" x14ac:dyDescent="0.25">
      <c r="A211" s="30"/>
      <c r="B211" s="30"/>
      <c r="C211" s="46" t="s">
        <v>55</v>
      </c>
      <c r="D211" s="47">
        <v>0</v>
      </c>
      <c r="E211" s="47">
        <v>0</v>
      </c>
      <c r="F211" s="47">
        <v>0</v>
      </c>
      <c r="G211" s="47">
        <v>0</v>
      </c>
      <c r="H211" s="30"/>
      <c r="I211" s="30"/>
      <c r="J211" s="30"/>
      <c r="K211" s="30"/>
    </row>
    <row r="212" spans="1:11" ht="14.1" customHeight="1" x14ac:dyDescent="0.25">
      <c r="A212" s="30"/>
      <c r="B212" s="30"/>
      <c r="C212" s="46" t="s">
        <v>57</v>
      </c>
      <c r="D212" s="47">
        <v>0</v>
      </c>
      <c r="E212" s="47">
        <v>0</v>
      </c>
      <c r="F212" s="47">
        <v>0</v>
      </c>
      <c r="G212" s="47">
        <v>0</v>
      </c>
      <c r="H212" s="30"/>
      <c r="I212" s="30"/>
      <c r="J212" s="30"/>
      <c r="K212" s="30"/>
    </row>
    <row r="213" spans="1:11" ht="14.1" customHeight="1" x14ac:dyDescent="0.25">
      <c r="A213" s="30"/>
      <c r="B213" s="30"/>
      <c r="C213" s="46" t="s">
        <v>54</v>
      </c>
      <c r="D213" s="47">
        <v>0</v>
      </c>
      <c r="E213" s="47">
        <v>0</v>
      </c>
      <c r="F213" s="47">
        <v>0</v>
      </c>
      <c r="G213" s="47">
        <v>0</v>
      </c>
      <c r="H213" s="30"/>
      <c r="I213" s="30"/>
      <c r="J213" s="30"/>
      <c r="K213" s="30"/>
    </row>
    <row r="214" spans="1:11" ht="14.1" customHeight="1" x14ac:dyDescent="0.25">
      <c r="A214" s="30"/>
      <c r="B214" s="30"/>
      <c r="C214" s="46" t="s">
        <v>55</v>
      </c>
      <c r="D214" s="47">
        <v>0</v>
      </c>
      <c r="E214" s="47">
        <v>0</v>
      </c>
      <c r="F214" s="47">
        <v>0</v>
      </c>
      <c r="G214" s="47">
        <v>0</v>
      </c>
      <c r="H214" s="30"/>
      <c r="I214" s="30"/>
      <c r="J214" s="30"/>
      <c r="K214" s="30"/>
    </row>
    <row r="215" spans="1:11" ht="14.1" customHeight="1" x14ac:dyDescent="0.25">
      <c r="A215" s="30"/>
      <c r="B215" s="30"/>
      <c r="C215" s="46" t="s">
        <v>58</v>
      </c>
      <c r="D215" s="47">
        <v>0</v>
      </c>
      <c r="E215" s="47">
        <v>0</v>
      </c>
      <c r="F215" s="47">
        <v>0</v>
      </c>
      <c r="G215" s="47">
        <v>0</v>
      </c>
      <c r="H215" s="30"/>
      <c r="I215" s="30"/>
      <c r="J215" s="30"/>
      <c r="K215" s="30"/>
    </row>
    <row r="216" spans="1:11" ht="14.1" customHeight="1" x14ac:dyDescent="0.25">
      <c r="A216" s="30"/>
      <c r="B216" s="30"/>
      <c r="C216" s="46" t="s">
        <v>54</v>
      </c>
      <c r="D216" s="47">
        <v>0</v>
      </c>
      <c r="E216" s="47">
        <v>0</v>
      </c>
      <c r="F216" s="47">
        <v>0</v>
      </c>
      <c r="G216" s="47">
        <v>0</v>
      </c>
      <c r="H216" s="30"/>
      <c r="I216" s="30"/>
      <c r="J216" s="30"/>
      <c r="K216" s="30"/>
    </row>
    <row r="217" spans="1:11" ht="14.1" customHeight="1" x14ac:dyDescent="0.25">
      <c r="A217" s="30"/>
      <c r="B217" s="30"/>
      <c r="C217" s="46" t="s">
        <v>55</v>
      </c>
      <c r="D217" s="47">
        <v>0</v>
      </c>
      <c r="E217" s="47">
        <v>0</v>
      </c>
      <c r="F217" s="47">
        <v>0</v>
      </c>
      <c r="G217" s="47">
        <v>0</v>
      </c>
      <c r="H217" s="30"/>
      <c r="I217" s="30"/>
      <c r="J217" s="30"/>
      <c r="K217" s="30"/>
    </row>
    <row r="218" spans="1:11" ht="14.1" customHeight="1" x14ac:dyDescent="0.25">
      <c r="A218" s="30"/>
      <c r="B218" s="30"/>
      <c r="C218" s="46" t="s">
        <v>59</v>
      </c>
      <c r="D218" s="47">
        <v>0</v>
      </c>
      <c r="E218" s="47">
        <v>0</v>
      </c>
      <c r="F218" s="47">
        <v>0</v>
      </c>
      <c r="G218" s="47">
        <v>0</v>
      </c>
      <c r="H218" s="30"/>
      <c r="I218" s="30"/>
      <c r="J218" s="30"/>
      <c r="K218" s="30"/>
    </row>
    <row r="219" spans="1:11" ht="14.1" customHeight="1" x14ac:dyDescent="0.25">
      <c r="A219" s="30"/>
      <c r="B219" s="30"/>
      <c r="C219" s="46" t="s">
        <v>54</v>
      </c>
      <c r="D219" s="47">
        <v>0</v>
      </c>
      <c r="E219" s="47">
        <v>0</v>
      </c>
      <c r="F219" s="47">
        <v>0</v>
      </c>
      <c r="G219" s="47">
        <v>0</v>
      </c>
      <c r="H219" s="30"/>
      <c r="I219" s="30"/>
      <c r="J219" s="30"/>
      <c r="K219" s="30"/>
    </row>
    <row r="220" spans="1:11" ht="14.1" customHeight="1" x14ac:dyDescent="0.25">
      <c r="A220" s="30"/>
      <c r="B220" s="30"/>
      <c r="C220" s="46" t="s">
        <v>55</v>
      </c>
      <c r="D220" s="47">
        <v>0</v>
      </c>
      <c r="E220" s="47">
        <v>0</v>
      </c>
      <c r="F220" s="47">
        <v>0</v>
      </c>
      <c r="G220" s="47">
        <v>0</v>
      </c>
      <c r="H220" s="30"/>
      <c r="I220" s="30"/>
      <c r="J220" s="30"/>
      <c r="K220" s="30"/>
    </row>
    <row r="221" spans="1:11" ht="14.1" customHeight="1" x14ac:dyDescent="0.25">
      <c r="A221" s="30"/>
      <c r="B221" s="30"/>
      <c r="C221" s="46" t="s">
        <v>60</v>
      </c>
      <c r="D221" s="47">
        <v>0</v>
      </c>
      <c r="E221" s="47">
        <v>0</v>
      </c>
      <c r="F221" s="47">
        <v>0</v>
      </c>
      <c r="G221" s="47">
        <v>0</v>
      </c>
      <c r="H221" s="30"/>
      <c r="I221" s="30"/>
      <c r="J221" s="30"/>
      <c r="K221" s="30"/>
    </row>
    <row r="222" spans="1:11" ht="14.1" customHeight="1" x14ac:dyDescent="0.25">
      <c r="A222" s="30"/>
      <c r="B222" s="30"/>
      <c r="C222" s="46" t="s">
        <v>54</v>
      </c>
      <c r="D222" s="47">
        <v>0</v>
      </c>
      <c r="E222" s="47">
        <v>0</v>
      </c>
      <c r="F222" s="47">
        <v>0</v>
      </c>
      <c r="G222" s="47">
        <v>0</v>
      </c>
      <c r="H222" s="30"/>
      <c r="I222" s="30"/>
      <c r="J222" s="30"/>
      <c r="K222" s="30"/>
    </row>
    <row r="223" spans="1:11" ht="14.1" customHeight="1" x14ac:dyDescent="0.25">
      <c r="A223" s="30"/>
      <c r="B223" s="30"/>
      <c r="C223" s="46" t="s">
        <v>55</v>
      </c>
      <c r="D223" s="47">
        <v>0</v>
      </c>
      <c r="E223" s="47">
        <v>0</v>
      </c>
      <c r="F223" s="47">
        <v>0</v>
      </c>
      <c r="G223" s="47">
        <v>0</v>
      </c>
      <c r="H223" s="30"/>
      <c r="I223" s="30"/>
      <c r="J223" s="30"/>
      <c r="K223" s="30"/>
    </row>
    <row r="224" spans="1:11" ht="14.1" customHeight="1" x14ac:dyDescent="0.25">
      <c r="A224" s="30"/>
      <c r="B224" s="30"/>
      <c r="C224" s="46" t="s">
        <v>61</v>
      </c>
      <c r="D224" s="47">
        <v>0</v>
      </c>
      <c r="E224" s="47">
        <v>0</v>
      </c>
      <c r="F224" s="47">
        <v>0</v>
      </c>
      <c r="G224" s="47">
        <v>0</v>
      </c>
      <c r="H224" s="30"/>
      <c r="I224" s="30"/>
      <c r="J224" s="30"/>
      <c r="K224" s="30"/>
    </row>
    <row r="225" spans="1:11" ht="14.1" customHeight="1" x14ac:dyDescent="0.25">
      <c r="A225" s="30"/>
      <c r="B225" s="30"/>
      <c r="C225" s="46" t="s">
        <v>54</v>
      </c>
      <c r="D225" s="47">
        <v>0</v>
      </c>
      <c r="E225" s="47">
        <v>0</v>
      </c>
      <c r="F225" s="47">
        <v>0</v>
      </c>
      <c r="G225" s="47">
        <v>0</v>
      </c>
      <c r="H225" s="30"/>
      <c r="I225" s="30"/>
      <c r="J225" s="30"/>
      <c r="K225" s="30"/>
    </row>
    <row r="226" spans="1:11" ht="14.1" customHeight="1" x14ac:dyDescent="0.25">
      <c r="A226" s="30"/>
      <c r="B226" s="30"/>
      <c r="C226" s="46" t="s">
        <v>55</v>
      </c>
      <c r="D226" s="47">
        <v>0</v>
      </c>
      <c r="E226" s="47">
        <v>0</v>
      </c>
      <c r="F226" s="47">
        <v>0</v>
      </c>
      <c r="G226" s="47">
        <v>0</v>
      </c>
      <c r="H226" s="30"/>
      <c r="I226" s="30"/>
      <c r="J226" s="30"/>
      <c r="K226" s="30"/>
    </row>
    <row r="227" spans="1:11" ht="14.1" customHeight="1" x14ac:dyDescent="0.25">
      <c r="A227" s="30"/>
      <c r="B227" s="30"/>
      <c r="C227" s="46" t="s">
        <v>62</v>
      </c>
      <c r="D227" s="47">
        <v>0</v>
      </c>
      <c r="E227" s="47">
        <v>0</v>
      </c>
      <c r="F227" s="47">
        <v>0</v>
      </c>
      <c r="G227" s="47">
        <v>0</v>
      </c>
      <c r="H227" s="30"/>
      <c r="I227" s="30"/>
      <c r="J227" s="30"/>
      <c r="K227" s="30"/>
    </row>
    <row r="228" spans="1:11" ht="14.1" customHeight="1" x14ac:dyDescent="0.25">
      <c r="A228" s="30"/>
      <c r="B228" s="30"/>
      <c r="C228" s="46" t="s">
        <v>54</v>
      </c>
      <c r="D228" s="47">
        <v>0</v>
      </c>
      <c r="E228" s="47">
        <v>0</v>
      </c>
      <c r="F228" s="47">
        <v>0</v>
      </c>
      <c r="G228" s="47">
        <v>0</v>
      </c>
      <c r="H228" s="30"/>
      <c r="I228" s="30"/>
      <c r="J228" s="30"/>
      <c r="K228" s="30"/>
    </row>
    <row r="229" spans="1:11" ht="14.1" customHeight="1" x14ac:dyDescent="0.25">
      <c r="A229" s="30"/>
      <c r="B229" s="30"/>
      <c r="C229" s="46" t="s">
        <v>63</v>
      </c>
      <c r="D229" s="47">
        <v>0</v>
      </c>
      <c r="E229" s="47">
        <v>0</v>
      </c>
      <c r="F229" s="47">
        <v>0</v>
      </c>
      <c r="G229" s="47">
        <v>0</v>
      </c>
      <c r="H229" s="30"/>
      <c r="I229" s="30"/>
      <c r="J229" s="30"/>
      <c r="K229" s="30"/>
    </row>
    <row r="230" spans="1:11" ht="14.1" customHeight="1" x14ac:dyDescent="0.25">
      <c r="A230" s="30"/>
      <c r="B230" s="30"/>
      <c r="C230" s="46" t="s">
        <v>64</v>
      </c>
      <c r="D230" s="47">
        <v>0</v>
      </c>
      <c r="E230" s="47">
        <v>0</v>
      </c>
      <c r="F230" s="47">
        <v>0</v>
      </c>
      <c r="G230" s="47">
        <v>0</v>
      </c>
      <c r="H230" s="30"/>
      <c r="I230" s="30"/>
      <c r="J230" s="30"/>
      <c r="K230" s="30"/>
    </row>
    <row r="231" spans="1:11" ht="14.1" customHeight="1" x14ac:dyDescent="0.25">
      <c r="A231" s="30"/>
      <c r="B231" s="30"/>
      <c r="C231" s="46" t="s">
        <v>65</v>
      </c>
      <c r="D231" s="47">
        <v>0</v>
      </c>
      <c r="E231" s="47">
        <v>0</v>
      </c>
      <c r="F231" s="47">
        <v>0</v>
      </c>
      <c r="G231" s="47">
        <v>0</v>
      </c>
      <c r="H231" s="30"/>
      <c r="I231" s="30"/>
      <c r="J231" s="30"/>
      <c r="K231" s="30"/>
    </row>
    <row r="232" spans="1:11" ht="14.1" customHeight="1" x14ac:dyDescent="0.25">
      <c r="A232" s="30"/>
      <c r="B232" s="30"/>
      <c r="C232" s="46" t="s">
        <v>66</v>
      </c>
      <c r="D232" s="47">
        <v>0</v>
      </c>
      <c r="E232" s="47">
        <v>0</v>
      </c>
      <c r="F232" s="47">
        <v>0</v>
      </c>
      <c r="G232" s="47">
        <v>0</v>
      </c>
      <c r="H232" s="30"/>
      <c r="I232" s="30"/>
      <c r="J232" s="30"/>
      <c r="K232" s="30"/>
    </row>
    <row r="233" spans="1:11" ht="14.1" customHeight="1" x14ac:dyDescent="0.25">
      <c r="A233" s="30"/>
      <c r="B233" s="30"/>
      <c r="C233" s="46" t="s">
        <v>67</v>
      </c>
      <c r="D233" s="47">
        <v>700000</v>
      </c>
      <c r="E233" s="47">
        <v>700000</v>
      </c>
      <c r="F233" s="47">
        <v>800000</v>
      </c>
      <c r="G233" s="47">
        <v>800000</v>
      </c>
      <c r="H233" s="30"/>
      <c r="I233" s="30"/>
      <c r="J233" s="30"/>
      <c r="K233" s="30"/>
    </row>
    <row r="234" spans="1:11" ht="14.1" customHeight="1" x14ac:dyDescent="0.25">
      <c r="A234" s="30"/>
      <c r="B234" s="30"/>
      <c r="C234" s="46" t="s">
        <v>54</v>
      </c>
      <c r="D234" s="47">
        <v>700000</v>
      </c>
      <c r="E234" s="47">
        <v>700000</v>
      </c>
      <c r="F234" s="47">
        <v>800000</v>
      </c>
      <c r="G234" s="47">
        <v>800000</v>
      </c>
      <c r="H234" s="30"/>
      <c r="I234" s="30"/>
      <c r="J234" s="30"/>
      <c r="K234" s="30"/>
    </row>
    <row r="235" spans="1:11" ht="14.1" customHeight="1" x14ac:dyDescent="0.25">
      <c r="A235" s="30"/>
      <c r="B235" s="30"/>
      <c r="C235" s="46" t="s">
        <v>63</v>
      </c>
      <c r="D235" s="47">
        <v>0</v>
      </c>
      <c r="E235" s="47">
        <v>0</v>
      </c>
      <c r="F235" s="47">
        <v>0</v>
      </c>
      <c r="G235" s="47">
        <v>0</v>
      </c>
      <c r="H235" s="30"/>
      <c r="I235" s="30"/>
      <c r="J235" s="30"/>
      <c r="K235" s="30"/>
    </row>
    <row r="236" spans="1:11" ht="14.1" customHeight="1" x14ac:dyDescent="0.25">
      <c r="A236" s="30"/>
      <c r="B236" s="30"/>
      <c r="C236" s="46" t="s">
        <v>64</v>
      </c>
      <c r="D236" s="47">
        <v>0</v>
      </c>
      <c r="E236" s="47">
        <v>0</v>
      </c>
      <c r="F236" s="47">
        <v>0</v>
      </c>
      <c r="G236" s="47">
        <v>0</v>
      </c>
      <c r="H236" s="30"/>
      <c r="I236" s="30"/>
      <c r="J236" s="30"/>
      <c r="K236" s="30"/>
    </row>
    <row r="237" spans="1:11" ht="14.1" customHeight="1" x14ac:dyDescent="0.25">
      <c r="A237" s="30"/>
      <c r="B237" s="30"/>
      <c r="C237" s="46" t="s">
        <v>65</v>
      </c>
      <c r="D237" s="47">
        <v>0</v>
      </c>
      <c r="E237" s="47">
        <v>0</v>
      </c>
      <c r="F237" s="47">
        <v>0</v>
      </c>
      <c r="G237" s="47">
        <v>0</v>
      </c>
      <c r="H237" s="30"/>
      <c r="I237" s="30"/>
      <c r="J237" s="30"/>
      <c r="K237" s="30"/>
    </row>
    <row r="238" spans="1:11" ht="14.1" customHeight="1" x14ac:dyDescent="0.25">
      <c r="A238" s="30"/>
      <c r="B238" s="30"/>
      <c r="C238" s="46" t="s">
        <v>66</v>
      </c>
      <c r="D238" s="47">
        <v>0</v>
      </c>
      <c r="E238" s="47">
        <v>0</v>
      </c>
      <c r="F238" s="47">
        <v>0</v>
      </c>
      <c r="G238" s="47">
        <v>0</v>
      </c>
      <c r="H238" s="30"/>
      <c r="I238" s="30"/>
      <c r="J238" s="30"/>
      <c r="K238" s="30"/>
    </row>
    <row r="239" spans="1:11" ht="14.1" customHeight="1" x14ac:dyDescent="0.25">
      <c r="A239" s="30"/>
      <c r="B239" s="30"/>
      <c r="C239" s="46" t="s">
        <v>68</v>
      </c>
      <c r="D239" s="47">
        <v>0</v>
      </c>
      <c r="E239" s="47">
        <v>0</v>
      </c>
      <c r="F239" s="47">
        <v>0</v>
      </c>
      <c r="G239" s="47">
        <v>0</v>
      </c>
      <c r="H239" s="30"/>
      <c r="I239" s="30"/>
      <c r="J239" s="30"/>
      <c r="K239" s="30"/>
    </row>
    <row r="240" spans="1:11" ht="14.1" customHeight="1" x14ac:dyDescent="0.25">
      <c r="A240" s="30"/>
      <c r="B240" s="30"/>
      <c r="C240" s="46" t="s">
        <v>54</v>
      </c>
      <c r="D240" s="47">
        <v>0</v>
      </c>
      <c r="E240" s="47">
        <v>0</v>
      </c>
      <c r="F240" s="47">
        <v>0</v>
      </c>
      <c r="G240" s="47">
        <v>0</v>
      </c>
      <c r="H240" s="30"/>
      <c r="I240" s="30"/>
      <c r="J240" s="30"/>
      <c r="K240" s="30"/>
    </row>
    <row r="241" spans="1:11" ht="14.1" customHeight="1" x14ac:dyDescent="0.25">
      <c r="A241" s="30"/>
      <c r="B241" s="30"/>
      <c r="C241" s="46" t="s">
        <v>63</v>
      </c>
      <c r="D241" s="47">
        <v>0</v>
      </c>
      <c r="E241" s="47">
        <v>0</v>
      </c>
      <c r="F241" s="47">
        <v>0</v>
      </c>
      <c r="G241" s="47">
        <v>0</v>
      </c>
      <c r="H241" s="30"/>
      <c r="I241" s="30"/>
      <c r="J241" s="30"/>
      <c r="K241" s="30"/>
    </row>
    <row r="242" spans="1:11" ht="14.1" customHeight="1" x14ac:dyDescent="0.25">
      <c r="A242" s="30"/>
      <c r="B242" s="30"/>
      <c r="C242" s="46" t="s">
        <v>64</v>
      </c>
      <c r="D242" s="47">
        <v>0</v>
      </c>
      <c r="E242" s="47">
        <v>0</v>
      </c>
      <c r="F242" s="47">
        <v>0</v>
      </c>
      <c r="G242" s="47">
        <v>0</v>
      </c>
      <c r="H242" s="30"/>
      <c r="I242" s="30"/>
      <c r="J242" s="30"/>
      <c r="K242" s="30"/>
    </row>
    <row r="243" spans="1:11" ht="14.1" customHeight="1" x14ac:dyDescent="0.25">
      <c r="A243" s="30"/>
      <c r="B243" s="30"/>
      <c r="C243" s="46" t="s">
        <v>65</v>
      </c>
      <c r="D243" s="47">
        <v>0</v>
      </c>
      <c r="E243" s="47">
        <v>0</v>
      </c>
      <c r="F243" s="47">
        <v>0</v>
      </c>
      <c r="G243" s="47">
        <v>0</v>
      </c>
      <c r="H243" s="30"/>
      <c r="I243" s="30"/>
      <c r="J243" s="30"/>
      <c r="K243" s="30"/>
    </row>
    <row r="244" spans="1:11" ht="14.1" customHeight="1" x14ac:dyDescent="0.25">
      <c r="A244" s="30"/>
      <c r="B244" s="30"/>
      <c r="C244" s="46" t="s">
        <v>66</v>
      </c>
      <c r="D244" s="47">
        <v>0</v>
      </c>
      <c r="E244" s="47">
        <v>0</v>
      </c>
      <c r="F244" s="47">
        <v>0</v>
      </c>
      <c r="G244" s="47">
        <v>0</v>
      </c>
      <c r="H244" s="30"/>
      <c r="I244" s="30"/>
      <c r="J244" s="30"/>
      <c r="K244" s="30"/>
    </row>
    <row r="245" spans="1:11" ht="14.1" customHeight="1" x14ac:dyDescent="0.25">
      <c r="A245" s="30"/>
      <c r="B245" s="30"/>
      <c r="C245" s="46" t="s">
        <v>69</v>
      </c>
      <c r="D245" s="47">
        <v>0</v>
      </c>
      <c r="E245" s="47">
        <v>0</v>
      </c>
      <c r="F245" s="47">
        <v>0</v>
      </c>
      <c r="G245" s="47">
        <v>0</v>
      </c>
      <c r="H245" s="30"/>
      <c r="I245" s="30"/>
      <c r="J245" s="30"/>
      <c r="K245" s="30"/>
    </row>
    <row r="246" spans="1:11" ht="14.1" customHeight="1" x14ac:dyDescent="0.25">
      <c r="A246" s="30"/>
      <c r="B246" s="30"/>
      <c r="C246" s="46" t="s">
        <v>70</v>
      </c>
      <c r="D246" s="47">
        <v>0</v>
      </c>
      <c r="E246" s="47">
        <v>0</v>
      </c>
      <c r="F246" s="47">
        <v>0</v>
      </c>
      <c r="G246" s="47">
        <v>0</v>
      </c>
      <c r="H246" s="30"/>
      <c r="I246" s="30"/>
      <c r="J246" s="30"/>
      <c r="K246" s="30"/>
    </row>
    <row r="247" spans="1:11" ht="14.1" customHeight="1" x14ac:dyDescent="0.25">
      <c r="A247" s="30"/>
      <c r="B247" s="30"/>
      <c r="C247" s="48" t="s">
        <v>71</v>
      </c>
      <c r="D247" s="47">
        <v>700000</v>
      </c>
      <c r="E247" s="47">
        <v>700000</v>
      </c>
      <c r="F247" s="47">
        <v>800000</v>
      </c>
      <c r="G247" s="47">
        <v>800000</v>
      </c>
      <c r="H247" s="30"/>
      <c r="I247" s="30"/>
      <c r="J247" s="30"/>
      <c r="K247" s="30"/>
    </row>
    <row r="248" spans="1:11" ht="15" customHeight="1" x14ac:dyDescent="0.25">
      <c r="A248" s="30"/>
      <c r="B248" s="30"/>
      <c r="C248" s="50" t="s">
        <v>47</v>
      </c>
      <c r="D248" s="51" t="s">
        <v>47</v>
      </c>
      <c r="E248" s="51" t="s">
        <v>47</v>
      </c>
      <c r="F248" s="51" t="s">
        <v>47</v>
      </c>
      <c r="G248" s="51" t="s">
        <v>47</v>
      </c>
      <c r="H248" s="30"/>
      <c r="I248" s="30"/>
      <c r="J248" s="30"/>
      <c r="K248" s="30"/>
    </row>
    <row r="249" spans="1:11" ht="15" customHeight="1" x14ac:dyDescent="0.25">
      <c r="A249" s="30"/>
      <c r="B249" s="30"/>
      <c r="C249" s="33" t="s">
        <v>118</v>
      </c>
      <c r="D249" s="52">
        <v>154709000</v>
      </c>
      <c r="E249" s="52">
        <v>158500000</v>
      </c>
      <c r="F249" s="52">
        <v>163500000</v>
      </c>
      <c r="G249" s="52">
        <v>163500000</v>
      </c>
      <c r="H249" s="30"/>
      <c r="I249" s="30"/>
      <c r="J249" s="30"/>
      <c r="K249" s="30"/>
    </row>
    <row r="250" spans="1:11" ht="15" customHeight="1" x14ac:dyDescent="0.25">
      <c r="A250" s="30"/>
      <c r="B250" s="30"/>
      <c r="C250" s="34" t="s">
        <v>53</v>
      </c>
      <c r="D250" s="53">
        <v>110175000</v>
      </c>
      <c r="E250" s="53">
        <v>113000000</v>
      </c>
      <c r="F250" s="53">
        <v>113000000</v>
      </c>
      <c r="G250" s="53">
        <v>113000000</v>
      </c>
      <c r="H250" s="30"/>
      <c r="I250" s="30"/>
      <c r="J250" s="30"/>
      <c r="K250" s="30"/>
    </row>
    <row r="251" spans="1:11" ht="15" customHeight="1" x14ac:dyDescent="0.25">
      <c r="A251" s="30"/>
      <c r="B251" s="30"/>
      <c r="C251" s="34" t="s">
        <v>54</v>
      </c>
      <c r="D251" s="53">
        <v>110175000</v>
      </c>
      <c r="E251" s="53">
        <v>113000000</v>
      </c>
      <c r="F251" s="53">
        <v>113000000</v>
      </c>
      <c r="G251" s="53">
        <v>113000000</v>
      </c>
      <c r="H251" s="30"/>
      <c r="I251" s="30"/>
      <c r="J251" s="30"/>
      <c r="K251" s="30"/>
    </row>
    <row r="252" spans="1:11" ht="15" customHeight="1" x14ac:dyDescent="0.25">
      <c r="A252" s="30"/>
      <c r="B252" s="30"/>
      <c r="C252" s="34" t="s">
        <v>55</v>
      </c>
      <c r="D252" s="53">
        <v>0</v>
      </c>
      <c r="E252" s="53">
        <v>0</v>
      </c>
      <c r="F252" s="53">
        <v>0</v>
      </c>
      <c r="G252" s="53">
        <v>0</v>
      </c>
      <c r="H252" s="30"/>
      <c r="I252" s="30"/>
      <c r="J252" s="30"/>
      <c r="K252" s="30"/>
    </row>
    <row r="253" spans="1:11" ht="15" customHeight="1" x14ac:dyDescent="0.25">
      <c r="A253" s="30"/>
      <c r="B253" s="30"/>
      <c r="C253" s="34" t="s">
        <v>56</v>
      </c>
      <c r="D253" s="53">
        <v>11700000</v>
      </c>
      <c r="E253" s="53">
        <v>12000000</v>
      </c>
      <c r="F253" s="53">
        <v>12000000</v>
      </c>
      <c r="G253" s="53">
        <v>12000000</v>
      </c>
      <c r="H253" s="30"/>
      <c r="I253" s="30"/>
      <c r="J253" s="30"/>
      <c r="K253" s="30"/>
    </row>
    <row r="254" spans="1:11" ht="15" customHeight="1" x14ac:dyDescent="0.25">
      <c r="A254" s="30"/>
      <c r="B254" s="30"/>
      <c r="C254" s="34" t="s">
        <v>54</v>
      </c>
      <c r="D254" s="53">
        <v>11700000</v>
      </c>
      <c r="E254" s="53">
        <v>12000000</v>
      </c>
      <c r="F254" s="53">
        <v>12000000</v>
      </c>
      <c r="G254" s="53">
        <v>12000000</v>
      </c>
      <c r="H254" s="30"/>
      <c r="I254" s="30"/>
      <c r="J254" s="30"/>
      <c r="K254" s="30"/>
    </row>
    <row r="255" spans="1:11" ht="15" customHeight="1" x14ac:dyDescent="0.25">
      <c r="A255" s="30"/>
      <c r="B255" s="30"/>
      <c r="C255" s="34" t="s">
        <v>55</v>
      </c>
      <c r="D255" s="53">
        <v>0</v>
      </c>
      <c r="E255" s="53">
        <v>0</v>
      </c>
      <c r="F255" s="53">
        <v>0</v>
      </c>
      <c r="G255" s="53">
        <v>0</v>
      </c>
      <c r="H255" s="30"/>
      <c r="I255" s="30"/>
      <c r="J255" s="30"/>
      <c r="K255" s="30"/>
    </row>
    <row r="256" spans="1:11" ht="15" customHeight="1" x14ac:dyDescent="0.25">
      <c r="A256" s="30"/>
      <c r="B256" s="30"/>
      <c r="C256" s="34" t="s">
        <v>57</v>
      </c>
      <c r="D256" s="53">
        <v>23934000</v>
      </c>
      <c r="E256" s="53">
        <v>28500000</v>
      </c>
      <c r="F256" s="53">
        <v>33500000</v>
      </c>
      <c r="G256" s="53">
        <v>33500000</v>
      </c>
      <c r="H256" s="30"/>
      <c r="I256" s="30"/>
      <c r="J256" s="30"/>
      <c r="K256" s="30"/>
    </row>
    <row r="257" spans="1:11" ht="15" customHeight="1" x14ac:dyDescent="0.25">
      <c r="A257" s="30"/>
      <c r="B257" s="30"/>
      <c r="C257" s="34" t="s">
        <v>54</v>
      </c>
      <c r="D257" s="53">
        <v>23934000</v>
      </c>
      <c r="E257" s="53">
        <v>28500000</v>
      </c>
      <c r="F257" s="53">
        <v>33500000</v>
      </c>
      <c r="G257" s="53">
        <v>33500000</v>
      </c>
      <c r="H257" s="30"/>
      <c r="I257" s="30"/>
      <c r="J257" s="30"/>
      <c r="K257" s="30"/>
    </row>
    <row r="258" spans="1:11" ht="15" customHeight="1" x14ac:dyDescent="0.25">
      <c r="A258" s="30"/>
      <c r="B258" s="30"/>
      <c r="C258" s="34" t="s">
        <v>55</v>
      </c>
      <c r="D258" s="53">
        <v>0</v>
      </c>
      <c r="E258" s="53">
        <v>0</v>
      </c>
      <c r="F258" s="53">
        <v>0</v>
      </c>
      <c r="G258" s="53">
        <v>0</v>
      </c>
      <c r="H258" s="30"/>
      <c r="I258" s="30"/>
      <c r="J258" s="30"/>
      <c r="K258" s="30"/>
    </row>
    <row r="259" spans="1:11" ht="15" customHeight="1" x14ac:dyDescent="0.25">
      <c r="A259" s="30"/>
      <c r="B259" s="30"/>
      <c r="C259" s="34" t="s">
        <v>58</v>
      </c>
      <c r="D259" s="53">
        <v>0</v>
      </c>
      <c r="E259" s="53">
        <v>0</v>
      </c>
      <c r="F259" s="53">
        <v>0</v>
      </c>
      <c r="G259" s="53">
        <v>0</v>
      </c>
      <c r="H259" s="30"/>
      <c r="I259" s="30"/>
      <c r="J259" s="30"/>
      <c r="K259" s="30"/>
    </row>
    <row r="260" spans="1:11" ht="15" customHeight="1" x14ac:dyDescent="0.25">
      <c r="A260" s="30"/>
      <c r="B260" s="30"/>
      <c r="C260" s="34" t="s">
        <v>54</v>
      </c>
      <c r="D260" s="53">
        <v>0</v>
      </c>
      <c r="E260" s="53">
        <v>0</v>
      </c>
      <c r="F260" s="53">
        <v>0</v>
      </c>
      <c r="G260" s="53">
        <v>0</v>
      </c>
      <c r="H260" s="30"/>
      <c r="I260" s="30"/>
      <c r="J260" s="30"/>
      <c r="K260" s="30"/>
    </row>
    <row r="261" spans="1:11" ht="15" customHeight="1" x14ac:dyDescent="0.25">
      <c r="A261" s="30"/>
      <c r="B261" s="30"/>
      <c r="C261" s="34" t="s">
        <v>55</v>
      </c>
      <c r="D261" s="53">
        <v>0</v>
      </c>
      <c r="E261" s="53">
        <v>0</v>
      </c>
      <c r="F261" s="53">
        <v>0</v>
      </c>
      <c r="G261" s="53">
        <v>0</v>
      </c>
      <c r="H261" s="30"/>
      <c r="I261" s="30"/>
      <c r="J261" s="30"/>
      <c r="K261" s="30"/>
    </row>
    <row r="262" spans="1:11" ht="20.100000000000001" customHeight="1" x14ac:dyDescent="0.25">
      <c r="A262" s="30"/>
      <c r="B262" s="30"/>
      <c r="C262" s="34" t="s">
        <v>119</v>
      </c>
      <c r="D262" s="54">
        <v>0</v>
      </c>
      <c r="E262" s="54">
        <v>0</v>
      </c>
      <c r="F262" s="54">
        <v>0</v>
      </c>
      <c r="G262" s="54">
        <v>0</v>
      </c>
      <c r="H262" s="30"/>
      <c r="I262" s="30"/>
      <c r="J262" s="30"/>
      <c r="K262" s="30"/>
    </row>
    <row r="263" spans="1:11" ht="15" customHeight="1" x14ac:dyDescent="0.25">
      <c r="A263" s="30"/>
      <c r="B263" s="30"/>
      <c r="C263" s="34" t="s">
        <v>54</v>
      </c>
      <c r="D263" s="53">
        <v>0</v>
      </c>
      <c r="E263" s="53">
        <v>0</v>
      </c>
      <c r="F263" s="53">
        <v>0</v>
      </c>
      <c r="G263" s="53">
        <v>0</v>
      </c>
      <c r="H263" s="30"/>
      <c r="I263" s="30"/>
      <c r="J263" s="30"/>
      <c r="K263" s="30"/>
    </row>
    <row r="264" spans="1:11" ht="15" customHeight="1" x14ac:dyDescent="0.25">
      <c r="A264" s="30"/>
      <c r="B264" s="30"/>
      <c r="C264" s="34" t="s">
        <v>55</v>
      </c>
      <c r="D264" s="53">
        <v>0</v>
      </c>
      <c r="E264" s="53">
        <v>0</v>
      </c>
      <c r="F264" s="53">
        <v>0</v>
      </c>
      <c r="G264" s="53">
        <v>0</v>
      </c>
      <c r="H264" s="30"/>
      <c r="I264" s="30"/>
      <c r="J264" s="30"/>
      <c r="K264" s="30"/>
    </row>
    <row r="265" spans="1:11" ht="15" customHeight="1" x14ac:dyDescent="0.25">
      <c r="A265" s="30"/>
      <c r="B265" s="30"/>
      <c r="C265" s="34" t="s">
        <v>60</v>
      </c>
      <c r="D265" s="53">
        <v>700000</v>
      </c>
      <c r="E265" s="53">
        <v>1000000</v>
      </c>
      <c r="F265" s="53">
        <v>1000000</v>
      </c>
      <c r="G265" s="53">
        <v>1000000</v>
      </c>
      <c r="H265" s="30"/>
      <c r="I265" s="30"/>
      <c r="J265" s="30"/>
      <c r="K265" s="30"/>
    </row>
    <row r="266" spans="1:11" ht="15" customHeight="1" x14ac:dyDescent="0.25">
      <c r="A266" s="30"/>
      <c r="B266" s="30"/>
      <c r="C266" s="34" t="s">
        <v>54</v>
      </c>
      <c r="D266" s="53">
        <v>700000</v>
      </c>
      <c r="E266" s="53">
        <v>1000000</v>
      </c>
      <c r="F266" s="53">
        <v>1000000</v>
      </c>
      <c r="G266" s="53">
        <v>1000000</v>
      </c>
      <c r="H266" s="30"/>
      <c r="I266" s="30"/>
      <c r="J266" s="30"/>
      <c r="K266" s="30"/>
    </row>
    <row r="267" spans="1:11" ht="15" customHeight="1" x14ac:dyDescent="0.25">
      <c r="A267" s="30"/>
      <c r="B267" s="30"/>
      <c r="C267" s="34" t="s">
        <v>55</v>
      </c>
      <c r="D267" s="53">
        <v>0</v>
      </c>
      <c r="E267" s="53">
        <v>0</v>
      </c>
      <c r="F267" s="53">
        <v>0</v>
      </c>
      <c r="G267" s="53">
        <v>0</v>
      </c>
      <c r="H267" s="30"/>
      <c r="I267" s="30"/>
      <c r="J267" s="30"/>
      <c r="K267" s="30"/>
    </row>
    <row r="268" spans="1:11" ht="15" customHeight="1" x14ac:dyDescent="0.25">
      <c r="A268" s="30"/>
      <c r="B268" s="30"/>
      <c r="C268" s="34" t="s">
        <v>61</v>
      </c>
      <c r="D268" s="53">
        <v>600000</v>
      </c>
      <c r="E268" s="53">
        <v>0</v>
      </c>
      <c r="F268" s="53">
        <v>0</v>
      </c>
      <c r="G268" s="53">
        <v>0</v>
      </c>
      <c r="H268" s="30"/>
      <c r="I268" s="30"/>
      <c r="J268" s="30"/>
      <c r="K268" s="30"/>
    </row>
    <row r="269" spans="1:11" ht="15" customHeight="1" x14ac:dyDescent="0.25">
      <c r="A269" s="30"/>
      <c r="B269" s="30"/>
      <c r="C269" s="34" t="s">
        <v>54</v>
      </c>
      <c r="D269" s="53">
        <v>600000</v>
      </c>
      <c r="E269" s="53">
        <v>0</v>
      </c>
      <c r="F269" s="53">
        <v>0</v>
      </c>
      <c r="G269" s="53">
        <v>0</v>
      </c>
      <c r="H269" s="30"/>
      <c r="I269" s="30"/>
      <c r="J269" s="30"/>
      <c r="K269" s="30"/>
    </row>
    <row r="270" spans="1:11" ht="15" customHeight="1" x14ac:dyDescent="0.25">
      <c r="A270" s="30"/>
      <c r="B270" s="30"/>
      <c r="C270" s="34" t="s">
        <v>55</v>
      </c>
      <c r="D270" s="53">
        <v>0</v>
      </c>
      <c r="E270" s="53">
        <v>0</v>
      </c>
      <c r="F270" s="53">
        <v>0</v>
      </c>
      <c r="G270" s="53">
        <v>0</v>
      </c>
      <c r="H270" s="30"/>
      <c r="I270" s="30"/>
      <c r="J270" s="30"/>
      <c r="K270" s="30"/>
    </row>
    <row r="271" spans="1:11" ht="15" customHeight="1" x14ac:dyDescent="0.25">
      <c r="A271" s="30"/>
      <c r="B271" s="30"/>
      <c r="C271" s="34" t="s">
        <v>62</v>
      </c>
      <c r="D271" s="53">
        <v>0</v>
      </c>
      <c r="E271" s="53">
        <v>0</v>
      </c>
      <c r="F271" s="53">
        <v>0</v>
      </c>
      <c r="G271" s="53">
        <v>0</v>
      </c>
      <c r="H271" s="30"/>
      <c r="I271" s="30"/>
      <c r="J271" s="30"/>
      <c r="K271" s="30"/>
    </row>
    <row r="272" spans="1:11" ht="15" customHeight="1" x14ac:dyDescent="0.25">
      <c r="A272" s="30"/>
      <c r="B272" s="30"/>
      <c r="C272" s="34" t="s">
        <v>54</v>
      </c>
      <c r="D272" s="53">
        <v>0</v>
      </c>
      <c r="E272" s="53">
        <v>0</v>
      </c>
      <c r="F272" s="53">
        <v>0</v>
      </c>
      <c r="G272" s="53">
        <v>0</v>
      </c>
      <c r="H272" s="30"/>
      <c r="I272" s="30"/>
      <c r="J272" s="30"/>
      <c r="K272" s="30"/>
    </row>
    <row r="273" spans="1:11" ht="15" customHeight="1" x14ac:dyDescent="0.25">
      <c r="A273" s="30"/>
      <c r="B273" s="30"/>
      <c r="C273" s="34" t="s">
        <v>63</v>
      </c>
      <c r="D273" s="53">
        <v>0</v>
      </c>
      <c r="E273" s="53">
        <v>0</v>
      </c>
      <c r="F273" s="53">
        <v>0</v>
      </c>
      <c r="G273" s="53">
        <v>0</v>
      </c>
      <c r="H273" s="30"/>
      <c r="I273" s="30"/>
      <c r="J273" s="30"/>
      <c r="K273" s="30"/>
    </row>
    <row r="274" spans="1:11" ht="15" customHeight="1" x14ac:dyDescent="0.25">
      <c r="A274" s="30"/>
      <c r="B274" s="30"/>
      <c r="C274" s="34" t="s">
        <v>64</v>
      </c>
      <c r="D274" s="53">
        <v>0</v>
      </c>
      <c r="E274" s="53">
        <v>0</v>
      </c>
      <c r="F274" s="53">
        <v>0</v>
      </c>
      <c r="G274" s="53">
        <v>0</v>
      </c>
      <c r="H274" s="30"/>
      <c r="I274" s="30"/>
      <c r="J274" s="30"/>
      <c r="K274" s="30"/>
    </row>
    <row r="275" spans="1:11" ht="15" customHeight="1" x14ac:dyDescent="0.25">
      <c r="A275" s="30"/>
      <c r="B275" s="30"/>
      <c r="C275" s="34" t="s">
        <v>65</v>
      </c>
      <c r="D275" s="53">
        <v>0</v>
      </c>
      <c r="E275" s="53">
        <v>0</v>
      </c>
      <c r="F275" s="53">
        <v>0</v>
      </c>
      <c r="G275" s="53">
        <v>0</v>
      </c>
      <c r="H275" s="30"/>
      <c r="I275" s="30"/>
      <c r="J275" s="30"/>
      <c r="K275" s="30"/>
    </row>
    <row r="276" spans="1:11" ht="15" customHeight="1" x14ac:dyDescent="0.25">
      <c r="A276" s="30"/>
      <c r="B276" s="30"/>
      <c r="C276" s="34" t="s">
        <v>66</v>
      </c>
      <c r="D276" s="53">
        <v>0</v>
      </c>
      <c r="E276" s="53">
        <v>0</v>
      </c>
      <c r="F276" s="53">
        <v>0</v>
      </c>
      <c r="G276" s="53">
        <v>0</v>
      </c>
      <c r="H276" s="30"/>
      <c r="I276" s="30"/>
      <c r="J276" s="30"/>
      <c r="K276" s="30"/>
    </row>
    <row r="277" spans="1:11" ht="15" customHeight="1" x14ac:dyDescent="0.25">
      <c r="A277" s="30"/>
      <c r="B277" s="30"/>
      <c r="C277" s="34" t="s">
        <v>67</v>
      </c>
      <c r="D277" s="53">
        <v>7600000</v>
      </c>
      <c r="E277" s="53">
        <v>4000000</v>
      </c>
      <c r="F277" s="53">
        <v>4000000</v>
      </c>
      <c r="G277" s="53">
        <v>4000000</v>
      </c>
      <c r="H277" s="30"/>
      <c r="I277" s="30"/>
      <c r="J277" s="30"/>
      <c r="K277" s="30"/>
    </row>
    <row r="278" spans="1:11" ht="15" customHeight="1" x14ac:dyDescent="0.25">
      <c r="A278" s="30"/>
      <c r="B278" s="30"/>
      <c r="C278" s="34" t="s">
        <v>54</v>
      </c>
      <c r="D278" s="53">
        <v>7600000</v>
      </c>
      <c r="E278" s="53">
        <v>4000000</v>
      </c>
      <c r="F278" s="53">
        <v>4000000</v>
      </c>
      <c r="G278" s="53">
        <v>4000000</v>
      </c>
      <c r="H278" s="30"/>
      <c r="I278" s="30"/>
      <c r="J278" s="30"/>
      <c r="K278" s="30"/>
    </row>
    <row r="279" spans="1:11" ht="15" customHeight="1" x14ac:dyDescent="0.25">
      <c r="A279" s="30"/>
      <c r="B279" s="30"/>
      <c r="C279" s="34" t="s">
        <v>63</v>
      </c>
      <c r="D279" s="53">
        <v>0</v>
      </c>
      <c r="E279" s="53">
        <v>0</v>
      </c>
      <c r="F279" s="53">
        <v>0</v>
      </c>
      <c r="G279" s="53">
        <v>0</v>
      </c>
      <c r="H279" s="30"/>
      <c r="I279" s="30"/>
      <c r="J279" s="30"/>
      <c r="K279" s="30"/>
    </row>
    <row r="280" spans="1:11" ht="15" customHeight="1" x14ac:dyDescent="0.25">
      <c r="A280" s="30"/>
      <c r="B280" s="30"/>
      <c r="C280" s="34" t="s">
        <v>64</v>
      </c>
      <c r="D280" s="53">
        <v>0</v>
      </c>
      <c r="E280" s="53">
        <v>0</v>
      </c>
      <c r="F280" s="53">
        <v>0</v>
      </c>
      <c r="G280" s="53">
        <v>0</v>
      </c>
      <c r="H280" s="30"/>
      <c r="I280" s="30"/>
      <c r="J280" s="30"/>
      <c r="K280" s="30"/>
    </row>
    <row r="281" spans="1:11" ht="15" customHeight="1" x14ac:dyDescent="0.25">
      <c r="A281" s="30"/>
      <c r="B281" s="30"/>
      <c r="C281" s="34" t="s">
        <v>65</v>
      </c>
      <c r="D281" s="53">
        <v>0</v>
      </c>
      <c r="E281" s="53">
        <v>0</v>
      </c>
      <c r="F281" s="53">
        <v>0</v>
      </c>
      <c r="G281" s="53">
        <v>0</v>
      </c>
      <c r="H281" s="30"/>
      <c r="I281" s="30"/>
      <c r="J281" s="30"/>
      <c r="K281" s="30"/>
    </row>
    <row r="282" spans="1:11" ht="15" customHeight="1" x14ac:dyDescent="0.25">
      <c r="A282" s="30"/>
      <c r="B282" s="30"/>
      <c r="C282" s="34" t="s">
        <v>66</v>
      </c>
      <c r="D282" s="53">
        <v>0</v>
      </c>
      <c r="E282" s="53">
        <v>0</v>
      </c>
      <c r="F282" s="53">
        <v>0</v>
      </c>
      <c r="G282" s="53">
        <v>0</v>
      </c>
      <c r="H282" s="30"/>
      <c r="I282" s="30"/>
      <c r="J282" s="30"/>
      <c r="K282" s="30"/>
    </row>
    <row r="283" spans="1:11" ht="15" customHeight="1" x14ac:dyDescent="0.25">
      <c r="A283" s="30"/>
      <c r="B283" s="30"/>
      <c r="C283" s="34" t="s">
        <v>68</v>
      </c>
      <c r="D283" s="53">
        <v>0</v>
      </c>
      <c r="E283" s="53">
        <v>0</v>
      </c>
      <c r="F283" s="53">
        <v>0</v>
      </c>
      <c r="G283" s="53">
        <v>0</v>
      </c>
      <c r="H283" s="30"/>
      <c r="I283" s="30"/>
      <c r="J283" s="30"/>
      <c r="K283" s="30"/>
    </row>
    <row r="284" spans="1:11" ht="15" customHeight="1" x14ac:dyDescent="0.25">
      <c r="A284" s="30"/>
      <c r="B284" s="30"/>
      <c r="C284" s="34" t="s">
        <v>54</v>
      </c>
      <c r="D284" s="53">
        <v>0</v>
      </c>
      <c r="E284" s="53">
        <v>0</v>
      </c>
      <c r="F284" s="53">
        <v>0</v>
      </c>
      <c r="G284" s="53">
        <v>0</v>
      </c>
      <c r="H284" s="30"/>
      <c r="I284" s="30"/>
      <c r="J284" s="30"/>
      <c r="K284" s="30"/>
    </row>
    <row r="285" spans="1:11" ht="15" customHeight="1" x14ac:dyDescent="0.25">
      <c r="A285" s="30"/>
      <c r="B285" s="30"/>
      <c r="C285" s="34" t="s">
        <v>63</v>
      </c>
      <c r="D285" s="53">
        <v>0</v>
      </c>
      <c r="E285" s="53">
        <v>0</v>
      </c>
      <c r="F285" s="53">
        <v>0</v>
      </c>
      <c r="G285" s="53">
        <v>0</v>
      </c>
      <c r="H285" s="30"/>
      <c r="I285" s="30"/>
      <c r="J285" s="30"/>
      <c r="K285" s="30"/>
    </row>
    <row r="286" spans="1:11" ht="15" customHeight="1" x14ac:dyDescent="0.25">
      <c r="A286" s="30"/>
      <c r="B286" s="30"/>
      <c r="C286" s="34" t="s">
        <v>64</v>
      </c>
      <c r="D286" s="53">
        <v>0</v>
      </c>
      <c r="E286" s="53">
        <v>0</v>
      </c>
      <c r="F286" s="53">
        <v>0</v>
      </c>
      <c r="G286" s="53">
        <v>0</v>
      </c>
      <c r="H286" s="30"/>
      <c r="I286" s="30"/>
      <c r="J286" s="30"/>
      <c r="K286" s="30"/>
    </row>
    <row r="287" spans="1:11" ht="15" customHeight="1" x14ac:dyDescent="0.25">
      <c r="A287" s="30"/>
      <c r="B287" s="30"/>
      <c r="C287" s="34" t="s">
        <v>65</v>
      </c>
      <c r="D287" s="53">
        <v>0</v>
      </c>
      <c r="E287" s="53">
        <v>0</v>
      </c>
      <c r="F287" s="53">
        <v>0</v>
      </c>
      <c r="G287" s="53">
        <v>0</v>
      </c>
      <c r="H287" s="30"/>
      <c r="I287" s="30"/>
      <c r="J287" s="30"/>
      <c r="K287" s="30"/>
    </row>
    <row r="288" spans="1:11" ht="15" customHeight="1" x14ac:dyDescent="0.25">
      <c r="A288" s="30"/>
      <c r="B288" s="30"/>
      <c r="C288" s="34" t="s">
        <v>66</v>
      </c>
      <c r="D288" s="53">
        <v>0</v>
      </c>
      <c r="E288" s="53">
        <v>0</v>
      </c>
      <c r="F288" s="53">
        <v>0</v>
      </c>
      <c r="G288" s="53">
        <v>0</v>
      </c>
      <c r="H288" s="30"/>
      <c r="I288" s="30"/>
      <c r="J288" s="30"/>
      <c r="K288" s="30"/>
    </row>
    <row r="289" spans="1:11" ht="15" customHeight="1" x14ac:dyDescent="0.25">
      <c r="A289" s="30"/>
      <c r="B289" s="30"/>
      <c r="C289" s="34" t="s">
        <v>69</v>
      </c>
      <c r="D289" s="53">
        <v>0</v>
      </c>
      <c r="E289" s="53">
        <v>0</v>
      </c>
      <c r="F289" s="53">
        <v>0</v>
      </c>
      <c r="G289" s="53">
        <v>0</v>
      </c>
      <c r="H289" s="30"/>
      <c r="I289" s="30"/>
      <c r="J289" s="30"/>
      <c r="K289" s="30"/>
    </row>
    <row r="290" spans="1:11" ht="15" customHeight="1" x14ac:dyDescent="0.25">
      <c r="A290" s="30"/>
      <c r="B290" s="30"/>
      <c r="C290" s="34" t="s">
        <v>70</v>
      </c>
      <c r="D290" s="53">
        <v>0</v>
      </c>
      <c r="E290" s="53">
        <v>0</v>
      </c>
      <c r="F290" s="53">
        <v>0</v>
      </c>
      <c r="G290" s="53">
        <v>0</v>
      </c>
      <c r="H290" s="30"/>
      <c r="I290" s="30"/>
      <c r="J290" s="30"/>
      <c r="K290" s="30"/>
    </row>
    <row r="291" spans="1:11" ht="20.100000000000001" customHeight="1" x14ac:dyDescent="0.25">
      <c r="A291" s="30"/>
      <c r="B291" s="30"/>
      <c r="C291" s="55" t="s">
        <v>47</v>
      </c>
      <c r="D291" s="30"/>
      <c r="E291" s="30"/>
      <c r="F291" s="30"/>
      <c r="G291" s="30"/>
      <c r="H291" s="30"/>
      <c r="I291" s="30"/>
      <c r="J291" s="30"/>
      <c r="K291" s="30"/>
    </row>
    <row r="292" spans="1:11" ht="20.100000000000001" customHeight="1" x14ac:dyDescent="0.25">
      <c r="A292" s="56" t="s">
        <v>120</v>
      </c>
      <c r="B292" s="41" t="s">
        <v>121</v>
      </c>
      <c r="C292" s="41" t="s">
        <v>47</v>
      </c>
      <c r="D292" s="30"/>
      <c r="E292" s="57" t="s">
        <v>47</v>
      </c>
      <c r="F292" s="41" t="s">
        <v>121</v>
      </c>
      <c r="G292" s="41" t="s">
        <v>47</v>
      </c>
      <c r="H292" s="58" t="s">
        <v>47</v>
      </c>
      <c r="I292" s="57" t="s">
        <v>47</v>
      </c>
      <c r="J292" s="41" t="s">
        <v>121</v>
      </c>
      <c r="K292" s="41" t="s">
        <v>47</v>
      </c>
    </row>
    <row r="293" spans="1:11" ht="20.100000000000001" customHeight="1" x14ac:dyDescent="0.25">
      <c r="A293" s="59" t="s">
        <v>122</v>
      </c>
      <c r="B293" s="41" t="s">
        <v>123</v>
      </c>
      <c r="C293" s="41" t="s">
        <v>47</v>
      </c>
      <c r="D293" s="30"/>
      <c r="E293" s="59" t="s">
        <v>124</v>
      </c>
      <c r="F293" s="41" t="s">
        <v>123</v>
      </c>
      <c r="G293" s="41" t="s">
        <v>47</v>
      </c>
      <c r="H293" s="30"/>
      <c r="I293" s="59" t="s">
        <v>125</v>
      </c>
      <c r="J293" s="41" t="s">
        <v>123</v>
      </c>
      <c r="K293" s="41" t="s">
        <v>47</v>
      </c>
    </row>
    <row r="294" spans="1:11" ht="20.100000000000001" customHeight="1" x14ac:dyDescent="0.25">
      <c r="A294" s="60" t="s">
        <v>47</v>
      </c>
      <c r="B294" s="41" t="s">
        <v>126</v>
      </c>
      <c r="C294" s="41" t="s">
        <v>47</v>
      </c>
      <c r="D294" s="30"/>
      <c r="E294" s="60" t="s">
        <v>47</v>
      </c>
      <c r="F294" s="41" t="s">
        <v>126</v>
      </c>
      <c r="G294" s="41" t="s">
        <v>47</v>
      </c>
      <c r="H294" s="30"/>
      <c r="I294" s="60" t="s">
        <v>47</v>
      </c>
      <c r="J294" s="41" t="s">
        <v>126</v>
      </c>
      <c r="K294" s="41" t="s">
        <v>47</v>
      </c>
    </row>
  </sheetData>
  <mergeCells count="32">
    <mergeCell ref="D194:G194"/>
    <mergeCell ref="C203:G203"/>
    <mergeCell ref="D136:G136"/>
    <mergeCell ref="D137:G137"/>
    <mergeCell ref="C146:G146"/>
    <mergeCell ref="D191:G191"/>
    <mergeCell ref="D192:G192"/>
    <mergeCell ref="D193:G193"/>
    <mergeCell ref="D135:G135"/>
    <mergeCell ref="D20:G20"/>
    <mergeCell ref="D21:G21"/>
    <mergeCell ref="D22:G22"/>
    <mergeCell ref="D23:G23"/>
    <mergeCell ref="C32:G32"/>
    <mergeCell ref="C77:G77"/>
    <mergeCell ref="D78:G78"/>
    <mergeCell ref="D79:G79"/>
    <mergeCell ref="D80:G80"/>
    <mergeCell ref="D81:G81"/>
    <mergeCell ref="C90:G90"/>
    <mergeCell ref="C19:G19"/>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96"/>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1283</v>
      </c>
      <c r="E3" s="1385"/>
      <c r="F3" s="1385"/>
      <c r="G3" s="1385"/>
      <c r="H3" s="30"/>
      <c r="I3" s="30"/>
      <c r="J3" s="30"/>
      <c r="K3" s="30"/>
    </row>
    <row r="4" spans="1:11" ht="14.1" customHeight="1" x14ac:dyDescent="0.25">
      <c r="A4" s="30"/>
      <c r="B4" s="30"/>
      <c r="C4" s="32" t="s">
        <v>4</v>
      </c>
      <c r="D4" s="1384" t="s">
        <v>532</v>
      </c>
      <c r="E4" s="1385"/>
      <c r="F4" s="1385"/>
      <c r="G4" s="1385"/>
      <c r="H4" s="30"/>
      <c r="I4" s="30"/>
      <c r="J4" s="30"/>
      <c r="K4" s="30"/>
    </row>
    <row r="5" spans="1:11" ht="14.1" customHeight="1" x14ac:dyDescent="0.25">
      <c r="A5" s="30"/>
      <c r="B5" s="30"/>
      <c r="C5" s="32" t="s">
        <v>6</v>
      </c>
      <c r="D5" s="1384" t="s">
        <v>1284</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20.100000000000001" customHeight="1" x14ac:dyDescent="0.25">
      <c r="A9" s="30"/>
      <c r="B9" s="30"/>
      <c r="C9" s="1378" t="s">
        <v>1285</v>
      </c>
      <c r="D9" s="1379"/>
      <c r="E9" s="1379"/>
      <c r="F9" s="1379"/>
      <c r="G9" s="1379"/>
      <c r="H9" s="30"/>
      <c r="I9" s="30"/>
      <c r="J9" s="30"/>
      <c r="K9" s="30"/>
    </row>
    <row r="10" spans="1:11" ht="30.95" customHeight="1" x14ac:dyDescent="0.25">
      <c r="A10" s="30"/>
      <c r="B10" s="30"/>
      <c r="C10" s="33" t="s">
        <v>14</v>
      </c>
      <c r="D10" s="1372" t="s">
        <v>1286</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14.1" customHeight="1" x14ac:dyDescent="0.25">
      <c r="A13" s="30"/>
      <c r="B13" s="30"/>
      <c r="C13" s="34" t="s">
        <v>1287</v>
      </c>
      <c r="D13" s="38" t="s">
        <v>510</v>
      </c>
      <c r="E13" s="38" t="s">
        <v>26</v>
      </c>
      <c r="F13" s="38" t="s">
        <v>26</v>
      </c>
      <c r="G13" s="38" t="s">
        <v>26</v>
      </c>
      <c r="H13" s="30"/>
      <c r="I13" s="30"/>
      <c r="J13" s="30"/>
      <c r="K13" s="30"/>
    </row>
    <row r="14" spans="1:11" ht="72" customHeight="1" x14ac:dyDescent="0.25">
      <c r="A14" s="30"/>
      <c r="B14" s="30"/>
      <c r="C14" s="33" t="s">
        <v>21</v>
      </c>
      <c r="D14" s="1372" t="s">
        <v>1288</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20.100000000000001" customHeight="1" x14ac:dyDescent="0.25">
      <c r="A17" s="30"/>
      <c r="B17" s="30"/>
      <c r="C17" s="34" t="s">
        <v>1289</v>
      </c>
      <c r="D17" s="38" t="s">
        <v>429</v>
      </c>
      <c r="E17" s="38" t="s">
        <v>135</v>
      </c>
      <c r="F17" s="38" t="s">
        <v>135</v>
      </c>
      <c r="G17" s="38" t="s">
        <v>135</v>
      </c>
      <c r="H17" s="30"/>
      <c r="I17" s="30"/>
      <c r="J17" s="30"/>
      <c r="K17" s="30"/>
    </row>
    <row r="18" spans="1:11" ht="20.100000000000001" customHeight="1" x14ac:dyDescent="0.25">
      <c r="A18" s="30"/>
      <c r="B18" s="30"/>
      <c r="C18" s="34" t="s">
        <v>1290</v>
      </c>
      <c r="D18" s="38" t="s">
        <v>48</v>
      </c>
      <c r="E18" s="38" t="s">
        <v>475</v>
      </c>
      <c r="F18" s="38" t="s">
        <v>475</v>
      </c>
      <c r="G18" s="38" t="s">
        <v>475</v>
      </c>
      <c r="H18" s="30"/>
      <c r="I18" s="30"/>
      <c r="J18" s="30"/>
      <c r="K18" s="30"/>
    </row>
    <row r="19" spans="1:11" ht="20.100000000000001" customHeight="1" x14ac:dyDescent="0.25">
      <c r="A19" s="30"/>
      <c r="B19" s="30"/>
      <c r="C19" s="34" t="s">
        <v>1291</v>
      </c>
      <c r="D19" s="38" t="s">
        <v>321</v>
      </c>
      <c r="E19" s="38" t="s">
        <v>92</v>
      </c>
      <c r="F19" s="38" t="s">
        <v>92</v>
      </c>
      <c r="G19" s="38" t="s">
        <v>92</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241" t="s">
        <v>1292</v>
      </c>
      <c r="D21" s="1370" t="s">
        <v>1293</v>
      </c>
      <c r="E21" s="1371"/>
      <c r="F21" s="1371"/>
      <c r="G21" s="1371"/>
      <c r="H21" s="30"/>
      <c r="I21" s="30"/>
      <c r="J21" s="30"/>
      <c r="K21" s="30"/>
    </row>
    <row r="22" spans="1:11" ht="27" customHeight="1" x14ac:dyDescent="0.25">
      <c r="A22" s="30"/>
      <c r="B22" s="30"/>
      <c r="C22" s="40" t="s">
        <v>33</v>
      </c>
      <c r="D22" s="1368" t="s">
        <v>1294</v>
      </c>
      <c r="E22" s="1369"/>
      <c r="F22" s="1369"/>
      <c r="G22" s="1369"/>
      <c r="H22" s="30"/>
      <c r="I22" s="30"/>
      <c r="J22" s="30"/>
      <c r="K22" s="30"/>
    </row>
    <row r="23" spans="1:11" ht="27" customHeight="1" x14ac:dyDescent="0.25">
      <c r="A23" s="30"/>
      <c r="B23" s="30"/>
      <c r="C23" s="41" t="s">
        <v>35</v>
      </c>
      <c r="D23" s="1361" t="s">
        <v>1295</v>
      </c>
      <c r="E23" s="1362"/>
      <c r="F23" s="1362"/>
      <c r="G23" s="1362"/>
      <c r="H23" s="30"/>
      <c r="I23" s="30"/>
      <c r="J23" s="30"/>
      <c r="K23" s="30"/>
    </row>
    <row r="24" spans="1:11" ht="27" customHeight="1" x14ac:dyDescent="0.25">
      <c r="A24" s="30"/>
      <c r="B24" s="30"/>
      <c r="C24" s="41" t="s">
        <v>37</v>
      </c>
      <c r="D24" s="1361" t="s">
        <v>1296</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20</v>
      </c>
      <c r="E27" s="38" t="s">
        <v>1297</v>
      </c>
      <c r="F27" s="38" t="s">
        <v>20</v>
      </c>
      <c r="G27" s="38" t="s">
        <v>20</v>
      </c>
      <c r="H27" s="30"/>
      <c r="I27" s="30"/>
      <c r="J27" s="30"/>
      <c r="K27" s="30"/>
    </row>
    <row r="28" spans="1:11" ht="14.1" customHeight="1" x14ac:dyDescent="0.25">
      <c r="A28" s="30"/>
      <c r="B28" s="30"/>
      <c r="C28" s="34" t="s">
        <v>40</v>
      </c>
      <c r="D28" s="38" t="s">
        <v>1298</v>
      </c>
      <c r="E28" s="38" t="s">
        <v>1299</v>
      </c>
      <c r="F28" s="38" t="s">
        <v>1300</v>
      </c>
      <c r="G28" s="38" t="s">
        <v>1300</v>
      </c>
      <c r="H28" s="30"/>
      <c r="I28" s="30"/>
      <c r="J28" s="30"/>
      <c r="K28" s="30"/>
    </row>
    <row r="29" spans="1:11" ht="14.1" customHeight="1" x14ac:dyDescent="0.25">
      <c r="A29" s="30"/>
      <c r="B29" s="30"/>
      <c r="C29" s="34" t="s">
        <v>43</v>
      </c>
      <c r="D29" s="38" t="s">
        <v>1301</v>
      </c>
      <c r="E29" s="38" t="s">
        <v>1302</v>
      </c>
      <c r="F29" s="38" t="s">
        <v>1303</v>
      </c>
      <c r="G29" s="38" t="s">
        <v>1303</v>
      </c>
      <c r="H29" s="30"/>
      <c r="I29" s="30"/>
      <c r="J29" s="30"/>
      <c r="K29" s="30"/>
    </row>
    <row r="30" spans="1:11" ht="14.1" customHeight="1" x14ac:dyDescent="0.25">
      <c r="A30" s="30"/>
      <c r="B30" s="30"/>
      <c r="C30" s="34" t="s">
        <v>46</v>
      </c>
      <c r="D30" s="38" t="s">
        <v>47</v>
      </c>
      <c r="E30" s="38" t="s">
        <v>489</v>
      </c>
      <c r="F30" s="38" t="s">
        <v>488</v>
      </c>
      <c r="G30" s="38" t="s">
        <v>48</v>
      </c>
      <c r="H30" s="30"/>
      <c r="I30" s="30"/>
      <c r="J30" s="30"/>
      <c r="K30" s="30"/>
    </row>
    <row r="31" spans="1:11" ht="14.1" customHeight="1" x14ac:dyDescent="0.25">
      <c r="A31" s="30"/>
      <c r="B31" s="30"/>
      <c r="C31" s="34" t="s">
        <v>49</v>
      </c>
      <c r="D31" s="38" t="s">
        <v>47</v>
      </c>
      <c r="E31" s="38" t="s">
        <v>1304</v>
      </c>
      <c r="F31" s="38" t="s">
        <v>1305</v>
      </c>
      <c r="G31" s="38" t="s">
        <v>48</v>
      </c>
      <c r="H31" s="30"/>
      <c r="I31" s="30"/>
      <c r="J31" s="30"/>
      <c r="K31" s="30"/>
    </row>
    <row r="32" spans="1:11" ht="14.1" customHeight="1" x14ac:dyDescent="0.25">
      <c r="A32" s="30"/>
      <c r="B32" s="30"/>
      <c r="C32" s="34" t="s">
        <v>51</v>
      </c>
      <c r="D32" s="38" t="s">
        <v>47</v>
      </c>
      <c r="E32" s="38" t="s">
        <v>1306</v>
      </c>
      <c r="F32" s="38" t="s">
        <v>1307</v>
      </c>
      <c r="G32" s="38" t="s">
        <v>48</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104009100</v>
      </c>
      <c r="E36" s="47">
        <v>106676000</v>
      </c>
      <c r="F36" s="47">
        <v>106676000</v>
      </c>
      <c r="G36" s="47">
        <v>106676000</v>
      </c>
      <c r="H36" s="30"/>
      <c r="I36" s="30"/>
      <c r="J36" s="30"/>
      <c r="K36" s="30"/>
    </row>
    <row r="37" spans="1:11" ht="14.1" customHeight="1" x14ac:dyDescent="0.25">
      <c r="A37" s="30"/>
      <c r="B37" s="30"/>
      <c r="C37" s="46" t="s">
        <v>54</v>
      </c>
      <c r="D37" s="47">
        <v>104009100</v>
      </c>
      <c r="E37" s="47">
        <v>106676000</v>
      </c>
      <c r="F37" s="47">
        <v>106676000</v>
      </c>
      <c r="G37" s="47">
        <v>106676000</v>
      </c>
      <c r="H37" s="30"/>
      <c r="I37" s="30"/>
      <c r="J37" s="30"/>
      <c r="K37" s="30"/>
    </row>
    <row r="38" spans="1:11" ht="14.1" customHeight="1" x14ac:dyDescent="0.25">
      <c r="A38" s="30"/>
      <c r="B38" s="30"/>
      <c r="C38" s="46" t="s">
        <v>55</v>
      </c>
      <c r="D38" s="47">
        <v>0</v>
      </c>
      <c r="E38" s="47">
        <v>0</v>
      </c>
      <c r="F38" s="47">
        <v>0</v>
      </c>
      <c r="G38" s="47">
        <v>0</v>
      </c>
      <c r="H38" s="30"/>
      <c r="I38" s="30"/>
      <c r="J38" s="30"/>
      <c r="K38" s="30"/>
    </row>
    <row r="39" spans="1:11" ht="14.1" customHeight="1" x14ac:dyDescent="0.25">
      <c r="A39" s="30"/>
      <c r="B39" s="30"/>
      <c r="C39" s="46" t="s">
        <v>56</v>
      </c>
      <c r="D39" s="47">
        <v>12909975</v>
      </c>
      <c r="E39" s="47">
        <v>13241000</v>
      </c>
      <c r="F39" s="47">
        <v>13241000</v>
      </c>
      <c r="G39" s="47">
        <v>13241000</v>
      </c>
      <c r="H39" s="30"/>
      <c r="I39" s="30"/>
      <c r="J39" s="30"/>
      <c r="K39" s="30"/>
    </row>
    <row r="40" spans="1:11" ht="14.1" customHeight="1" x14ac:dyDescent="0.25">
      <c r="A40" s="30"/>
      <c r="B40" s="30"/>
      <c r="C40" s="46" t="s">
        <v>54</v>
      </c>
      <c r="D40" s="47">
        <v>12909975</v>
      </c>
      <c r="E40" s="47">
        <v>13241000</v>
      </c>
      <c r="F40" s="47">
        <v>13241000</v>
      </c>
      <c r="G40" s="47">
        <v>13241000</v>
      </c>
      <c r="H40" s="30"/>
      <c r="I40" s="30"/>
      <c r="J40" s="30"/>
      <c r="K40" s="30"/>
    </row>
    <row r="41" spans="1:11" ht="14.1" customHeight="1" x14ac:dyDescent="0.25">
      <c r="A41" s="30"/>
      <c r="B41" s="30"/>
      <c r="C41" s="46" t="s">
        <v>55</v>
      </c>
      <c r="D41" s="47">
        <v>0</v>
      </c>
      <c r="E41" s="47">
        <v>0</v>
      </c>
      <c r="F41" s="47">
        <v>0</v>
      </c>
      <c r="G41" s="47">
        <v>0</v>
      </c>
      <c r="H41" s="30"/>
      <c r="I41" s="30"/>
      <c r="J41" s="30"/>
      <c r="K41" s="30"/>
    </row>
    <row r="42" spans="1:11" ht="14.1" customHeight="1" x14ac:dyDescent="0.25">
      <c r="A42" s="30"/>
      <c r="B42" s="30"/>
      <c r="C42" s="46" t="s">
        <v>57</v>
      </c>
      <c r="D42" s="47">
        <v>24406400</v>
      </c>
      <c r="E42" s="47">
        <v>25083000</v>
      </c>
      <c r="F42" s="47">
        <v>29083000</v>
      </c>
      <c r="G42" s="47">
        <v>29083000</v>
      </c>
      <c r="H42" s="30"/>
      <c r="I42" s="30"/>
      <c r="J42" s="30"/>
      <c r="K42" s="30"/>
    </row>
    <row r="43" spans="1:11" ht="14.1" customHeight="1" x14ac:dyDescent="0.25">
      <c r="A43" s="30"/>
      <c r="B43" s="30"/>
      <c r="C43" s="46" t="s">
        <v>54</v>
      </c>
      <c r="D43" s="47">
        <v>24406400</v>
      </c>
      <c r="E43" s="47">
        <v>25083000</v>
      </c>
      <c r="F43" s="47">
        <v>29083000</v>
      </c>
      <c r="G43" s="47">
        <v>29083000</v>
      </c>
      <c r="H43" s="30"/>
      <c r="I43" s="30"/>
      <c r="J43" s="30"/>
      <c r="K43" s="30"/>
    </row>
    <row r="44" spans="1:11" ht="14.1" customHeight="1" x14ac:dyDescent="0.25">
      <c r="A44" s="30"/>
      <c r="B44" s="30"/>
      <c r="C44" s="46" t="s">
        <v>55</v>
      </c>
      <c r="D44" s="47">
        <v>0</v>
      </c>
      <c r="E44" s="47">
        <v>0</v>
      </c>
      <c r="F44" s="47">
        <v>0</v>
      </c>
      <c r="G44" s="47">
        <v>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0</v>
      </c>
      <c r="E51" s="47">
        <v>0</v>
      </c>
      <c r="F51" s="47">
        <v>0</v>
      </c>
      <c r="G51" s="47">
        <v>0</v>
      </c>
      <c r="H51" s="30"/>
      <c r="I51" s="30"/>
      <c r="J51" s="30"/>
      <c r="K51" s="30"/>
    </row>
    <row r="52" spans="1:11" ht="14.1" customHeight="1" x14ac:dyDescent="0.25">
      <c r="A52" s="30"/>
      <c r="B52" s="30"/>
      <c r="C52" s="46" t="s">
        <v>54</v>
      </c>
      <c r="D52" s="47">
        <v>0</v>
      </c>
      <c r="E52" s="47">
        <v>0</v>
      </c>
      <c r="F52" s="47">
        <v>0</v>
      </c>
      <c r="G52" s="47">
        <v>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450000</v>
      </c>
      <c r="E54" s="47">
        <v>0</v>
      </c>
      <c r="F54" s="47">
        <v>0</v>
      </c>
      <c r="G54" s="47">
        <v>0</v>
      </c>
      <c r="H54" s="30"/>
      <c r="I54" s="30"/>
      <c r="J54" s="30"/>
      <c r="K54" s="30"/>
    </row>
    <row r="55" spans="1:11" ht="14.1" customHeight="1" x14ac:dyDescent="0.25">
      <c r="A55" s="30"/>
      <c r="B55" s="30"/>
      <c r="C55" s="46" t="s">
        <v>54</v>
      </c>
      <c r="D55" s="47">
        <v>450000</v>
      </c>
      <c r="E55" s="47">
        <v>0</v>
      </c>
      <c r="F55" s="47">
        <v>0</v>
      </c>
      <c r="G55" s="47">
        <v>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141775475</v>
      </c>
      <c r="E77" s="47">
        <v>145000000</v>
      </c>
      <c r="F77" s="47">
        <v>149000000</v>
      </c>
      <c r="G77" s="47">
        <v>149000000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241" t="s">
        <v>1308</v>
      </c>
      <c r="D79" s="1370" t="s">
        <v>1309</v>
      </c>
      <c r="E79" s="1371"/>
      <c r="F79" s="1371"/>
      <c r="G79" s="1371"/>
      <c r="H79" s="30"/>
      <c r="I79" s="30"/>
      <c r="J79" s="30"/>
      <c r="K79" s="30"/>
    </row>
    <row r="80" spans="1:11" ht="14.1" customHeight="1" x14ac:dyDescent="0.25">
      <c r="A80" s="30"/>
      <c r="B80" s="30"/>
      <c r="C80" s="40" t="s">
        <v>33</v>
      </c>
      <c r="D80" s="1368" t="s">
        <v>1310</v>
      </c>
      <c r="E80" s="1369"/>
      <c r="F80" s="1369"/>
      <c r="G80" s="1369"/>
      <c r="H80" s="30"/>
      <c r="I80" s="30"/>
      <c r="J80" s="30"/>
      <c r="K80" s="30"/>
    </row>
    <row r="81" spans="1:11" ht="14.1" customHeight="1" x14ac:dyDescent="0.25">
      <c r="A81" s="30"/>
      <c r="B81" s="30"/>
      <c r="C81" s="41" t="s">
        <v>35</v>
      </c>
      <c r="D81" s="1361" t="s">
        <v>1311</v>
      </c>
      <c r="E81" s="1362"/>
      <c r="F81" s="1362"/>
      <c r="G81" s="1362"/>
      <c r="H81" s="30"/>
      <c r="I81" s="30"/>
      <c r="J81" s="30"/>
      <c r="K81" s="30"/>
    </row>
    <row r="82" spans="1:11" ht="14.1" customHeight="1" x14ac:dyDescent="0.25">
      <c r="A82" s="30"/>
      <c r="B82" s="30"/>
      <c r="C82" s="41" t="s">
        <v>37</v>
      </c>
      <c r="D82" s="1361" t="s">
        <v>722</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134</v>
      </c>
      <c r="E85" s="38" t="s">
        <v>84</v>
      </c>
      <c r="F85" s="38" t="s">
        <v>48</v>
      </c>
      <c r="G85" s="38" t="s">
        <v>48</v>
      </c>
      <c r="H85" s="30"/>
      <c r="I85" s="30"/>
      <c r="J85" s="30"/>
      <c r="K85" s="30"/>
    </row>
    <row r="86" spans="1:11" ht="14.1" customHeight="1" x14ac:dyDescent="0.25">
      <c r="A86" s="30"/>
      <c r="B86" s="30"/>
      <c r="C86" s="34" t="s">
        <v>40</v>
      </c>
      <c r="D86" s="38" t="s">
        <v>1199</v>
      </c>
      <c r="E86" s="38" t="s">
        <v>1312</v>
      </c>
      <c r="F86" s="38" t="s">
        <v>48</v>
      </c>
      <c r="G86" s="38" t="s">
        <v>48</v>
      </c>
      <c r="H86" s="30"/>
      <c r="I86" s="30"/>
      <c r="J86" s="30"/>
      <c r="K86" s="30"/>
    </row>
    <row r="87" spans="1:11" ht="14.1" customHeight="1" x14ac:dyDescent="0.25">
      <c r="A87" s="30"/>
      <c r="B87" s="30"/>
      <c r="C87" s="34" t="s">
        <v>43</v>
      </c>
      <c r="D87" s="38" t="s">
        <v>1200</v>
      </c>
      <c r="E87" s="38" t="s">
        <v>1312</v>
      </c>
      <c r="F87" s="38" t="s">
        <v>48</v>
      </c>
      <c r="G87" s="38" t="s">
        <v>48</v>
      </c>
      <c r="H87" s="30"/>
      <c r="I87" s="30"/>
      <c r="J87" s="30"/>
      <c r="K87" s="30"/>
    </row>
    <row r="88" spans="1:11" ht="14.1" customHeight="1" x14ac:dyDescent="0.25">
      <c r="A88" s="30"/>
      <c r="B88" s="30"/>
      <c r="C88" s="34" t="s">
        <v>46</v>
      </c>
      <c r="D88" s="38" t="s">
        <v>47</v>
      </c>
      <c r="E88" s="38" t="s">
        <v>83</v>
      </c>
      <c r="F88" s="38" t="s">
        <v>238</v>
      </c>
      <c r="G88" s="38" t="s">
        <v>47</v>
      </c>
      <c r="H88" s="30"/>
      <c r="I88" s="30"/>
      <c r="J88" s="30"/>
      <c r="K88" s="30"/>
    </row>
    <row r="89" spans="1:11" ht="14.1" customHeight="1" x14ac:dyDescent="0.25">
      <c r="A89" s="30"/>
      <c r="B89" s="30"/>
      <c r="C89" s="34" t="s">
        <v>49</v>
      </c>
      <c r="D89" s="38" t="s">
        <v>47</v>
      </c>
      <c r="E89" s="38" t="s">
        <v>1313</v>
      </c>
      <c r="F89" s="38" t="s">
        <v>238</v>
      </c>
      <c r="G89" s="38" t="s">
        <v>47</v>
      </c>
      <c r="H89" s="30"/>
      <c r="I89" s="30"/>
      <c r="J89" s="30"/>
      <c r="K89" s="30"/>
    </row>
    <row r="90" spans="1:11" ht="14.1" customHeight="1" x14ac:dyDescent="0.25">
      <c r="A90" s="30"/>
      <c r="B90" s="30"/>
      <c r="C90" s="34" t="s">
        <v>51</v>
      </c>
      <c r="D90" s="38" t="s">
        <v>47</v>
      </c>
      <c r="E90" s="38" t="s">
        <v>1314</v>
      </c>
      <c r="F90" s="38" t="s">
        <v>238</v>
      </c>
      <c r="G90" s="38" t="s">
        <v>47</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7000000</v>
      </c>
      <c r="E121" s="47">
        <v>5000000</v>
      </c>
      <c r="F121" s="47">
        <v>0</v>
      </c>
      <c r="G121" s="47">
        <v>0</v>
      </c>
      <c r="H121" s="30"/>
      <c r="I121" s="30"/>
      <c r="J121" s="30"/>
      <c r="K121" s="30"/>
    </row>
    <row r="122" spans="1:11" ht="14.1" customHeight="1" x14ac:dyDescent="0.25">
      <c r="A122" s="30"/>
      <c r="B122" s="30"/>
      <c r="C122" s="46" t="s">
        <v>54</v>
      </c>
      <c r="D122" s="47">
        <v>7000000</v>
      </c>
      <c r="E122" s="47">
        <v>5000000</v>
      </c>
      <c r="F122" s="47">
        <v>0</v>
      </c>
      <c r="G122" s="47">
        <v>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7000000</v>
      </c>
      <c r="E135" s="47">
        <v>5000000</v>
      </c>
      <c r="F135" s="47">
        <v>0</v>
      </c>
      <c r="G135" s="47">
        <v>0</v>
      </c>
      <c r="H135" s="30"/>
      <c r="I135" s="30"/>
      <c r="J135" s="30"/>
      <c r="K135" s="30"/>
    </row>
    <row r="136" spans="1:11" ht="14.1" customHeight="1" x14ac:dyDescent="0.25">
      <c r="A136" s="30"/>
      <c r="B136" s="30"/>
      <c r="C136" s="241" t="s">
        <v>1315</v>
      </c>
      <c r="D136" s="1370" t="s">
        <v>1316</v>
      </c>
      <c r="E136" s="1371"/>
      <c r="F136" s="1371"/>
      <c r="G136" s="1371"/>
      <c r="H136" s="30"/>
      <c r="I136" s="30"/>
      <c r="J136" s="30"/>
      <c r="K136" s="30"/>
    </row>
    <row r="137" spans="1:11" ht="18" customHeight="1" x14ac:dyDescent="0.25">
      <c r="A137" s="30"/>
      <c r="B137" s="30"/>
      <c r="C137" s="40" t="s">
        <v>33</v>
      </c>
      <c r="D137" s="1368" t="s">
        <v>1317</v>
      </c>
      <c r="E137" s="1369"/>
      <c r="F137" s="1369"/>
      <c r="G137" s="1369"/>
      <c r="H137" s="30"/>
      <c r="I137" s="30"/>
      <c r="J137" s="30"/>
      <c r="K137" s="30"/>
    </row>
    <row r="138" spans="1:11" ht="18" customHeight="1" x14ac:dyDescent="0.25">
      <c r="A138" s="30"/>
      <c r="B138" s="30"/>
      <c r="C138" s="41" t="s">
        <v>35</v>
      </c>
      <c r="D138" s="1361" t="s">
        <v>1318</v>
      </c>
      <c r="E138" s="1362"/>
      <c r="F138" s="1362"/>
      <c r="G138" s="1362"/>
      <c r="H138" s="30"/>
      <c r="I138" s="30"/>
      <c r="J138" s="30"/>
      <c r="K138" s="30"/>
    </row>
    <row r="139" spans="1:11" ht="18" customHeight="1" x14ac:dyDescent="0.25">
      <c r="A139" s="30"/>
      <c r="B139" s="30"/>
      <c r="C139" s="41" t="s">
        <v>37</v>
      </c>
      <c r="D139" s="1361" t="s">
        <v>722</v>
      </c>
      <c r="E139" s="1362"/>
      <c r="F139" s="1362"/>
      <c r="G139" s="1362"/>
      <c r="H139" s="30"/>
      <c r="I139" s="30"/>
      <c r="J139" s="30"/>
      <c r="K139" s="30"/>
    </row>
    <row r="140" spans="1:11" ht="15" customHeight="1" x14ac:dyDescent="0.25">
      <c r="A140" s="30"/>
      <c r="B140" s="30"/>
      <c r="C140" s="42"/>
      <c r="D140" s="43">
        <v>2022</v>
      </c>
      <c r="E140" s="43">
        <v>2023</v>
      </c>
      <c r="F140" s="43">
        <v>2024</v>
      </c>
      <c r="G140" s="43">
        <v>2025</v>
      </c>
      <c r="H140" s="30"/>
      <c r="I140" s="30"/>
      <c r="J140" s="30"/>
      <c r="K140" s="30"/>
    </row>
    <row r="141" spans="1:11" ht="15" customHeight="1" x14ac:dyDescent="0.25">
      <c r="A141" s="30"/>
      <c r="B141" s="30"/>
      <c r="C141" s="44"/>
      <c r="D141" s="45" t="s">
        <v>17</v>
      </c>
      <c r="E141" s="45" t="s">
        <v>18</v>
      </c>
      <c r="F141" s="45" t="s">
        <v>18</v>
      </c>
      <c r="G141" s="45" t="s">
        <v>18</v>
      </c>
      <c r="H141" s="30"/>
      <c r="I141" s="30"/>
      <c r="J141" s="30"/>
      <c r="K141" s="30"/>
    </row>
    <row r="142" spans="1:11" ht="14.1" customHeight="1" x14ac:dyDescent="0.25">
      <c r="A142" s="30"/>
      <c r="B142" s="30"/>
      <c r="C142" s="34" t="s">
        <v>39</v>
      </c>
      <c r="D142" s="38" t="s">
        <v>48</v>
      </c>
      <c r="E142" s="38" t="s">
        <v>48</v>
      </c>
      <c r="F142" s="38" t="s">
        <v>143</v>
      </c>
      <c r="G142" s="38" t="s">
        <v>730</v>
      </c>
      <c r="H142" s="30"/>
      <c r="I142" s="30"/>
      <c r="J142" s="30"/>
      <c r="K142" s="30"/>
    </row>
    <row r="143" spans="1:11" ht="14.1" customHeight="1" x14ac:dyDescent="0.25">
      <c r="A143" s="30"/>
      <c r="B143" s="30"/>
      <c r="C143" s="34" t="s">
        <v>40</v>
      </c>
      <c r="D143" s="38" t="s">
        <v>48</v>
      </c>
      <c r="E143" s="38" t="s">
        <v>48</v>
      </c>
      <c r="F143" s="38" t="s">
        <v>303</v>
      </c>
      <c r="G143" s="38" t="s">
        <v>303</v>
      </c>
      <c r="H143" s="30"/>
      <c r="I143" s="30"/>
      <c r="J143" s="30"/>
      <c r="K143" s="30"/>
    </row>
    <row r="144" spans="1:11" ht="14.1" customHeight="1" x14ac:dyDescent="0.25">
      <c r="A144" s="30"/>
      <c r="B144" s="30"/>
      <c r="C144" s="34" t="s">
        <v>43</v>
      </c>
      <c r="D144" s="38" t="s">
        <v>48</v>
      </c>
      <c r="E144" s="38" t="s">
        <v>48</v>
      </c>
      <c r="F144" s="38" t="s">
        <v>243</v>
      </c>
      <c r="G144" s="38" t="s">
        <v>1319</v>
      </c>
      <c r="H144" s="30"/>
      <c r="I144" s="30"/>
      <c r="J144" s="30"/>
      <c r="K144" s="30"/>
    </row>
    <row r="145" spans="1:11" ht="14.1" customHeight="1" x14ac:dyDescent="0.25">
      <c r="A145" s="30"/>
      <c r="B145" s="30"/>
      <c r="C145" s="34" t="s">
        <v>46</v>
      </c>
      <c r="D145" s="38" t="s">
        <v>47</v>
      </c>
      <c r="E145" s="38" t="s">
        <v>47</v>
      </c>
      <c r="F145" s="38" t="s">
        <v>47</v>
      </c>
      <c r="G145" s="38" t="s">
        <v>134</v>
      </c>
      <c r="H145" s="30"/>
      <c r="I145" s="30"/>
      <c r="J145" s="30"/>
      <c r="K145" s="30"/>
    </row>
    <row r="146" spans="1:11" ht="14.1" customHeight="1" x14ac:dyDescent="0.25">
      <c r="A146" s="30"/>
      <c r="B146" s="30"/>
      <c r="C146" s="34" t="s">
        <v>49</v>
      </c>
      <c r="D146" s="38" t="s">
        <v>47</v>
      </c>
      <c r="E146" s="38" t="s">
        <v>47</v>
      </c>
      <c r="F146" s="38" t="s">
        <v>47</v>
      </c>
      <c r="G146" s="38" t="s">
        <v>48</v>
      </c>
      <c r="H146" s="30"/>
      <c r="I146" s="30"/>
      <c r="J146" s="30"/>
      <c r="K146" s="30"/>
    </row>
    <row r="147" spans="1:11" ht="14.1" customHeight="1" x14ac:dyDescent="0.25">
      <c r="A147" s="30"/>
      <c r="B147" s="30"/>
      <c r="C147" s="34" t="s">
        <v>51</v>
      </c>
      <c r="D147" s="38" t="s">
        <v>47</v>
      </c>
      <c r="E147" s="38" t="s">
        <v>47</v>
      </c>
      <c r="F147" s="38" t="s">
        <v>47</v>
      </c>
      <c r="G147" s="38" t="s">
        <v>727</v>
      </c>
      <c r="H147" s="30"/>
      <c r="I147" s="30"/>
      <c r="J147" s="30"/>
      <c r="K147" s="30"/>
    </row>
    <row r="148" spans="1:11" ht="14.1" customHeight="1" x14ac:dyDescent="0.25">
      <c r="A148" s="30"/>
      <c r="B148" s="30"/>
      <c r="C148" s="1363" t="s">
        <v>52</v>
      </c>
      <c r="D148" s="1364"/>
      <c r="E148" s="1364"/>
      <c r="F148" s="1364"/>
      <c r="G148" s="1364"/>
      <c r="H148" s="30"/>
      <c r="I148" s="30"/>
      <c r="J148" s="30"/>
      <c r="K148" s="30"/>
    </row>
    <row r="149" spans="1:11" ht="14.1" customHeight="1" x14ac:dyDescent="0.25">
      <c r="A149" s="30"/>
      <c r="B149" s="30"/>
      <c r="C149" s="42"/>
      <c r="D149" s="43">
        <v>2022</v>
      </c>
      <c r="E149" s="43">
        <v>2023</v>
      </c>
      <c r="F149" s="43">
        <v>2024</v>
      </c>
      <c r="G149" s="43">
        <v>2025</v>
      </c>
      <c r="H149" s="30"/>
      <c r="I149" s="30"/>
      <c r="J149" s="30"/>
      <c r="K149" s="30"/>
    </row>
    <row r="150" spans="1:11" ht="14.1" customHeight="1" x14ac:dyDescent="0.25">
      <c r="A150" s="30"/>
      <c r="B150" s="30"/>
      <c r="C150" s="44"/>
      <c r="D150" s="45" t="s">
        <v>17</v>
      </c>
      <c r="E150" s="45" t="s">
        <v>18</v>
      </c>
      <c r="F150" s="45" t="s">
        <v>18</v>
      </c>
      <c r="G150" s="45" t="s">
        <v>18</v>
      </c>
      <c r="H150" s="30"/>
      <c r="I150" s="30"/>
      <c r="J150" s="30"/>
      <c r="K150" s="30"/>
    </row>
    <row r="151" spans="1:11" ht="14.1" customHeight="1" x14ac:dyDescent="0.25">
      <c r="A151" s="30"/>
      <c r="B151" s="30"/>
      <c r="C151" s="46" t="s">
        <v>53</v>
      </c>
      <c r="D151" s="47">
        <v>0</v>
      </c>
      <c r="E151" s="47">
        <v>0</v>
      </c>
      <c r="F151" s="47">
        <v>0</v>
      </c>
      <c r="G151" s="47">
        <v>0</v>
      </c>
      <c r="H151" s="30"/>
      <c r="I151" s="30"/>
      <c r="J151" s="30"/>
      <c r="K151" s="30"/>
    </row>
    <row r="152" spans="1:11" ht="14.1" customHeight="1" x14ac:dyDescent="0.25">
      <c r="A152" s="30"/>
      <c r="B152" s="30"/>
      <c r="C152" s="46" t="s">
        <v>54</v>
      </c>
      <c r="D152" s="47">
        <v>0</v>
      </c>
      <c r="E152" s="47">
        <v>0</v>
      </c>
      <c r="F152" s="47">
        <v>0</v>
      </c>
      <c r="G152" s="47">
        <v>0</v>
      </c>
      <c r="H152" s="30"/>
      <c r="I152" s="30"/>
      <c r="J152" s="30"/>
      <c r="K152" s="30"/>
    </row>
    <row r="153" spans="1:11" ht="14.1" customHeight="1" x14ac:dyDescent="0.25">
      <c r="A153" s="30"/>
      <c r="B153" s="30"/>
      <c r="C153" s="46" t="s">
        <v>55</v>
      </c>
      <c r="D153" s="47">
        <v>0</v>
      </c>
      <c r="E153" s="47">
        <v>0</v>
      </c>
      <c r="F153" s="47">
        <v>0</v>
      </c>
      <c r="G153" s="47">
        <v>0</v>
      </c>
      <c r="H153" s="30"/>
      <c r="I153" s="30"/>
      <c r="J153" s="30"/>
      <c r="K153" s="30"/>
    </row>
    <row r="154" spans="1:11" ht="14.1" customHeight="1" x14ac:dyDescent="0.25">
      <c r="A154" s="30"/>
      <c r="B154" s="30"/>
      <c r="C154" s="46" t="s">
        <v>56</v>
      </c>
      <c r="D154" s="47">
        <v>0</v>
      </c>
      <c r="E154" s="47">
        <v>0</v>
      </c>
      <c r="F154" s="47">
        <v>0</v>
      </c>
      <c r="G154" s="47">
        <v>0</v>
      </c>
      <c r="H154" s="30"/>
      <c r="I154" s="30"/>
      <c r="J154" s="30"/>
      <c r="K154" s="30"/>
    </row>
    <row r="155" spans="1:11" ht="14.1" customHeight="1" x14ac:dyDescent="0.25">
      <c r="A155" s="30"/>
      <c r="B155" s="30"/>
      <c r="C155" s="46" t="s">
        <v>54</v>
      </c>
      <c r="D155" s="47">
        <v>0</v>
      </c>
      <c r="E155" s="47">
        <v>0</v>
      </c>
      <c r="F155" s="47">
        <v>0</v>
      </c>
      <c r="G155" s="47">
        <v>0</v>
      </c>
      <c r="H155" s="30"/>
      <c r="I155" s="30"/>
      <c r="J155" s="30"/>
      <c r="K155" s="30"/>
    </row>
    <row r="156" spans="1:11" ht="14.1" customHeight="1" x14ac:dyDescent="0.25">
      <c r="A156" s="30"/>
      <c r="B156" s="30"/>
      <c r="C156" s="46" t="s">
        <v>55</v>
      </c>
      <c r="D156" s="47">
        <v>0</v>
      </c>
      <c r="E156" s="47">
        <v>0</v>
      </c>
      <c r="F156" s="47">
        <v>0</v>
      </c>
      <c r="G156" s="47">
        <v>0</v>
      </c>
      <c r="H156" s="30"/>
      <c r="I156" s="30"/>
      <c r="J156" s="30"/>
      <c r="K156" s="30"/>
    </row>
    <row r="157" spans="1:11" ht="14.1" customHeight="1" x14ac:dyDescent="0.25">
      <c r="A157" s="30"/>
      <c r="B157" s="30"/>
      <c r="C157" s="46" t="s">
        <v>57</v>
      </c>
      <c r="D157" s="47">
        <v>0</v>
      </c>
      <c r="E157" s="47">
        <v>0</v>
      </c>
      <c r="F157" s="47">
        <v>0</v>
      </c>
      <c r="G157" s="47">
        <v>0</v>
      </c>
      <c r="H157" s="30"/>
      <c r="I157" s="30"/>
      <c r="J157" s="30"/>
      <c r="K157" s="30"/>
    </row>
    <row r="158" spans="1:11" ht="14.1" customHeight="1" x14ac:dyDescent="0.25">
      <c r="A158" s="30"/>
      <c r="B158" s="30"/>
      <c r="C158" s="46" t="s">
        <v>54</v>
      </c>
      <c r="D158" s="47">
        <v>0</v>
      </c>
      <c r="E158" s="47">
        <v>0</v>
      </c>
      <c r="F158" s="47">
        <v>0</v>
      </c>
      <c r="G158" s="47">
        <v>0</v>
      </c>
      <c r="H158" s="30"/>
      <c r="I158" s="30"/>
      <c r="J158" s="30"/>
      <c r="K158" s="30"/>
    </row>
    <row r="159" spans="1:11" ht="14.1" customHeight="1" x14ac:dyDescent="0.25">
      <c r="A159" s="30"/>
      <c r="B159" s="30"/>
      <c r="C159" s="46" t="s">
        <v>55</v>
      </c>
      <c r="D159" s="47">
        <v>0</v>
      </c>
      <c r="E159" s="47">
        <v>0</v>
      </c>
      <c r="F159" s="47">
        <v>0</v>
      </c>
      <c r="G159" s="47">
        <v>0</v>
      </c>
      <c r="H159" s="30"/>
      <c r="I159" s="30"/>
      <c r="J159" s="30"/>
      <c r="K159" s="30"/>
    </row>
    <row r="160" spans="1:11" ht="14.1" customHeight="1" x14ac:dyDescent="0.25">
      <c r="A160" s="30"/>
      <c r="B160" s="30"/>
      <c r="C160" s="46" t="s">
        <v>58</v>
      </c>
      <c r="D160" s="47">
        <v>0</v>
      </c>
      <c r="E160" s="47">
        <v>0</v>
      </c>
      <c r="F160" s="47">
        <v>0</v>
      </c>
      <c r="G160" s="47">
        <v>0</v>
      </c>
      <c r="H160" s="30"/>
      <c r="I160" s="30"/>
      <c r="J160" s="30"/>
      <c r="K160" s="30"/>
    </row>
    <row r="161" spans="1:11" ht="14.1" customHeight="1" x14ac:dyDescent="0.25">
      <c r="A161" s="30"/>
      <c r="B161" s="30"/>
      <c r="C161" s="46" t="s">
        <v>54</v>
      </c>
      <c r="D161" s="47">
        <v>0</v>
      </c>
      <c r="E161" s="47">
        <v>0</v>
      </c>
      <c r="F161" s="47">
        <v>0</v>
      </c>
      <c r="G161" s="47">
        <v>0</v>
      </c>
      <c r="H161" s="30"/>
      <c r="I161" s="30"/>
      <c r="J161" s="30"/>
      <c r="K161" s="30"/>
    </row>
    <row r="162" spans="1:11" ht="14.1" customHeight="1" x14ac:dyDescent="0.25">
      <c r="A162" s="30"/>
      <c r="B162" s="30"/>
      <c r="C162" s="46" t="s">
        <v>55</v>
      </c>
      <c r="D162" s="47">
        <v>0</v>
      </c>
      <c r="E162" s="47">
        <v>0</v>
      </c>
      <c r="F162" s="47">
        <v>0</v>
      </c>
      <c r="G162" s="47">
        <v>0</v>
      </c>
      <c r="H162" s="30"/>
      <c r="I162" s="30"/>
      <c r="J162" s="30"/>
      <c r="K162" s="30"/>
    </row>
    <row r="163" spans="1:11" ht="14.1" customHeight="1" x14ac:dyDescent="0.25">
      <c r="A163" s="30"/>
      <c r="B163" s="30"/>
      <c r="C163" s="46" t="s">
        <v>59</v>
      </c>
      <c r="D163" s="47">
        <v>0</v>
      </c>
      <c r="E163" s="47">
        <v>0</v>
      </c>
      <c r="F163" s="47">
        <v>0</v>
      </c>
      <c r="G163" s="47">
        <v>0</v>
      </c>
      <c r="H163" s="30"/>
      <c r="I163" s="30"/>
      <c r="J163" s="30"/>
      <c r="K163" s="30"/>
    </row>
    <row r="164" spans="1:11" ht="14.1" customHeight="1" x14ac:dyDescent="0.25">
      <c r="A164" s="30"/>
      <c r="B164" s="30"/>
      <c r="C164" s="46" t="s">
        <v>54</v>
      </c>
      <c r="D164" s="47">
        <v>0</v>
      </c>
      <c r="E164" s="47">
        <v>0</v>
      </c>
      <c r="F164" s="47">
        <v>0</v>
      </c>
      <c r="G164" s="47">
        <v>0</v>
      </c>
      <c r="H164" s="30"/>
      <c r="I164" s="30"/>
      <c r="J164" s="30"/>
      <c r="K164" s="30"/>
    </row>
    <row r="165" spans="1:11" ht="14.1" customHeight="1" x14ac:dyDescent="0.25">
      <c r="A165" s="30"/>
      <c r="B165" s="30"/>
      <c r="C165" s="46" t="s">
        <v>55</v>
      </c>
      <c r="D165" s="47">
        <v>0</v>
      </c>
      <c r="E165" s="47">
        <v>0</v>
      </c>
      <c r="F165" s="47">
        <v>0</v>
      </c>
      <c r="G165" s="47">
        <v>0</v>
      </c>
      <c r="H165" s="30"/>
      <c r="I165" s="30"/>
      <c r="J165" s="30"/>
      <c r="K165" s="30"/>
    </row>
    <row r="166" spans="1:11" ht="14.1" customHeight="1" x14ac:dyDescent="0.25">
      <c r="A166" s="30"/>
      <c r="B166" s="30"/>
      <c r="C166" s="46" t="s">
        <v>60</v>
      </c>
      <c r="D166" s="47">
        <v>0</v>
      </c>
      <c r="E166" s="47">
        <v>0</v>
      </c>
      <c r="F166" s="47">
        <v>0</v>
      </c>
      <c r="G166" s="47">
        <v>0</v>
      </c>
      <c r="H166" s="30"/>
      <c r="I166" s="30"/>
      <c r="J166" s="30"/>
      <c r="K166" s="30"/>
    </row>
    <row r="167" spans="1:11" ht="14.1" customHeight="1" x14ac:dyDescent="0.25">
      <c r="A167" s="30"/>
      <c r="B167" s="30"/>
      <c r="C167" s="46" t="s">
        <v>54</v>
      </c>
      <c r="D167" s="47">
        <v>0</v>
      </c>
      <c r="E167" s="47">
        <v>0</v>
      </c>
      <c r="F167" s="47">
        <v>0</v>
      </c>
      <c r="G167" s="47">
        <v>0</v>
      </c>
      <c r="H167" s="30"/>
      <c r="I167" s="30"/>
      <c r="J167" s="30"/>
      <c r="K167" s="30"/>
    </row>
    <row r="168" spans="1:11" ht="14.1" customHeight="1" x14ac:dyDescent="0.25">
      <c r="A168" s="30"/>
      <c r="B168" s="30"/>
      <c r="C168" s="46" t="s">
        <v>55</v>
      </c>
      <c r="D168" s="47">
        <v>0</v>
      </c>
      <c r="E168" s="47">
        <v>0</v>
      </c>
      <c r="F168" s="47">
        <v>0</v>
      </c>
      <c r="G168" s="47">
        <v>0</v>
      </c>
      <c r="H168" s="30"/>
      <c r="I168" s="30"/>
      <c r="J168" s="30"/>
      <c r="K168" s="30"/>
    </row>
    <row r="169" spans="1:11" ht="14.1" customHeight="1" x14ac:dyDescent="0.25">
      <c r="A169" s="30"/>
      <c r="B169" s="30"/>
      <c r="C169" s="46" t="s">
        <v>61</v>
      </c>
      <c r="D169" s="47">
        <v>0</v>
      </c>
      <c r="E169" s="47">
        <v>0</v>
      </c>
      <c r="F169" s="47">
        <v>0</v>
      </c>
      <c r="G169" s="47">
        <v>0</v>
      </c>
      <c r="H169" s="30"/>
      <c r="I169" s="30"/>
      <c r="J169" s="30"/>
      <c r="K169" s="30"/>
    </row>
    <row r="170" spans="1:11" ht="14.1" customHeight="1" x14ac:dyDescent="0.25">
      <c r="A170" s="30"/>
      <c r="B170" s="30"/>
      <c r="C170" s="46" t="s">
        <v>54</v>
      </c>
      <c r="D170" s="47">
        <v>0</v>
      </c>
      <c r="E170" s="47">
        <v>0</v>
      </c>
      <c r="F170" s="47">
        <v>0</v>
      </c>
      <c r="G170" s="47">
        <v>0</v>
      </c>
      <c r="H170" s="30"/>
      <c r="I170" s="30"/>
      <c r="J170" s="30"/>
      <c r="K170" s="30"/>
    </row>
    <row r="171" spans="1:11" ht="14.1" customHeight="1" x14ac:dyDescent="0.25">
      <c r="A171" s="30"/>
      <c r="B171" s="30"/>
      <c r="C171" s="46" t="s">
        <v>55</v>
      </c>
      <c r="D171" s="47">
        <v>0</v>
      </c>
      <c r="E171" s="47">
        <v>0</v>
      </c>
      <c r="F171" s="47">
        <v>0</v>
      </c>
      <c r="G171" s="47">
        <v>0</v>
      </c>
      <c r="H171" s="30"/>
      <c r="I171" s="30"/>
      <c r="J171" s="30"/>
      <c r="K171" s="30"/>
    </row>
    <row r="172" spans="1:11" ht="14.1" customHeight="1" x14ac:dyDescent="0.25">
      <c r="A172" s="30"/>
      <c r="B172" s="30"/>
      <c r="C172" s="46" t="s">
        <v>62</v>
      </c>
      <c r="D172" s="47">
        <v>0</v>
      </c>
      <c r="E172" s="47">
        <v>0</v>
      </c>
      <c r="F172" s="47">
        <v>0</v>
      </c>
      <c r="G172" s="47">
        <v>0</v>
      </c>
      <c r="H172" s="30"/>
      <c r="I172" s="30"/>
      <c r="J172" s="30"/>
      <c r="K172" s="30"/>
    </row>
    <row r="173" spans="1:11" ht="14.1" customHeight="1" x14ac:dyDescent="0.25">
      <c r="A173" s="30"/>
      <c r="B173" s="30"/>
      <c r="C173" s="46" t="s">
        <v>54</v>
      </c>
      <c r="D173" s="47">
        <v>0</v>
      </c>
      <c r="E173" s="47">
        <v>0</v>
      </c>
      <c r="F173" s="47">
        <v>0</v>
      </c>
      <c r="G173" s="47">
        <v>0</v>
      </c>
      <c r="H173" s="30"/>
      <c r="I173" s="30"/>
      <c r="J173" s="30"/>
      <c r="K173" s="30"/>
    </row>
    <row r="174" spans="1:11" ht="14.1" customHeight="1" x14ac:dyDescent="0.25">
      <c r="A174" s="30"/>
      <c r="B174" s="30"/>
      <c r="C174" s="46" t="s">
        <v>63</v>
      </c>
      <c r="D174" s="47">
        <v>0</v>
      </c>
      <c r="E174" s="47">
        <v>0</v>
      </c>
      <c r="F174" s="47">
        <v>0</v>
      </c>
      <c r="G174" s="47">
        <v>0</v>
      </c>
      <c r="H174" s="30"/>
      <c r="I174" s="30"/>
      <c r="J174" s="30"/>
      <c r="K174" s="30"/>
    </row>
    <row r="175" spans="1:11" ht="14.1" customHeight="1" x14ac:dyDescent="0.25">
      <c r="A175" s="30"/>
      <c r="B175" s="30"/>
      <c r="C175" s="46" t="s">
        <v>64</v>
      </c>
      <c r="D175" s="47">
        <v>0</v>
      </c>
      <c r="E175" s="47">
        <v>0</v>
      </c>
      <c r="F175" s="47">
        <v>0</v>
      </c>
      <c r="G175" s="47">
        <v>0</v>
      </c>
      <c r="H175" s="30"/>
      <c r="I175" s="30"/>
      <c r="J175" s="30"/>
      <c r="K175" s="30"/>
    </row>
    <row r="176" spans="1:11" ht="14.1" customHeight="1" x14ac:dyDescent="0.25">
      <c r="A176" s="30"/>
      <c r="B176" s="30"/>
      <c r="C176" s="46" t="s">
        <v>65</v>
      </c>
      <c r="D176" s="47">
        <v>0</v>
      </c>
      <c r="E176" s="47">
        <v>0</v>
      </c>
      <c r="F176" s="47">
        <v>0</v>
      </c>
      <c r="G176" s="47">
        <v>0</v>
      </c>
      <c r="H176" s="30"/>
      <c r="I176" s="30"/>
      <c r="J176" s="30"/>
      <c r="K176" s="30"/>
    </row>
    <row r="177" spans="1:11" ht="14.1" customHeight="1" x14ac:dyDescent="0.25">
      <c r="A177" s="30"/>
      <c r="B177" s="30"/>
      <c r="C177" s="46" t="s">
        <v>66</v>
      </c>
      <c r="D177" s="47">
        <v>0</v>
      </c>
      <c r="E177" s="47">
        <v>0</v>
      </c>
      <c r="F177" s="47">
        <v>0</v>
      </c>
      <c r="G177" s="47">
        <v>0</v>
      </c>
      <c r="H177" s="30"/>
      <c r="I177" s="30"/>
      <c r="J177" s="30"/>
      <c r="K177" s="30"/>
    </row>
    <row r="178" spans="1:11" ht="14.1" customHeight="1" x14ac:dyDescent="0.25">
      <c r="A178" s="30"/>
      <c r="B178" s="30"/>
      <c r="C178" s="46" t="s">
        <v>67</v>
      </c>
      <c r="D178" s="47">
        <v>0</v>
      </c>
      <c r="E178" s="47">
        <v>0</v>
      </c>
      <c r="F178" s="47">
        <v>10000000</v>
      </c>
      <c r="G178" s="47">
        <v>10000000</v>
      </c>
      <c r="H178" s="30"/>
      <c r="I178" s="30"/>
      <c r="J178" s="30"/>
      <c r="K178" s="30"/>
    </row>
    <row r="179" spans="1:11" ht="14.1" customHeight="1" x14ac:dyDescent="0.25">
      <c r="A179" s="30"/>
      <c r="B179" s="30"/>
      <c r="C179" s="46" t="s">
        <v>54</v>
      </c>
      <c r="D179" s="47">
        <v>0</v>
      </c>
      <c r="E179" s="47">
        <v>0</v>
      </c>
      <c r="F179" s="47">
        <v>10000000</v>
      </c>
      <c r="G179" s="47">
        <v>10000000</v>
      </c>
      <c r="H179" s="30"/>
      <c r="I179" s="30"/>
      <c r="J179" s="30"/>
      <c r="K179" s="30"/>
    </row>
    <row r="180" spans="1:11" ht="14.1" customHeight="1" x14ac:dyDescent="0.25">
      <c r="A180" s="30"/>
      <c r="B180" s="30"/>
      <c r="C180" s="46" t="s">
        <v>63</v>
      </c>
      <c r="D180" s="47">
        <v>0</v>
      </c>
      <c r="E180" s="47">
        <v>0</v>
      </c>
      <c r="F180" s="47">
        <v>0</v>
      </c>
      <c r="G180" s="47">
        <v>0</v>
      </c>
      <c r="H180" s="30"/>
      <c r="I180" s="30"/>
      <c r="J180" s="30"/>
      <c r="K180" s="30"/>
    </row>
    <row r="181" spans="1:11" ht="14.1" customHeight="1" x14ac:dyDescent="0.25">
      <c r="A181" s="30"/>
      <c r="B181" s="30"/>
      <c r="C181" s="46" t="s">
        <v>64</v>
      </c>
      <c r="D181" s="47">
        <v>0</v>
      </c>
      <c r="E181" s="47">
        <v>0</v>
      </c>
      <c r="F181" s="47">
        <v>0</v>
      </c>
      <c r="G181" s="47">
        <v>0</v>
      </c>
      <c r="H181" s="30"/>
      <c r="I181" s="30"/>
      <c r="J181" s="30"/>
      <c r="K181" s="30"/>
    </row>
    <row r="182" spans="1:11" ht="14.1" customHeight="1" x14ac:dyDescent="0.25">
      <c r="A182" s="30"/>
      <c r="B182" s="30"/>
      <c r="C182" s="46" t="s">
        <v>65</v>
      </c>
      <c r="D182" s="47">
        <v>0</v>
      </c>
      <c r="E182" s="47">
        <v>0</v>
      </c>
      <c r="F182" s="47">
        <v>0</v>
      </c>
      <c r="G182" s="47">
        <v>0</v>
      </c>
      <c r="H182" s="30"/>
      <c r="I182" s="30"/>
      <c r="J182" s="30"/>
      <c r="K182" s="30"/>
    </row>
    <row r="183" spans="1:11" ht="14.1" customHeight="1" x14ac:dyDescent="0.25">
      <c r="A183" s="30"/>
      <c r="B183" s="30"/>
      <c r="C183" s="46" t="s">
        <v>66</v>
      </c>
      <c r="D183" s="47">
        <v>0</v>
      </c>
      <c r="E183" s="47">
        <v>0</v>
      </c>
      <c r="F183" s="47">
        <v>0</v>
      </c>
      <c r="G183" s="47">
        <v>0</v>
      </c>
      <c r="H183" s="30"/>
      <c r="I183" s="30"/>
      <c r="J183" s="30"/>
      <c r="K183" s="30"/>
    </row>
    <row r="184" spans="1:11" ht="14.1" customHeight="1" x14ac:dyDescent="0.25">
      <c r="A184" s="30"/>
      <c r="B184" s="30"/>
      <c r="C184" s="46" t="s">
        <v>68</v>
      </c>
      <c r="D184" s="47">
        <v>0</v>
      </c>
      <c r="E184" s="47">
        <v>0</v>
      </c>
      <c r="F184" s="47">
        <v>0</v>
      </c>
      <c r="G184" s="47">
        <v>0</v>
      </c>
      <c r="H184" s="30"/>
      <c r="I184" s="30"/>
      <c r="J184" s="30"/>
      <c r="K184" s="30"/>
    </row>
    <row r="185" spans="1:11" ht="14.1" customHeight="1" x14ac:dyDescent="0.25">
      <c r="A185" s="30"/>
      <c r="B185" s="30"/>
      <c r="C185" s="46" t="s">
        <v>54</v>
      </c>
      <c r="D185" s="47">
        <v>0</v>
      </c>
      <c r="E185" s="47">
        <v>0</v>
      </c>
      <c r="F185" s="47">
        <v>0</v>
      </c>
      <c r="G185" s="47">
        <v>0</v>
      </c>
      <c r="H185" s="30"/>
      <c r="I185" s="30"/>
      <c r="J185" s="30"/>
      <c r="K185" s="30"/>
    </row>
    <row r="186" spans="1:11" ht="14.1" customHeight="1" x14ac:dyDescent="0.25">
      <c r="A186" s="30"/>
      <c r="B186" s="30"/>
      <c r="C186" s="46" t="s">
        <v>63</v>
      </c>
      <c r="D186" s="47">
        <v>0</v>
      </c>
      <c r="E186" s="47">
        <v>0</v>
      </c>
      <c r="F186" s="47">
        <v>0</v>
      </c>
      <c r="G186" s="47">
        <v>0</v>
      </c>
      <c r="H186" s="30"/>
      <c r="I186" s="30"/>
      <c r="J186" s="30"/>
      <c r="K186" s="30"/>
    </row>
    <row r="187" spans="1:11" ht="14.1" customHeight="1" x14ac:dyDescent="0.25">
      <c r="A187" s="30"/>
      <c r="B187" s="30"/>
      <c r="C187" s="46" t="s">
        <v>64</v>
      </c>
      <c r="D187" s="47">
        <v>0</v>
      </c>
      <c r="E187" s="47">
        <v>0</v>
      </c>
      <c r="F187" s="47">
        <v>0</v>
      </c>
      <c r="G187" s="47">
        <v>0</v>
      </c>
      <c r="H187" s="30"/>
      <c r="I187" s="30"/>
      <c r="J187" s="30"/>
      <c r="K187" s="30"/>
    </row>
    <row r="188" spans="1:11" ht="14.1" customHeight="1" x14ac:dyDescent="0.25">
      <c r="A188" s="30"/>
      <c r="B188" s="30"/>
      <c r="C188" s="46" t="s">
        <v>65</v>
      </c>
      <c r="D188" s="47">
        <v>0</v>
      </c>
      <c r="E188" s="47">
        <v>0</v>
      </c>
      <c r="F188" s="47">
        <v>0</v>
      </c>
      <c r="G188" s="47">
        <v>0</v>
      </c>
      <c r="H188" s="30"/>
      <c r="I188" s="30"/>
      <c r="J188" s="30"/>
      <c r="K188" s="30"/>
    </row>
    <row r="189" spans="1:11" ht="14.1" customHeight="1" x14ac:dyDescent="0.25">
      <c r="A189" s="30"/>
      <c r="B189" s="30"/>
      <c r="C189" s="46" t="s">
        <v>66</v>
      </c>
      <c r="D189" s="47">
        <v>0</v>
      </c>
      <c r="E189" s="47">
        <v>0</v>
      </c>
      <c r="F189" s="47">
        <v>0</v>
      </c>
      <c r="G189" s="47">
        <v>0</v>
      </c>
      <c r="H189" s="30"/>
      <c r="I189" s="30"/>
      <c r="J189" s="30"/>
      <c r="K189" s="30"/>
    </row>
    <row r="190" spans="1:11" ht="14.1" customHeight="1" x14ac:dyDescent="0.25">
      <c r="A190" s="30"/>
      <c r="B190" s="30"/>
      <c r="C190" s="46" t="s">
        <v>69</v>
      </c>
      <c r="D190" s="47">
        <v>0</v>
      </c>
      <c r="E190" s="47">
        <v>0</v>
      </c>
      <c r="F190" s="47">
        <v>0</v>
      </c>
      <c r="G190" s="47">
        <v>0</v>
      </c>
      <c r="H190" s="30"/>
      <c r="I190" s="30"/>
      <c r="J190" s="30"/>
      <c r="K190" s="30"/>
    </row>
    <row r="191" spans="1:11" ht="14.1" customHeight="1" x14ac:dyDescent="0.25">
      <c r="A191" s="30"/>
      <c r="B191" s="30"/>
      <c r="C191" s="46" t="s">
        <v>70</v>
      </c>
      <c r="D191" s="47">
        <v>0</v>
      </c>
      <c r="E191" s="47">
        <v>0</v>
      </c>
      <c r="F191" s="47">
        <v>0</v>
      </c>
      <c r="G191" s="47">
        <v>0</v>
      </c>
      <c r="H191" s="30"/>
      <c r="I191" s="30"/>
      <c r="J191" s="30"/>
      <c r="K191" s="30"/>
    </row>
    <row r="192" spans="1:11" ht="14.1" customHeight="1" x14ac:dyDescent="0.25">
      <c r="A192" s="30"/>
      <c r="B192" s="30"/>
      <c r="C192" s="48" t="s">
        <v>71</v>
      </c>
      <c r="D192" s="47">
        <v>0</v>
      </c>
      <c r="E192" s="47">
        <v>0</v>
      </c>
      <c r="F192" s="47">
        <v>10000000</v>
      </c>
      <c r="G192" s="47">
        <v>10000000</v>
      </c>
      <c r="H192" s="30"/>
      <c r="I192" s="30"/>
      <c r="J192" s="30"/>
      <c r="K192" s="30"/>
    </row>
    <row r="193" spans="1:11" ht="14.1" customHeight="1" x14ac:dyDescent="0.25">
      <c r="A193" s="30"/>
      <c r="B193" s="30"/>
      <c r="C193" s="241" t="s">
        <v>1320</v>
      </c>
      <c r="D193" s="1370" t="s">
        <v>1321</v>
      </c>
      <c r="E193" s="1371"/>
      <c r="F193" s="1371"/>
      <c r="G193" s="1371"/>
      <c r="H193" s="30"/>
      <c r="I193" s="30"/>
      <c r="J193" s="30"/>
      <c r="K193" s="30"/>
    </row>
    <row r="194" spans="1:11" ht="14.1" customHeight="1" x14ac:dyDescent="0.25">
      <c r="A194" s="30"/>
      <c r="B194" s="30"/>
      <c r="C194" s="40" t="s">
        <v>33</v>
      </c>
      <c r="D194" s="1368" t="s">
        <v>1322</v>
      </c>
      <c r="E194" s="1369"/>
      <c r="F194" s="1369"/>
      <c r="G194" s="1369"/>
      <c r="H194" s="30"/>
      <c r="I194" s="30"/>
      <c r="J194" s="30"/>
      <c r="K194" s="30"/>
    </row>
    <row r="195" spans="1:11" ht="14.1" customHeight="1" x14ac:dyDescent="0.25">
      <c r="A195" s="30"/>
      <c r="B195" s="30"/>
      <c r="C195" s="41" t="s">
        <v>35</v>
      </c>
      <c r="D195" s="1361" t="s">
        <v>1323</v>
      </c>
      <c r="E195" s="1362"/>
      <c r="F195" s="1362"/>
      <c r="G195" s="1362"/>
      <c r="H195" s="30"/>
      <c r="I195" s="30"/>
      <c r="J195" s="30"/>
      <c r="K195" s="30"/>
    </row>
    <row r="196" spans="1:11" ht="14.1" customHeight="1" x14ac:dyDescent="0.25">
      <c r="A196" s="30"/>
      <c r="B196" s="30"/>
      <c r="C196" s="41" t="s">
        <v>37</v>
      </c>
      <c r="D196" s="1361" t="s">
        <v>1324</v>
      </c>
      <c r="E196" s="1362"/>
      <c r="F196" s="1362"/>
      <c r="G196" s="1362"/>
      <c r="H196" s="30"/>
      <c r="I196" s="30"/>
      <c r="J196" s="30"/>
      <c r="K196" s="30"/>
    </row>
    <row r="197" spans="1:11" ht="15" customHeight="1" x14ac:dyDescent="0.25">
      <c r="A197" s="30"/>
      <c r="B197" s="30"/>
      <c r="C197" s="42"/>
      <c r="D197" s="43">
        <v>2022</v>
      </c>
      <c r="E197" s="43">
        <v>2023</v>
      </c>
      <c r="F197" s="43">
        <v>2024</v>
      </c>
      <c r="G197" s="43">
        <v>2025</v>
      </c>
      <c r="H197" s="30"/>
      <c r="I197" s="30"/>
      <c r="J197" s="30"/>
      <c r="K197" s="30"/>
    </row>
    <row r="198" spans="1:11" ht="15" customHeight="1" x14ac:dyDescent="0.25">
      <c r="A198" s="30"/>
      <c r="B198" s="30"/>
      <c r="C198" s="44"/>
      <c r="D198" s="45" t="s">
        <v>17</v>
      </c>
      <c r="E198" s="45" t="s">
        <v>18</v>
      </c>
      <c r="F198" s="45" t="s">
        <v>18</v>
      </c>
      <c r="G198" s="45" t="s">
        <v>18</v>
      </c>
      <c r="H198" s="30"/>
      <c r="I198" s="30"/>
      <c r="J198" s="30"/>
      <c r="K198" s="30"/>
    </row>
    <row r="199" spans="1:11" ht="14.1" customHeight="1" x14ac:dyDescent="0.25">
      <c r="A199" s="30"/>
      <c r="B199" s="30"/>
      <c r="C199" s="34" t="s">
        <v>39</v>
      </c>
      <c r="D199" s="38" t="s">
        <v>84</v>
      </c>
      <c r="E199" s="38" t="s">
        <v>134</v>
      </c>
      <c r="F199" s="38" t="s">
        <v>48</v>
      </c>
      <c r="G199" s="38" t="s">
        <v>48</v>
      </c>
      <c r="H199" s="30"/>
      <c r="I199" s="30"/>
      <c r="J199" s="30"/>
      <c r="K199" s="30"/>
    </row>
    <row r="200" spans="1:11" ht="14.1" customHeight="1" x14ac:dyDescent="0.25">
      <c r="A200" s="30"/>
      <c r="B200" s="30"/>
      <c r="C200" s="34" t="s">
        <v>40</v>
      </c>
      <c r="D200" s="38" t="s">
        <v>492</v>
      </c>
      <c r="E200" s="38" t="s">
        <v>1312</v>
      </c>
      <c r="F200" s="38" t="s">
        <v>48</v>
      </c>
      <c r="G200" s="38" t="s">
        <v>48</v>
      </c>
      <c r="H200" s="30"/>
      <c r="I200" s="30"/>
      <c r="J200" s="30"/>
      <c r="K200" s="30"/>
    </row>
    <row r="201" spans="1:11" ht="14.1" customHeight="1" x14ac:dyDescent="0.25">
      <c r="A201" s="30"/>
      <c r="B201" s="30"/>
      <c r="C201" s="34" t="s">
        <v>43</v>
      </c>
      <c r="D201" s="38" t="s">
        <v>492</v>
      </c>
      <c r="E201" s="38" t="s">
        <v>507</v>
      </c>
      <c r="F201" s="38" t="s">
        <v>48</v>
      </c>
      <c r="G201" s="38" t="s">
        <v>48</v>
      </c>
      <c r="H201" s="30"/>
      <c r="I201" s="30"/>
      <c r="J201" s="30"/>
      <c r="K201" s="30"/>
    </row>
    <row r="202" spans="1:11" ht="14.1" customHeight="1" x14ac:dyDescent="0.25">
      <c r="A202" s="30"/>
      <c r="B202" s="30"/>
      <c r="C202" s="34" t="s">
        <v>46</v>
      </c>
      <c r="D202" s="38" t="s">
        <v>47</v>
      </c>
      <c r="E202" s="38" t="s">
        <v>84</v>
      </c>
      <c r="F202" s="38" t="s">
        <v>238</v>
      </c>
      <c r="G202" s="38" t="s">
        <v>47</v>
      </c>
      <c r="H202" s="30"/>
      <c r="I202" s="30"/>
      <c r="J202" s="30"/>
      <c r="K202" s="30"/>
    </row>
    <row r="203" spans="1:11" ht="14.1" customHeight="1" x14ac:dyDescent="0.25">
      <c r="A203" s="30"/>
      <c r="B203" s="30"/>
      <c r="C203" s="34" t="s">
        <v>49</v>
      </c>
      <c r="D203" s="38" t="s">
        <v>47</v>
      </c>
      <c r="E203" s="38" t="s">
        <v>137</v>
      </c>
      <c r="F203" s="38" t="s">
        <v>238</v>
      </c>
      <c r="G203" s="38" t="s">
        <v>47</v>
      </c>
      <c r="H203" s="30"/>
      <c r="I203" s="30"/>
      <c r="J203" s="30"/>
      <c r="K203" s="30"/>
    </row>
    <row r="204" spans="1:11" ht="14.1" customHeight="1" x14ac:dyDescent="0.25">
      <c r="A204" s="30"/>
      <c r="B204" s="30"/>
      <c r="C204" s="34" t="s">
        <v>51</v>
      </c>
      <c r="D204" s="38" t="s">
        <v>47</v>
      </c>
      <c r="E204" s="38" t="s">
        <v>489</v>
      </c>
      <c r="F204" s="38" t="s">
        <v>238</v>
      </c>
      <c r="G204" s="38" t="s">
        <v>47</v>
      </c>
      <c r="H204" s="30"/>
      <c r="I204" s="30"/>
      <c r="J204" s="30"/>
      <c r="K204" s="30"/>
    </row>
    <row r="205" spans="1:11" ht="14.1" customHeight="1" x14ac:dyDescent="0.25">
      <c r="A205" s="30"/>
      <c r="B205" s="30"/>
      <c r="C205" s="1363" t="s">
        <v>52</v>
      </c>
      <c r="D205" s="1364"/>
      <c r="E205" s="1364"/>
      <c r="F205" s="1364"/>
      <c r="G205" s="1364"/>
      <c r="H205" s="30"/>
      <c r="I205" s="30"/>
      <c r="J205" s="30"/>
      <c r="K205" s="30"/>
    </row>
    <row r="206" spans="1:11" ht="14.1" customHeight="1" x14ac:dyDescent="0.25">
      <c r="A206" s="30"/>
      <c r="B206" s="30"/>
      <c r="C206" s="42"/>
      <c r="D206" s="43">
        <v>2022</v>
      </c>
      <c r="E206" s="43">
        <v>2023</v>
      </c>
      <c r="F206" s="43">
        <v>2024</v>
      </c>
      <c r="G206" s="43">
        <v>2025</v>
      </c>
      <c r="H206" s="30"/>
      <c r="I206" s="30"/>
      <c r="J206" s="30"/>
      <c r="K206" s="30"/>
    </row>
    <row r="207" spans="1:11" ht="14.1" customHeight="1" x14ac:dyDescent="0.25">
      <c r="A207" s="30"/>
      <c r="B207" s="30"/>
      <c r="C207" s="44"/>
      <c r="D207" s="45" t="s">
        <v>17</v>
      </c>
      <c r="E207" s="45" t="s">
        <v>18</v>
      </c>
      <c r="F207" s="45" t="s">
        <v>18</v>
      </c>
      <c r="G207" s="45" t="s">
        <v>18</v>
      </c>
      <c r="H207" s="30"/>
      <c r="I207" s="30"/>
      <c r="J207" s="30"/>
      <c r="K207" s="30"/>
    </row>
    <row r="208" spans="1:11" ht="14.1" customHeight="1" x14ac:dyDescent="0.25">
      <c r="A208" s="30"/>
      <c r="B208" s="30"/>
      <c r="C208" s="46" t="s">
        <v>53</v>
      </c>
      <c r="D208" s="47">
        <v>0</v>
      </c>
      <c r="E208" s="47">
        <v>0</v>
      </c>
      <c r="F208" s="47">
        <v>0</v>
      </c>
      <c r="G208" s="47">
        <v>0</v>
      </c>
      <c r="H208" s="30"/>
      <c r="I208" s="30"/>
      <c r="J208" s="30"/>
      <c r="K208" s="30"/>
    </row>
    <row r="209" spans="1:11" ht="14.1" customHeight="1" x14ac:dyDescent="0.25">
      <c r="A209" s="30"/>
      <c r="B209" s="30"/>
      <c r="C209" s="46" t="s">
        <v>54</v>
      </c>
      <c r="D209" s="47">
        <v>0</v>
      </c>
      <c r="E209" s="47">
        <v>0</v>
      </c>
      <c r="F209" s="47">
        <v>0</v>
      </c>
      <c r="G209" s="47">
        <v>0</v>
      </c>
      <c r="H209" s="30"/>
      <c r="I209" s="30"/>
      <c r="J209" s="30"/>
      <c r="K209" s="30"/>
    </row>
    <row r="210" spans="1:11" ht="14.1" customHeight="1" x14ac:dyDescent="0.25">
      <c r="A210" s="30"/>
      <c r="B210" s="30"/>
      <c r="C210" s="46" t="s">
        <v>55</v>
      </c>
      <c r="D210" s="47">
        <v>0</v>
      </c>
      <c r="E210" s="47">
        <v>0</v>
      </c>
      <c r="F210" s="47">
        <v>0</v>
      </c>
      <c r="G210" s="47">
        <v>0</v>
      </c>
      <c r="H210" s="30"/>
      <c r="I210" s="30"/>
      <c r="J210" s="30"/>
      <c r="K210" s="30"/>
    </row>
    <row r="211" spans="1:11" ht="14.1" customHeight="1" x14ac:dyDescent="0.25">
      <c r="A211" s="30"/>
      <c r="B211" s="30"/>
      <c r="C211" s="46" t="s">
        <v>56</v>
      </c>
      <c r="D211" s="47">
        <v>0</v>
      </c>
      <c r="E211" s="47">
        <v>0</v>
      </c>
      <c r="F211" s="47">
        <v>0</v>
      </c>
      <c r="G211" s="47">
        <v>0</v>
      </c>
      <c r="H211" s="30"/>
      <c r="I211" s="30"/>
      <c r="J211" s="30"/>
      <c r="K211" s="30"/>
    </row>
    <row r="212" spans="1:11" ht="14.1" customHeight="1" x14ac:dyDescent="0.25">
      <c r="A212" s="30"/>
      <c r="B212" s="30"/>
      <c r="C212" s="46" t="s">
        <v>54</v>
      </c>
      <c r="D212" s="47">
        <v>0</v>
      </c>
      <c r="E212" s="47">
        <v>0</v>
      </c>
      <c r="F212" s="47">
        <v>0</v>
      </c>
      <c r="G212" s="47">
        <v>0</v>
      </c>
      <c r="H212" s="30"/>
      <c r="I212" s="30"/>
      <c r="J212" s="30"/>
      <c r="K212" s="30"/>
    </row>
    <row r="213" spans="1:11" ht="14.1" customHeight="1" x14ac:dyDescent="0.25">
      <c r="A213" s="30"/>
      <c r="B213" s="30"/>
      <c r="C213" s="46" t="s">
        <v>55</v>
      </c>
      <c r="D213" s="47">
        <v>0</v>
      </c>
      <c r="E213" s="47">
        <v>0</v>
      </c>
      <c r="F213" s="47">
        <v>0</v>
      </c>
      <c r="G213" s="47">
        <v>0</v>
      </c>
      <c r="H213" s="30"/>
      <c r="I213" s="30"/>
      <c r="J213" s="30"/>
      <c r="K213" s="30"/>
    </row>
    <row r="214" spans="1:11" ht="14.1" customHeight="1" x14ac:dyDescent="0.25">
      <c r="A214" s="30"/>
      <c r="B214" s="30"/>
      <c r="C214" s="46" t="s">
        <v>57</v>
      </c>
      <c r="D214" s="47">
        <v>0</v>
      </c>
      <c r="E214" s="47">
        <v>0</v>
      </c>
      <c r="F214" s="47">
        <v>0</v>
      </c>
      <c r="G214" s="47">
        <v>0</v>
      </c>
      <c r="H214" s="30"/>
      <c r="I214" s="30"/>
      <c r="J214" s="30"/>
      <c r="K214" s="30"/>
    </row>
    <row r="215" spans="1:11" ht="14.1" customHeight="1" x14ac:dyDescent="0.25">
      <c r="A215" s="30"/>
      <c r="B215" s="30"/>
      <c r="C215" s="46" t="s">
        <v>54</v>
      </c>
      <c r="D215" s="47">
        <v>0</v>
      </c>
      <c r="E215" s="47">
        <v>0</v>
      </c>
      <c r="F215" s="47">
        <v>0</v>
      </c>
      <c r="G215" s="47">
        <v>0</v>
      </c>
      <c r="H215" s="30"/>
      <c r="I215" s="30"/>
      <c r="J215" s="30"/>
      <c r="K215" s="30"/>
    </row>
    <row r="216" spans="1:11" ht="14.1" customHeight="1" x14ac:dyDescent="0.25">
      <c r="A216" s="30"/>
      <c r="B216" s="30"/>
      <c r="C216" s="46" t="s">
        <v>55</v>
      </c>
      <c r="D216" s="47">
        <v>0</v>
      </c>
      <c r="E216" s="47">
        <v>0</v>
      </c>
      <c r="F216" s="47">
        <v>0</v>
      </c>
      <c r="G216" s="47">
        <v>0</v>
      </c>
      <c r="H216" s="30"/>
      <c r="I216" s="30"/>
      <c r="J216" s="30"/>
      <c r="K216" s="30"/>
    </row>
    <row r="217" spans="1:11" ht="14.1" customHeight="1" x14ac:dyDescent="0.25">
      <c r="A217" s="30"/>
      <c r="B217" s="30"/>
      <c r="C217" s="46" t="s">
        <v>58</v>
      </c>
      <c r="D217" s="47">
        <v>0</v>
      </c>
      <c r="E217" s="47">
        <v>0</v>
      </c>
      <c r="F217" s="47">
        <v>0</v>
      </c>
      <c r="G217" s="47">
        <v>0</v>
      </c>
      <c r="H217" s="30"/>
      <c r="I217" s="30"/>
      <c r="J217" s="30"/>
      <c r="K217" s="30"/>
    </row>
    <row r="218" spans="1:11" ht="14.1" customHeight="1" x14ac:dyDescent="0.25">
      <c r="A218" s="30"/>
      <c r="B218" s="30"/>
      <c r="C218" s="46" t="s">
        <v>54</v>
      </c>
      <c r="D218" s="47">
        <v>0</v>
      </c>
      <c r="E218" s="47">
        <v>0</v>
      </c>
      <c r="F218" s="47">
        <v>0</v>
      </c>
      <c r="G218" s="47">
        <v>0</v>
      </c>
      <c r="H218" s="30"/>
      <c r="I218" s="30"/>
      <c r="J218" s="30"/>
      <c r="K218" s="30"/>
    </row>
    <row r="219" spans="1:11" ht="14.1" customHeight="1" x14ac:dyDescent="0.25">
      <c r="A219" s="30"/>
      <c r="B219" s="30"/>
      <c r="C219" s="46" t="s">
        <v>55</v>
      </c>
      <c r="D219" s="47">
        <v>0</v>
      </c>
      <c r="E219" s="47">
        <v>0</v>
      </c>
      <c r="F219" s="47">
        <v>0</v>
      </c>
      <c r="G219" s="47">
        <v>0</v>
      </c>
      <c r="H219" s="30"/>
      <c r="I219" s="30"/>
      <c r="J219" s="30"/>
      <c r="K219" s="30"/>
    </row>
    <row r="220" spans="1:11" ht="14.1" customHeight="1" x14ac:dyDescent="0.25">
      <c r="A220" s="30"/>
      <c r="B220" s="30"/>
      <c r="C220" s="46" t="s">
        <v>59</v>
      </c>
      <c r="D220" s="47">
        <v>0</v>
      </c>
      <c r="E220" s="47">
        <v>0</v>
      </c>
      <c r="F220" s="47">
        <v>0</v>
      </c>
      <c r="G220" s="47">
        <v>0</v>
      </c>
      <c r="H220" s="30"/>
      <c r="I220" s="30"/>
      <c r="J220" s="30"/>
      <c r="K220" s="30"/>
    </row>
    <row r="221" spans="1:11" ht="14.1" customHeight="1" x14ac:dyDescent="0.25">
      <c r="A221" s="30"/>
      <c r="B221" s="30"/>
      <c r="C221" s="46" t="s">
        <v>54</v>
      </c>
      <c r="D221" s="47">
        <v>0</v>
      </c>
      <c r="E221" s="47">
        <v>0</v>
      </c>
      <c r="F221" s="47">
        <v>0</v>
      </c>
      <c r="G221" s="47">
        <v>0</v>
      </c>
      <c r="H221" s="30"/>
      <c r="I221" s="30"/>
      <c r="J221" s="30"/>
      <c r="K221" s="30"/>
    </row>
    <row r="222" spans="1:11" ht="14.1" customHeight="1" x14ac:dyDescent="0.25">
      <c r="A222" s="30"/>
      <c r="B222" s="30"/>
      <c r="C222" s="46" t="s">
        <v>55</v>
      </c>
      <c r="D222" s="47">
        <v>0</v>
      </c>
      <c r="E222" s="47">
        <v>0</v>
      </c>
      <c r="F222" s="47">
        <v>0</v>
      </c>
      <c r="G222" s="47">
        <v>0</v>
      </c>
      <c r="H222" s="30"/>
      <c r="I222" s="30"/>
      <c r="J222" s="30"/>
      <c r="K222" s="30"/>
    </row>
    <row r="223" spans="1:11" ht="14.1" customHeight="1" x14ac:dyDescent="0.25">
      <c r="A223" s="30"/>
      <c r="B223" s="30"/>
      <c r="C223" s="46" t="s">
        <v>60</v>
      </c>
      <c r="D223" s="47">
        <v>0</v>
      </c>
      <c r="E223" s="47">
        <v>0</v>
      </c>
      <c r="F223" s="47">
        <v>0</v>
      </c>
      <c r="G223" s="47">
        <v>0</v>
      </c>
      <c r="H223" s="30"/>
      <c r="I223" s="30"/>
      <c r="J223" s="30"/>
      <c r="K223" s="30"/>
    </row>
    <row r="224" spans="1:11" ht="14.1" customHeight="1" x14ac:dyDescent="0.25">
      <c r="A224" s="30"/>
      <c r="B224" s="30"/>
      <c r="C224" s="46" t="s">
        <v>54</v>
      </c>
      <c r="D224" s="47">
        <v>0</v>
      </c>
      <c r="E224" s="47">
        <v>0</v>
      </c>
      <c r="F224" s="47">
        <v>0</v>
      </c>
      <c r="G224" s="47">
        <v>0</v>
      </c>
      <c r="H224" s="30"/>
      <c r="I224" s="30"/>
      <c r="J224" s="30"/>
      <c r="K224" s="30"/>
    </row>
    <row r="225" spans="1:11" ht="14.1" customHeight="1" x14ac:dyDescent="0.25">
      <c r="A225" s="30"/>
      <c r="B225" s="30"/>
      <c r="C225" s="46" t="s">
        <v>55</v>
      </c>
      <c r="D225" s="47">
        <v>0</v>
      </c>
      <c r="E225" s="47">
        <v>0</v>
      </c>
      <c r="F225" s="47">
        <v>0</v>
      </c>
      <c r="G225" s="47">
        <v>0</v>
      </c>
      <c r="H225" s="30"/>
      <c r="I225" s="30"/>
      <c r="J225" s="30"/>
      <c r="K225" s="30"/>
    </row>
    <row r="226" spans="1:11" ht="14.1" customHeight="1" x14ac:dyDescent="0.25">
      <c r="A226" s="30"/>
      <c r="B226" s="30"/>
      <c r="C226" s="46" t="s">
        <v>61</v>
      </c>
      <c r="D226" s="47">
        <v>0</v>
      </c>
      <c r="E226" s="47">
        <v>0</v>
      </c>
      <c r="F226" s="47">
        <v>0</v>
      </c>
      <c r="G226" s="47">
        <v>0</v>
      </c>
      <c r="H226" s="30"/>
      <c r="I226" s="30"/>
      <c r="J226" s="30"/>
      <c r="K226" s="30"/>
    </row>
    <row r="227" spans="1:11" ht="14.1" customHeight="1" x14ac:dyDescent="0.25">
      <c r="A227" s="30"/>
      <c r="B227" s="30"/>
      <c r="C227" s="46" t="s">
        <v>54</v>
      </c>
      <c r="D227" s="47">
        <v>0</v>
      </c>
      <c r="E227" s="47">
        <v>0</v>
      </c>
      <c r="F227" s="47">
        <v>0</v>
      </c>
      <c r="G227" s="47">
        <v>0</v>
      </c>
      <c r="H227" s="30"/>
      <c r="I227" s="30"/>
      <c r="J227" s="30"/>
      <c r="K227" s="30"/>
    </row>
    <row r="228" spans="1:11" ht="14.1" customHeight="1" x14ac:dyDescent="0.25">
      <c r="A228" s="30"/>
      <c r="B228" s="30"/>
      <c r="C228" s="46" t="s">
        <v>55</v>
      </c>
      <c r="D228" s="47">
        <v>0</v>
      </c>
      <c r="E228" s="47">
        <v>0</v>
      </c>
      <c r="F228" s="47">
        <v>0</v>
      </c>
      <c r="G228" s="47">
        <v>0</v>
      </c>
      <c r="H228" s="30"/>
      <c r="I228" s="30"/>
      <c r="J228" s="30"/>
      <c r="K228" s="30"/>
    </row>
    <row r="229" spans="1:11" ht="14.1" customHeight="1" x14ac:dyDescent="0.25">
      <c r="A229" s="30"/>
      <c r="B229" s="30"/>
      <c r="C229" s="46" t="s">
        <v>62</v>
      </c>
      <c r="D229" s="47">
        <v>0</v>
      </c>
      <c r="E229" s="47">
        <v>0</v>
      </c>
      <c r="F229" s="47">
        <v>0</v>
      </c>
      <c r="G229" s="47">
        <v>0</v>
      </c>
      <c r="H229" s="30"/>
      <c r="I229" s="30"/>
      <c r="J229" s="30"/>
      <c r="K229" s="30"/>
    </row>
    <row r="230" spans="1:11" ht="14.1" customHeight="1" x14ac:dyDescent="0.25">
      <c r="A230" s="30"/>
      <c r="B230" s="30"/>
      <c r="C230" s="46" t="s">
        <v>54</v>
      </c>
      <c r="D230" s="47">
        <v>0</v>
      </c>
      <c r="E230" s="47">
        <v>0</v>
      </c>
      <c r="F230" s="47">
        <v>0</v>
      </c>
      <c r="G230" s="47">
        <v>0</v>
      </c>
      <c r="H230" s="30"/>
      <c r="I230" s="30"/>
      <c r="J230" s="30"/>
      <c r="K230" s="30"/>
    </row>
    <row r="231" spans="1:11" ht="14.1" customHeight="1" x14ac:dyDescent="0.25">
      <c r="A231" s="30"/>
      <c r="B231" s="30"/>
      <c r="C231" s="46" t="s">
        <v>63</v>
      </c>
      <c r="D231" s="47">
        <v>0</v>
      </c>
      <c r="E231" s="47">
        <v>0</v>
      </c>
      <c r="F231" s="47">
        <v>0</v>
      </c>
      <c r="G231" s="47">
        <v>0</v>
      </c>
      <c r="H231" s="30"/>
      <c r="I231" s="30"/>
      <c r="J231" s="30"/>
      <c r="K231" s="30"/>
    </row>
    <row r="232" spans="1:11" ht="14.1" customHeight="1" x14ac:dyDescent="0.25">
      <c r="A232" s="30"/>
      <c r="B232" s="30"/>
      <c r="C232" s="46" t="s">
        <v>64</v>
      </c>
      <c r="D232" s="47">
        <v>0</v>
      </c>
      <c r="E232" s="47">
        <v>0</v>
      </c>
      <c r="F232" s="47">
        <v>0</v>
      </c>
      <c r="G232" s="47">
        <v>0</v>
      </c>
      <c r="H232" s="30"/>
      <c r="I232" s="30"/>
      <c r="J232" s="30"/>
      <c r="K232" s="30"/>
    </row>
    <row r="233" spans="1:11" ht="14.1" customHeight="1" x14ac:dyDescent="0.25">
      <c r="A233" s="30"/>
      <c r="B233" s="30"/>
      <c r="C233" s="46" t="s">
        <v>65</v>
      </c>
      <c r="D233" s="47">
        <v>0</v>
      </c>
      <c r="E233" s="47">
        <v>0</v>
      </c>
      <c r="F233" s="47">
        <v>0</v>
      </c>
      <c r="G233" s="47">
        <v>0</v>
      </c>
      <c r="H233" s="30"/>
      <c r="I233" s="30"/>
      <c r="J233" s="30"/>
      <c r="K233" s="30"/>
    </row>
    <row r="234" spans="1:11" ht="14.1" customHeight="1" x14ac:dyDescent="0.25">
      <c r="A234" s="30"/>
      <c r="B234" s="30"/>
      <c r="C234" s="46" t="s">
        <v>66</v>
      </c>
      <c r="D234" s="47">
        <v>0</v>
      </c>
      <c r="E234" s="47">
        <v>0</v>
      </c>
      <c r="F234" s="47">
        <v>0</v>
      </c>
      <c r="G234" s="47">
        <v>0</v>
      </c>
      <c r="H234" s="30"/>
      <c r="I234" s="30"/>
      <c r="J234" s="30"/>
      <c r="K234" s="30"/>
    </row>
    <row r="235" spans="1:11" ht="14.1" customHeight="1" x14ac:dyDescent="0.25">
      <c r="A235" s="30"/>
      <c r="B235" s="30"/>
      <c r="C235" s="46" t="s">
        <v>67</v>
      </c>
      <c r="D235" s="47">
        <v>1000000</v>
      </c>
      <c r="E235" s="47">
        <v>5000000</v>
      </c>
      <c r="F235" s="47">
        <v>0</v>
      </c>
      <c r="G235" s="47">
        <v>0</v>
      </c>
      <c r="H235" s="30"/>
      <c r="I235" s="30"/>
      <c r="J235" s="30"/>
      <c r="K235" s="30"/>
    </row>
    <row r="236" spans="1:11" ht="14.1" customHeight="1" x14ac:dyDescent="0.25">
      <c r="A236" s="30"/>
      <c r="B236" s="30"/>
      <c r="C236" s="46" t="s">
        <v>54</v>
      </c>
      <c r="D236" s="47">
        <v>1000000</v>
      </c>
      <c r="E236" s="47">
        <v>5000000</v>
      </c>
      <c r="F236" s="47">
        <v>0</v>
      </c>
      <c r="G236" s="47">
        <v>0</v>
      </c>
      <c r="H236" s="30"/>
      <c r="I236" s="30"/>
      <c r="J236" s="30"/>
      <c r="K236" s="30"/>
    </row>
    <row r="237" spans="1:11" ht="14.1" customHeight="1" x14ac:dyDescent="0.25">
      <c r="A237" s="30"/>
      <c r="B237" s="30"/>
      <c r="C237" s="46" t="s">
        <v>63</v>
      </c>
      <c r="D237" s="47">
        <v>0</v>
      </c>
      <c r="E237" s="47">
        <v>0</v>
      </c>
      <c r="F237" s="47">
        <v>0</v>
      </c>
      <c r="G237" s="47">
        <v>0</v>
      </c>
      <c r="H237" s="30"/>
      <c r="I237" s="30"/>
      <c r="J237" s="30"/>
      <c r="K237" s="30"/>
    </row>
    <row r="238" spans="1:11" ht="14.1" customHeight="1" x14ac:dyDescent="0.25">
      <c r="A238" s="30"/>
      <c r="B238" s="30"/>
      <c r="C238" s="46" t="s">
        <v>64</v>
      </c>
      <c r="D238" s="47">
        <v>0</v>
      </c>
      <c r="E238" s="47">
        <v>0</v>
      </c>
      <c r="F238" s="47">
        <v>0</v>
      </c>
      <c r="G238" s="47">
        <v>0</v>
      </c>
      <c r="H238" s="30"/>
      <c r="I238" s="30"/>
      <c r="J238" s="30"/>
      <c r="K238" s="30"/>
    </row>
    <row r="239" spans="1:11" ht="14.1" customHeight="1" x14ac:dyDescent="0.25">
      <c r="A239" s="30"/>
      <c r="B239" s="30"/>
      <c r="C239" s="46" t="s">
        <v>65</v>
      </c>
      <c r="D239" s="47">
        <v>0</v>
      </c>
      <c r="E239" s="47">
        <v>0</v>
      </c>
      <c r="F239" s="47">
        <v>0</v>
      </c>
      <c r="G239" s="47">
        <v>0</v>
      </c>
      <c r="H239" s="30"/>
      <c r="I239" s="30"/>
      <c r="J239" s="30"/>
      <c r="K239" s="30"/>
    </row>
    <row r="240" spans="1:11" ht="14.1" customHeight="1" x14ac:dyDescent="0.25">
      <c r="A240" s="30"/>
      <c r="B240" s="30"/>
      <c r="C240" s="46" t="s">
        <v>66</v>
      </c>
      <c r="D240" s="47">
        <v>0</v>
      </c>
      <c r="E240" s="47">
        <v>0</v>
      </c>
      <c r="F240" s="47">
        <v>0</v>
      </c>
      <c r="G240" s="47">
        <v>0</v>
      </c>
      <c r="H240" s="30"/>
      <c r="I240" s="30"/>
      <c r="J240" s="30"/>
      <c r="K240" s="30"/>
    </row>
    <row r="241" spans="1:11" ht="14.1" customHeight="1" x14ac:dyDescent="0.25">
      <c r="A241" s="30"/>
      <c r="B241" s="30"/>
      <c r="C241" s="46" t="s">
        <v>68</v>
      </c>
      <c r="D241" s="47">
        <v>0</v>
      </c>
      <c r="E241" s="47">
        <v>0</v>
      </c>
      <c r="F241" s="47">
        <v>0</v>
      </c>
      <c r="G241" s="47">
        <v>0</v>
      </c>
      <c r="H241" s="30"/>
      <c r="I241" s="30"/>
      <c r="J241" s="30"/>
      <c r="K241" s="30"/>
    </row>
    <row r="242" spans="1:11" ht="14.1" customHeight="1" x14ac:dyDescent="0.25">
      <c r="A242" s="30"/>
      <c r="B242" s="30"/>
      <c r="C242" s="46" t="s">
        <v>54</v>
      </c>
      <c r="D242" s="47">
        <v>0</v>
      </c>
      <c r="E242" s="47">
        <v>0</v>
      </c>
      <c r="F242" s="47">
        <v>0</v>
      </c>
      <c r="G242" s="47">
        <v>0</v>
      </c>
      <c r="H242" s="30"/>
      <c r="I242" s="30"/>
      <c r="J242" s="30"/>
      <c r="K242" s="30"/>
    </row>
    <row r="243" spans="1:11" ht="14.1" customHeight="1" x14ac:dyDescent="0.25">
      <c r="A243" s="30"/>
      <c r="B243" s="30"/>
      <c r="C243" s="46" t="s">
        <v>63</v>
      </c>
      <c r="D243" s="47">
        <v>0</v>
      </c>
      <c r="E243" s="47">
        <v>0</v>
      </c>
      <c r="F243" s="47">
        <v>0</v>
      </c>
      <c r="G243" s="47">
        <v>0</v>
      </c>
      <c r="H243" s="30"/>
      <c r="I243" s="30"/>
      <c r="J243" s="30"/>
      <c r="K243" s="30"/>
    </row>
    <row r="244" spans="1:11" ht="14.1" customHeight="1" x14ac:dyDescent="0.25">
      <c r="A244" s="30"/>
      <c r="B244" s="30"/>
      <c r="C244" s="46" t="s">
        <v>64</v>
      </c>
      <c r="D244" s="47">
        <v>0</v>
      </c>
      <c r="E244" s="47">
        <v>0</v>
      </c>
      <c r="F244" s="47">
        <v>0</v>
      </c>
      <c r="G244" s="47">
        <v>0</v>
      </c>
      <c r="H244" s="30"/>
      <c r="I244" s="30"/>
      <c r="J244" s="30"/>
      <c r="K244" s="30"/>
    </row>
    <row r="245" spans="1:11" ht="14.1" customHeight="1" x14ac:dyDescent="0.25">
      <c r="A245" s="30"/>
      <c r="B245" s="30"/>
      <c r="C245" s="46" t="s">
        <v>65</v>
      </c>
      <c r="D245" s="47">
        <v>0</v>
      </c>
      <c r="E245" s="47">
        <v>0</v>
      </c>
      <c r="F245" s="47">
        <v>0</v>
      </c>
      <c r="G245" s="47">
        <v>0</v>
      </c>
      <c r="H245" s="30"/>
      <c r="I245" s="30"/>
      <c r="J245" s="30"/>
      <c r="K245" s="30"/>
    </row>
    <row r="246" spans="1:11" ht="14.1" customHeight="1" x14ac:dyDescent="0.25">
      <c r="A246" s="30"/>
      <c r="B246" s="30"/>
      <c r="C246" s="46" t="s">
        <v>66</v>
      </c>
      <c r="D246" s="47">
        <v>0</v>
      </c>
      <c r="E246" s="47">
        <v>0</v>
      </c>
      <c r="F246" s="47">
        <v>0</v>
      </c>
      <c r="G246" s="47">
        <v>0</v>
      </c>
      <c r="H246" s="30"/>
      <c r="I246" s="30"/>
      <c r="J246" s="30"/>
      <c r="K246" s="30"/>
    </row>
    <row r="247" spans="1:11" ht="14.1" customHeight="1" x14ac:dyDescent="0.25">
      <c r="A247" s="30"/>
      <c r="B247" s="30"/>
      <c r="C247" s="46" t="s">
        <v>69</v>
      </c>
      <c r="D247" s="47">
        <v>0</v>
      </c>
      <c r="E247" s="47">
        <v>0</v>
      </c>
      <c r="F247" s="47">
        <v>0</v>
      </c>
      <c r="G247" s="47">
        <v>0</v>
      </c>
      <c r="H247" s="30"/>
      <c r="I247" s="30"/>
      <c r="J247" s="30"/>
      <c r="K247" s="30"/>
    </row>
    <row r="248" spans="1:11" ht="14.1" customHeight="1" x14ac:dyDescent="0.25">
      <c r="A248" s="30"/>
      <c r="B248" s="30"/>
      <c r="C248" s="46" t="s">
        <v>70</v>
      </c>
      <c r="D248" s="47">
        <v>0</v>
      </c>
      <c r="E248" s="47">
        <v>0</v>
      </c>
      <c r="F248" s="47">
        <v>0</v>
      </c>
      <c r="G248" s="47">
        <v>0</v>
      </c>
      <c r="H248" s="30"/>
      <c r="I248" s="30"/>
      <c r="J248" s="30"/>
      <c r="K248" s="30"/>
    </row>
    <row r="249" spans="1:11" ht="14.1" customHeight="1" x14ac:dyDescent="0.25">
      <c r="A249" s="30"/>
      <c r="B249" s="30"/>
      <c r="C249" s="48" t="s">
        <v>71</v>
      </c>
      <c r="D249" s="47">
        <v>1000000</v>
      </c>
      <c r="E249" s="47">
        <v>5000000</v>
      </c>
      <c r="F249" s="47">
        <v>0</v>
      </c>
      <c r="G249" s="47">
        <v>0</v>
      </c>
      <c r="H249" s="30"/>
      <c r="I249" s="30"/>
      <c r="J249" s="30"/>
      <c r="K249" s="30"/>
    </row>
    <row r="250" spans="1:11" ht="15" customHeight="1" x14ac:dyDescent="0.25">
      <c r="A250" s="30"/>
      <c r="B250" s="30"/>
      <c r="C250" s="50" t="s">
        <v>47</v>
      </c>
      <c r="D250" s="51" t="s">
        <v>47</v>
      </c>
      <c r="E250" s="51" t="s">
        <v>47</v>
      </c>
      <c r="F250" s="51" t="s">
        <v>47</v>
      </c>
      <c r="G250" s="51" t="s">
        <v>47</v>
      </c>
      <c r="H250" s="30"/>
      <c r="I250" s="30"/>
      <c r="J250" s="30"/>
      <c r="K250" s="30"/>
    </row>
    <row r="251" spans="1:11" ht="15" customHeight="1" x14ac:dyDescent="0.25">
      <c r="A251" s="30"/>
      <c r="B251" s="30"/>
      <c r="C251" s="33" t="s">
        <v>118</v>
      </c>
      <c r="D251" s="52">
        <v>149775475</v>
      </c>
      <c r="E251" s="52">
        <v>155000000</v>
      </c>
      <c r="F251" s="52">
        <v>159000000</v>
      </c>
      <c r="G251" s="52">
        <v>159000000</v>
      </c>
      <c r="H251" s="30"/>
      <c r="I251" s="30"/>
      <c r="J251" s="30"/>
      <c r="K251" s="30"/>
    </row>
    <row r="252" spans="1:11" ht="15" customHeight="1" x14ac:dyDescent="0.25">
      <c r="A252" s="30"/>
      <c r="B252" s="30"/>
      <c r="C252" s="34" t="s">
        <v>53</v>
      </c>
      <c r="D252" s="53">
        <v>104009100</v>
      </c>
      <c r="E252" s="53">
        <v>106676000</v>
      </c>
      <c r="F252" s="53">
        <v>106676000</v>
      </c>
      <c r="G252" s="53">
        <v>106676000</v>
      </c>
      <c r="H252" s="30"/>
      <c r="I252" s="30"/>
      <c r="J252" s="30"/>
      <c r="K252" s="30"/>
    </row>
    <row r="253" spans="1:11" ht="15" customHeight="1" x14ac:dyDescent="0.25">
      <c r="A253" s="30"/>
      <c r="B253" s="30"/>
      <c r="C253" s="34" t="s">
        <v>54</v>
      </c>
      <c r="D253" s="53">
        <v>104009100</v>
      </c>
      <c r="E253" s="53">
        <v>106676000</v>
      </c>
      <c r="F253" s="53">
        <v>106676000</v>
      </c>
      <c r="G253" s="53">
        <v>106676000</v>
      </c>
      <c r="H253" s="30"/>
      <c r="I253" s="30"/>
      <c r="J253" s="30"/>
      <c r="K253" s="30"/>
    </row>
    <row r="254" spans="1:11" ht="15" customHeight="1" x14ac:dyDescent="0.25">
      <c r="A254" s="30"/>
      <c r="B254" s="30"/>
      <c r="C254" s="34" t="s">
        <v>55</v>
      </c>
      <c r="D254" s="53">
        <v>0</v>
      </c>
      <c r="E254" s="53">
        <v>0</v>
      </c>
      <c r="F254" s="53">
        <v>0</v>
      </c>
      <c r="G254" s="53">
        <v>0</v>
      </c>
      <c r="H254" s="30"/>
      <c r="I254" s="30"/>
      <c r="J254" s="30"/>
      <c r="K254" s="30"/>
    </row>
    <row r="255" spans="1:11" ht="15" customHeight="1" x14ac:dyDescent="0.25">
      <c r="A255" s="30"/>
      <c r="B255" s="30"/>
      <c r="C255" s="34" t="s">
        <v>56</v>
      </c>
      <c r="D255" s="53">
        <v>12909975</v>
      </c>
      <c r="E255" s="53">
        <v>13241000</v>
      </c>
      <c r="F255" s="53">
        <v>13241000</v>
      </c>
      <c r="G255" s="53">
        <v>13241000</v>
      </c>
      <c r="H255" s="30"/>
      <c r="I255" s="30"/>
      <c r="J255" s="30"/>
      <c r="K255" s="30"/>
    </row>
    <row r="256" spans="1:11" ht="15" customHeight="1" x14ac:dyDescent="0.25">
      <c r="A256" s="30"/>
      <c r="B256" s="30"/>
      <c r="C256" s="34" t="s">
        <v>54</v>
      </c>
      <c r="D256" s="53">
        <v>12909975</v>
      </c>
      <c r="E256" s="53">
        <v>13241000</v>
      </c>
      <c r="F256" s="53">
        <v>13241000</v>
      </c>
      <c r="G256" s="53">
        <v>13241000</v>
      </c>
      <c r="H256" s="30"/>
      <c r="I256" s="30"/>
      <c r="J256" s="30"/>
      <c r="K256" s="30"/>
    </row>
    <row r="257" spans="1:11" ht="15" customHeight="1" x14ac:dyDescent="0.25">
      <c r="A257" s="30"/>
      <c r="B257" s="30"/>
      <c r="C257" s="34" t="s">
        <v>55</v>
      </c>
      <c r="D257" s="53">
        <v>0</v>
      </c>
      <c r="E257" s="53">
        <v>0</v>
      </c>
      <c r="F257" s="53">
        <v>0</v>
      </c>
      <c r="G257" s="53">
        <v>0</v>
      </c>
      <c r="H257" s="30"/>
      <c r="I257" s="30"/>
      <c r="J257" s="30"/>
      <c r="K257" s="30"/>
    </row>
    <row r="258" spans="1:11" ht="15" customHeight="1" x14ac:dyDescent="0.25">
      <c r="A258" s="30"/>
      <c r="B258" s="30"/>
      <c r="C258" s="34" t="s">
        <v>57</v>
      </c>
      <c r="D258" s="53">
        <v>24406400</v>
      </c>
      <c r="E258" s="53">
        <v>25083000</v>
      </c>
      <c r="F258" s="53">
        <v>29083000</v>
      </c>
      <c r="G258" s="53">
        <v>29083000</v>
      </c>
      <c r="H258" s="30"/>
      <c r="I258" s="30"/>
      <c r="J258" s="30"/>
      <c r="K258" s="30"/>
    </row>
    <row r="259" spans="1:11" ht="15" customHeight="1" x14ac:dyDescent="0.25">
      <c r="A259" s="30"/>
      <c r="B259" s="30"/>
      <c r="C259" s="34" t="s">
        <v>54</v>
      </c>
      <c r="D259" s="53">
        <v>24406400</v>
      </c>
      <c r="E259" s="53">
        <v>25083000</v>
      </c>
      <c r="F259" s="53">
        <v>29083000</v>
      </c>
      <c r="G259" s="53">
        <v>29083000</v>
      </c>
      <c r="H259" s="30"/>
      <c r="I259" s="30"/>
      <c r="J259" s="30"/>
      <c r="K259" s="30"/>
    </row>
    <row r="260" spans="1:11" ht="15" customHeight="1" x14ac:dyDescent="0.25">
      <c r="A260" s="30"/>
      <c r="B260" s="30"/>
      <c r="C260" s="34" t="s">
        <v>55</v>
      </c>
      <c r="D260" s="53">
        <v>0</v>
      </c>
      <c r="E260" s="53">
        <v>0</v>
      </c>
      <c r="F260" s="53">
        <v>0</v>
      </c>
      <c r="G260" s="53">
        <v>0</v>
      </c>
      <c r="H260" s="30"/>
      <c r="I260" s="30"/>
      <c r="J260" s="30"/>
      <c r="K260" s="30"/>
    </row>
    <row r="261" spans="1:11" ht="15" customHeight="1" x14ac:dyDescent="0.25">
      <c r="A261" s="30"/>
      <c r="B261" s="30"/>
      <c r="C261" s="34" t="s">
        <v>58</v>
      </c>
      <c r="D261" s="53">
        <v>0</v>
      </c>
      <c r="E261" s="53">
        <v>0</v>
      </c>
      <c r="F261" s="53">
        <v>0</v>
      </c>
      <c r="G261" s="53">
        <v>0</v>
      </c>
      <c r="H261" s="30"/>
      <c r="I261" s="30"/>
      <c r="J261" s="30"/>
      <c r="K261" s="30"/>
    </row>
    <row r="262" spans="1:11" ht="15" customHeight="1" x14ac:dyDescent="0.25">
      <c r="A262" s="30"/>
      <c r="B262" s="30"/>
      <c r="C262" s="34" t="s">
        <v>54</v>
      </c>
      <c r="D262" s="53">
        <v>0</v>
      </c>
      <c r="E262" s="53">
        <v>0</v>
      </c>
      <c r="F262" s="53">
        <v>0</v>
      </c>
      <c r="G262" s="53">
        <v>0</v>
      </c>
      <c r="H262" s="30"/>
      <c r="I262" s="30"/>
      <c r="J262" s="30"/>
      <c r="K262" s="30"/>
    </row>
    <row r="263" spans="1:11" ht="15" customHeight="1" x14ac:dyDescent="0.25">
      <c r="A263" s="30"/>
      <c r="B263" s="30"/>
      <c r="C263" s="34" t="s">
        <v>55</v>
      </c>
      <c r="D263" s="53">
        <v>0</v>
      </c>
      <c r="E263" s="53">
        <v>0</v>
      </c>
      <c r="F263" s="53">
        <v>0</v>
      </c>
      <c r="G263" s="53">
        <v>0</v>
      </c>
      <c r="H263" s="30"/>
      <c r="I263" s="30"/>
      <c r="J263" s="30"/>
      <c r="K263" s="30"/>
    </row>
    <row r="264" spans="1:11" ht="20.100000000000001" customHeight="1" x14ac:dyDescent="0.25">
      <c r="A264" s="30"/>
      <c r="B264" s="30"/>
      <c r="C264" s="34" t="s">
        <v>119</v>
      </c>
      <c r="D264" s="54">
        <v>0</v>
      </c>
      <c r="E264" s="54">
        <v>0</v>
      </c>
      <c r="F264" s="54">
        <v>0</v>
      </c>
      <c r="G264" s="54">
        <v>0</v>
      </c>
      <c r="H264" s="30"/>
      <c r="I264" s="30"/>
      <c r="J264" s="30"/>
      <c r="K264" s="30"/>
    </row>
    <row r="265" spans="1:11" ht="15" customHeight="1" x14ac:dyDescent="0.25">
      <c r="A265" s="30"/>
      <c r="B265" s="30"/>
      <c r="C265" s="34" t="s">
        <v>54</v>
      </c>
      <c r="D265" s="53">
        <v>0</v>
      </c>
      <c r="E265" s="53">
        <v>0</v>
      </c>
      <c r="F265" s="53">
        <v>0</v>
      </c>
      <c r="G265" s="53">
        <v>0</v>
      </c>
      <c r="H265" s="30"/>
      <c r="I265" s="30"/>
      <c r="J265" s="30"/>
      <c r="K265" s="30"/>
    </row>
    <row r="266" spans="1:11" ht="15" customHeight="1" x14ac:dyDescent="0.25">
      <c r="A266" s="30"/>
      <c r="B266" s="30"/>
      <c r="C266" s="34" t="s">
        <v>55</v>
      </c>
      <c r="D266" s="53">
        <v>0</v>
      </c>
      <c r="E266" s="53">
        <v>0</v>
      </c>
      <c r="F266" s="53">
        <v>0</v>
      </c>
      <c r="G266" s="53">
        <v>0</v>
      </c>
      <c r="H266" s="30"/>
      <c r="I266" s="30"/>
      <c r="J266" s="30"/>
      <c r="K266" s="30"/>
    </row>
    <row r="267" spans="1:11" ht="15" customHeight="1" x14ac:dyDescent="0.25">
      <c r="A267" s="30"/>
      <c r="B267" s="30"/>
      <c r="C267" s="34" t="s">
        <v>60</v>
      </c>
      <c r="D267" s="53">
        <v>0</v>
      </c>
      <c r="E267" s="53">
        <v>0</v>
      </c>
      <c r="F267" s="53">
        <v>0</v>
      </c>
      <c r="G267" s="53">
        <v>0</v>
      </c>
      <c r="H267" s="30"/>
      <c r="I267" s="30"/>
      <c r="J267" s="30"/>
      <c r="K267" s="30"/>
    </row>
    <row r="268" spans="1:11" ht="15" customHeight="1" x14ac:dyDescent="0.25">
      <c r="A268" s="30"/>
      <c r="B268" s="30"/>
      <c r="C268" s="34" t="s">
        <v>54</v>
      </c>
      <c r="D268" s="53">
        <v>0</v>
      </c>
      <c r="E268" s="53">
        <v>0</v>
      </c>
      <c r="F268" s="53">
        <v>0</v>
      </c>
      <c r="G268" s="53">
        <v>0</v>
      </c>
      <c r="H268" s="30"/>
      <c r="I268" s="30"/>
      <c r="J268" s="30"/>
      <c r="K268" s="30"/>
    </row>
    <row r="269" spans="1:11" ht="15" customHeight="1" x14ac:dyDescent="0.25">
      <c r="A269" s="30"/>
      <c r="B269" s="30"/>
      <c r="C269" s="34" t="s">
        <v>55</v>
      </c>
      <c r="D269" s="53">
        <v>0</v>
      </c>
      <c r="E269" s="53">
        <v>0</v>
      </c>
      <c r="F269" s="53">
        <v>0</v>
      </c>
      <c r="G269" s="53">
        <v>0</v>
      </c>
      <c r="H269" s="30"/>
      <c r="I269" s="30"/>
      <c r="J269" s="30"/>
      <c r="K269" s="30"/>
    </row>
    <row r="270" spans="1:11" ht="15" customHeight="1" x14ac:dyDescent="0.25">
      <c r="A270" s="30"/>
      <c r="B270" s="30"/>
      <c r="C270" s="34" t="s">
        <v>61</v>
      </c>
      <c r="D270" s="53">
        <v>450000</v>
      </c>
      <c r="E270" s="53">
        <v>0</v>
      </c>
      <c r="F270" s="53">
        <v>0</v>
      </c>
      <c r="G270" s="53">
        <v>0</v>
      </c>
      <c r="H270" s="30"/>
      <c r="I270" s="30"/>
      <c r="J270" s="30"/>
      <c r="K270" s="30"/>
    </row>
    <row r="271" spans="1:11" ht="15" customHeight="1" x14ac:dyDescent="0.25">
      <c r="A271" s="30"/>
      <c r="B271" s="30"/>
      <c r="C271" s="34" t="s">
        <v>54</v>
      </c>
      <c r="D271" s="53">
        <v>450000</v>
      </c>
      <c r="E271" s="53">
        <v>0</v>
      </c>
      <c r="F271" s="53">
        <v>0</v>
      </c>
      <c r="G271" s="53">
        <v>0</v>
      </c>
      <c r="H271" s="30"/>
      <c r="I271" s="30"/>
      <c r="J271" s="30"/>
      <c r="K271" s="30"/>
    </row>
    <row r="272" spans="1:11" ht="15" customHeight="1" x14ac:dyDescent="0.25">
      <c r="A272" s="30"/>
      <c r="B272" s="30"/>
      <c r="C272" s="34" t="s">
        <v>55</v>
      </c>
      <c r="D272" s="53">
        <v>0</v>
      </c>
      <c r="E272" s="53">
        <v>0</v>
      </c>
      <c r="F272" s="53">
        <v>0</v>
      </c>
      <c r="G272" s="53">
        <v>0</v>
      </c>
      <c r="H272" s="30"/>
      <c r="I272" s="30"/>
      <c r="J272" s="30"/>
      <c r="K272" s="30"/>
    </row>
    <row r="273" spans="1:11" ht="15" customHeight="1" x14ac:dyDescent="0.25">
      <c r="A273" s="30"/>
      <c r="B273" s="30"/>
      <c r="C273" s="34" t="s">
        <v>62</v>
      </c>
      <c r="D273" s="53">
        <v>0</v>
      </c>
      <c r="E273" s="53">
        <v>0</v>
      </c>
      <c r="F273" s="53">
        <v>0</v>
      </c>
      <c r="G273" s="53">
        <v>0</v>
      </c>
      <c r="H273" s="30"/>
      <c r="I273" s="30"/>
      <c r="J273" s="30"/>
      <c r="K273" s="30"/>
    </row>
    <row r="274" spans="1:11" ht="15" customHeight="1" x14ac:dyDescent="0.25">
      <c r="A274" s="30"/>
      <c r="B274" s="30"/>
      <c r="C274" s="34" t="s">
        <v>54</v>
      </c>
      <c r="D274" s="53">
        <v>0</v>
      </c>
      <c r="E274" s="53">
        <v>0</v>
      </c>
      <c r="F274" s="53">
        <v>0</v>
      </c>
      <c r="G274" s="53">
        <v>0</v>
      </c>
      <c r="H274" s="30"/>
      <c r="I274" s="30"/>
      <c r="J274" s="30"/>
      <c r="K274" s="30"/>
    </row>
    <row r="275" spans="1:11" ht="15" customHeight="1" x14ac:dyDescent="0.25">
      <c r="A275" s="30"/>
      <c r="B275" s="30"/>
      <c r="C275" s="34" t="s">
        <v>63</v>
      </c>
      <c r="D275" s="53">
        <v>0</v>
      </c>
      <c r="E275" s="53">
        <v>0</v>
      </c>
      <c r="F275" s="53">
        <v>0</v>
      </c>
      <c r="G275" s="53">
        <v>0</v>
      </c>
      <c r="H275" s="30"/>
      <c r="I275" s="30"/>
      <c r="J275" s="30"/>
      <c r="K275" s="30"/>
    </row>
    <row r="276" spans="1:11" ht="15" customHeight="1" x14ac:dyDescent="0.25">
      <c r="A276" s="30"/>
      <c r="B276" s="30"/>
      <c r="C276" s="34" t="s">
        <v>64</v>
      </c>
      <c r="D276" s="53">
        <v>0</v>
      </c>
      <c r="E276" s="53">
        <v>0</v>
      </c>
      <c r="F276" s="53">
        <v>0</v>
      </c>
      <c r="G276" s="53">
        <v>0</v>
      </c>
      <c r="H276" s="30"/>
      <c r="I276" s="30"/>
      <c r="J276" s="30"/>
      <c r="K276" s="30"/>
    </row>
    <row r="277" spans="1:11" ht="15" customHeight="1" x14ac:dyDescent="0.25">
      <c r="A277" s="30"/>
      <c r="B277" s="30"/>
      <c r="C277" s="34" t="s">
        <v>65</v>
      </c>
      <c r="D277" s="53">
        <v>0</v>
      </c>
      <c r="E277" s="53">
        <v>0</v>
      </c>
      <c r="F277" s="53">
        <v>0</v>
      </c>
      <c r="G277" s="53">
        <v>0</v>
      </c>
      <c r="H277" s="30"/>
      <c r="I277" s="30"/>
      <c r="J277" s="30"/>
      <c r="K277" s="30"/>
    </row>
    <row r="278" spans="1:11" ht="15" customHeight="1" x14ac:dyDescent="0.25">
      <c r="A278" s="30"/>
      <c r="B278" s="30"/>
      <c r="C278" s="34" t="s">
        <v>66</v>
      </c>
      <c r="D278" s="53">
        <v>0</v>
      </c>
      <c r="E278" s="53">
        <v>0</v>
      </c>
      <c r="F278" s="53">
        <v>0</v>
      </c>
      <c r="G278" s="53">
        <v>0</v>
      </c>
      <c r="H278" s="30"/>
      <c r="I278" s="30"/>
      <c r="J278" s="30"/>
      <c r="K278" s="30"/>
    </row>
    <row r="279" spans="1:11" ht="15" customHeight="1" x14ac:dyDescent="0.25">
      <c r="A279" s="30"/>
      <c r="B279" s="30"/>
      <c r="C279" s="34" t="s">
        <v>67</v>
      </c>
      <c r="D279" s="53">
        <v>8000000</v>
      </c>
      <c r="E279" s="53">
        <v>10000000</v>
      </c>
      <c r="F279" s="53">
        <v>10000000</v>
      </c>
      <c r="G279" s="53">
        <v>10000000</v>
      </c>
      <c r="H279" s="30"/>
      <c r="I279" s="30"/>
      <c r="J279" s="30"/>
      <c r="K279" s="30"/>
    </row>
    <row r="280" spans="1:11" ht="15" customHeight="1" x14ac:dyDescent="0.25">
      <c r="A280" s="30"/>
      <c r="B280" s="30"/>
      <c r="C280" s="34" t="s">
        <v>54</v>
      </c>
      <c r="D280" s="53">
        <v>8000000</v>
      </c>
      <c r="E280" s="53">
        <v>10000000</v>
      </c>
      <c r="F280" s="53">
        <v>10000000</v>
      </c>
      <c r="G280" s="53">
        <v>10000000</v>
      </c>
      <c r="H280" s="30"/>
      <c r="I280" s="30"/>
      <c r="J280" s="30"/>
      <c r="K280" s="30"/>
    </row>
    <row r="281" spans="1:11" ht="15" customHeight="1" x14ac:dyDescent="0.25">
      <c r="A281" s="30"/>
      <c r="B281" s="30"/>
      <c r="C281" s="34" t="s">
        <v>63</v>
      </c>
      <c r="D281" s="53">
        <v>0</v>
      </c>
      <c r="E281" s="53">
        <v>0</v>
      </c>
      <c r="F281" s="53">
        <v>0</v>
      </c>
      <c r="G281" s="53">
        <v>0</v>
      </c>
      <c r="H281" s="30"/>
      <c r="I281" s="30"/>
      <c r="J281" s="30"/>
      <c r="K281" s="30"/>
    </row>
    <row r="282" spans="1:11" ht="15" customHeight="1" x14ac:dyDescent="0.25">
      <c r="A282" s="30"/>
      <c r="B282" s="30"/>
      <c r="C282" s="34" t="s">
        <v>64</v>
      </c>
      <c r="D282" s="53">
        <v>0</v>
      </c>
      <c r="E282" s="53">
        <v>0</v>
      </c>
      <c r="F282" s="53">
        <v>0</v>
      </c>
      <c r="G282" s="53">
        <v>0</v>
      </c>
      <c r="H282" s="30"/>
      <c r="I282" s="30"/>
      <c r="J282" s="30"/>
      <c r="K282" s="30"/>
    </row>
    <row r="283" spans="1:11" ht="15" customHeight="1" x14ac:dyDescent="0.25">
      <c r="A283" s="30"/>
      <c r="B283" s="30"/>
      <c r="C283" s="34" t="s">
        <v>65</v>
      </c>
      <c r="D283" s="53">
        <v>0</v>
      </c>
      <c r="E283" s="53">
        <v>0</v>
      </c>
      <c r="F283" s="53">
        <v>0</v>
      </c>
      <c r="G283" s="53">
        <v>0</v>
      </c>
      <c r="H283" s="30"/>
      <c r="I283" s="30"/>
      <c r="J283" s="30"/>
      <c r="K283" s="30"/>
    </row>
    <row r="284" spans="1:11" ht="15" customHeight="1" x14ac:dyDescent="0.25">
      <c r="A284" s="30"/>
      <c r="B284" s="30"/>
      <c r="C284" s="34" t="s">
        <v>66</v>
      </c>
      <c r="D284" s="53">
        <v>0</v>
      </c>
      <c r="E284" s="53">
        <v>0</v>
      </c>
      <c r="F284" s="53">
        <v>0</v>
      </c>
      <c r="G284" s="53">
        <v>0</v>
      </c>
      <c r="H284" s="30"/>
      <c r="I284" s="30"/>
      <c r="J284" s="30"/>
      <c r="K284" s="30"/>
    </row>
    <row r="285" spans="1:11" ht="15" customHeight="1" x14ac:dyDescent="0.25">
      <c r="A285" s="30"/>
      <c r="B285" s="30"/>
      <c r="C285" s="34" t="s">
        <v>68</v>
      </c>
      <c r="D285" s="53">
        <v>0</v>
      </c>
      <c r="E285" s="53">
        <v>0</v>
      </c>
      <c r="F285" s="53">
        <v>0</v>
      </c>
      <c r="G285" s="53">
        <v>0</v>
      </c>
      <c r="H285" s="30"/>
      <c r="I285" s="30"/>
      <c r="J285" s="30"/>
      <c r="K285" s="30"/>
    </row>
    <row r="286" spans="1:11" ht="15" customHeight="1" x14ac:dyDescent="0.25">
      <c r="A286" s="30"/>
      <c r="B286" s="30"/>
      <c r="C286" s="34" t="s">
        <v>54</v>
      </c>
      <c r="D286" s="53">
        <v>0</v>
      </c>
      <c r="E286" s="53">
        <v>0</v>
      </c>
      <c r="F286" s="53">
        <v>0</v>
      </c>
      <c r="G286" s="53">
        <v>0</v>
      </c>
      <c r="H286" s="30"/>
      <c r="I286" s="30"/>
      <c r="J286" s="30"/>
      <c r="K286" s="30"/>
    </row>
    <row r="287" spans="1:11" ht="15" customHeight="1" x14ac:dyDescent="0.25">
      <c r="A287" s="30"/>
      <c r="B287" s="30"/>
      <c r="C287" s="34" t="s">
        <v>63</v>
      </c>
      <c r="D287" s="53">
        <v>0</v>
      </c>
      <c r="E287" s="53">
        <v>0</v>
      </c>
      <c r="F287" s="53">
        <v>0</v>
      </c>
      <c r="G287" s="53">
        <v>0</v>
      </c>
      <c r="H287" s="30"/>
      <c r="I287" s="30"/>
      <c r="J287" s="30"/>
      <c r="K287" s="30"/>
    </row>
    <row r="288" spans="1:11" ht="15" customHeight="1" x14ac:dyDescent="0.25">
      <c r="A288" s="30"/>
      <c r="B288" s="30"/>
      <c r="C288" s="34" t="s">
        <v>64</v>
      </c>
      <c r="D288" s="53">
        <v>0</v>
      </c>
      <c r="E288" s="53">
        <v>0</v>
      </c>
      <c r="F288" s="53">
        <v>0</v>
      </c>
      <c r="G288" s="53">
        <v>0</v>
      </c>
      <c r="H288" s="30"/>
      <c r="I288" s="30"/>
      <c r="J288" s="30"/>
      <c r="K288" s="30"/>
    </row>
    <row r="289" spans="1:11" ht="15" customHeight="1" x14ac:dyDescent="0.25">
      <c r="A289" s="30"/>
      <c r="B289" s="30"/>
      <c r="C289" s="34" t="s">
        <v>65</v>
      </c>
      <c r="D289" s="53">
        <v>0</v>
      </c>
      <c r="E289" s="53">
        <v>0</v>
      </c>
      <c r="F289" s="53">
        <v>0</v>
      </c>
      <c r="G289" s="53">
        <v>0</v>
      </c>
      <c r="H289" s="30"/>
      <c r="I289" s="30"/>
      <c r="J289" s="30"/>
      <c r="K289" s="30"/>
    </row>
    <row r="290" spans="1:11" ht="15" customHeight="1" x14ac:dyDescent="0.25">
      <c r="A290" s="30"/>
      <c r="B290" s="30"/>
      <c r="C290" s="34" t="s">
        <v>66</v>
      </c>
      <c r="D290" s="53">
        <v>0</v>
      </c>
      <c r="E290" s="53">
        <v>0</v>
      </c>
      <c r="F290" s="53">
        <v>0</v>
      </c>
      <c r="G290" s="53">
        <v>0</v>
      </c>
      <c r="H290" s="30"/>
      <c r="I290" s="30"/>
      <c r="J290" s="30"/>
      <c r="K290" s="30"/>
    </row>
    <row r="291" spans="1:11" ht="15" customHeight="1" x14ac:dyDescent="0.25">
      <c r="A291" s="30"/>
      <c r="B291" s="30"/>
      <c r="C291" s="34" t="s">
        <v>69</v>
      </c>
      <c r="D291" s="53">
        <v>0</v>
      </c>
      <c r="E291" s="53">
        <v>0</v>
      </c>
      <c r="F291" s="53">
        <v>0</v>
      </c>
      <c r="G291" s="53">
        <v>0</v>
      </c>
      <c r="H291" s="30"/>
      <c r="I291" s="30"/>
      <c r="J291" s="30"/>
      <c r="K291" s="30"/>
    </row>
    <row r="292" spans="1:11" ht="15" customHeight="1" x14ac:dyDescent="0.25">
      <c r="A292" s="30"/>
      <c r="B292" s="30"/>
      <c r="C292" s="34" t="s">
        <v>70</v>
      </c>
      <c r="D292" s="53">
        <v>0</v>
      </c>
      <c r="E292" s="53">
        <v>0</v>
      </c>
      <c r="F292" s="53">
        <v>0</v>
      </c>
      <c r="G292" s="53">
        <v>0</v>
      </c>
      <c r="H292" s="30"/>
      <c r="I292" s="30"/>
      <c r="J292" s="30"/>
      <c r="K292" s="30"/>
    </row>
    <row r="293" spans="1:11" ht="20.100000000000001" customHeight="1" x14ac:dyDescent="0.25">
      <c r="A293" s="30"/>
      <c r="B293" s="30"/>
      <c r="C293" s="55" t="s">
        <v>47</v>
      </c>
      <c r="D293" s="30"/>
      <c r="E293" s="30"/>
      <c r="F293" s="30"/>
      <c r="G293" s="30"/>
      <c r="H293" s="30"/>
      <c r="I293" s="30"/>
      <c r="J293" s="30"/>
      <c r="K293" s="30"/>
    </row>
    <row r="294" spans="1:11" ht="20.100000000000001" customHeight="1" x14ac:dyDescent="0.25">
      <c r="A294" s="56" t="s">
        <v>120</v>
      </c>
      <c r="B294" s="41" t="s">
        <v>121</v>
      </c>
      <c r="C294" s="41" t="s">
        <v>47</v>
      </c>
      <c r="D294" s="30"/>
      <c r="E294" s="57" t="s">
        <v>47</v>
      </c>
      <c r="F294" s="41" t="s">
        <v>121</v>
      </c>
      <c r="G294" s="41" t="s">
        <v>47</v>
      </c>
      <c r="H294" s="58" t="s">
        <v>47</v>
      </c>
      <c r="I294" s="57" t="s">
        <v>47</v>
      </c>
      <c r="J294" s="41" t="s">
        <v>121</v>
      </c>
      <c r="K294" s="41" t="s">
        <v>47</v>
      </c>
    </row>
    <row r="295" spans="1:11" ht="20.100000000000001" customHeight="1" x14ac:dyDescent="0.25">
      <c r="A295" s="59" t="s">
        <v>122</v>
      </c>
      <c r="B295" s="41" t="s">
        <v>123</v>
      </c>
      <c r="C295" s="41" t="s">
        <v>47</v>
      </c>
      <c r="D295" s="30"/>
      <c r="E295" s="59" t="s">
        <v>124</v>
      </c>
      <c r="F295" s="41" t="s">
        <v>123</v>
      </c>
      <c r="G295" s="41" t="s">
        <v>47</v>
      </c>
      <c r="H295" s="30"/>
      <c r="I295" s="59" t="s">
        <v>125</v>
      </c>
      <c r="J295" s="41" t="s">
        <v>123</v>
      </c>
      <c r="K295" s="41" t="s">
        <v>47</v>
      </c>
    </row>
    <row r="296" spans="1:11" ht="20.100000000000001" customHeight="1" x14ac:dyDescent="0.25">
      <c r="A296" s="60" t="s">
        <v>47</v>
      </c>
      <c r="B296" s="41" t="s">
        <v>126</v>
      </c>
      <c r="C296" s="41" t="s">
        <v>47</v>
      </c>
      <c r="D296" s="30"/>
      <c r="E296" s="60" t="s">
        <v>47</v>
      </c>
      <c r="F296" s="41" t="s">
        <v>126</v>
      </c>
      <c r="G296" s="41" t="s">
        <v>47</v>
      </c>
      <c r="H296" s="30"/>
      <c r="I296" s="60" t="s">
        <v>47</v>
      </c>
      <c r="J296" s="41" t="s">
        <v>126</v>
      </c>
      <c r="K296" s="41" t="s">
        <v>47</v>
      </c>
    </row>
  </sheetData>
  <mergeCells count="33">
    <mergeCell ref="D195:G195"/>
    <mergeCell ref="D196:G196"/>
    <mergeCell ref="C205:G205"/>
    <mergeCell ref="D137:G137"/>
    <mergeCell ref="D138:G138"/>
    <mergeCell ref="D139:G139"/>
    <mergeCell ref="C148:G148"/>
    <mergeCell ref="D193:G193"/>
    <mergeCell ref="D194:G194"/>
    <mergeCell ref="D136:G136"/>
    <mergeCell ref="D21:G21"/>
    <mergeCell ref="D22:G22"/>
    <mergeCell ref="D23:G23"/>
    <mergeCell ref="D24:G24"/>
    <mergeCell ref="C33:G33"/>
    <mergeCell ref="C78:G78"/>
    <mergeCell ref="D79:G79"/>
    <mergeCell ref="D80:G80"/>
    <mergeCell ref="D81:G81"/>
    <mergeCell ref="D82:G82"/>
    <mergeCell ref="C91:G91"/>
    <mergeCell ref="C20:G20"/>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98"/>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1325</v>
      </c>
      <c r="E3" s="1385"/>
      <c r="F3" s="1385"/>
      <c r="G3" s="1385"/>
      <c r="H3" s="30"/>
      <c r="I3" s="30"/>
      <c r="J3" s="30"/>
      <c r="K3" s="30"/>
    </row>
    <row r="4" spans="1:11" ht="14.1" customHeight="1" x14ac:dyDescent="0.25">
      <c r="A4" s="30"/>
      <c r="B4" s="30"/>
      <c r="C4" s="32" t="s">
        <v>4</v>
      </c>
      <c r="D4" s="1384" t="s">
        <v>1326</v>
      </c>
      <c r="E4" s="1385"/>
      <c r="F4" s="1385"/>
      <c r="G4" s="1385"/>
      <c r="H4" s="30"/>
      <c r="I4" s="30"/>
      <c r="J4" s="30"/>
      <c r="K4" s="30"/>
    </row>
    <row r="5" spans="1:11" ht="14.1" customHeight="1" x14ac:dyDescent="0.25">
      <c r="A5" s="30"/>
      <c r="B5" s="30"/>
      <c r="C5" s="32" t="s">
        <v>6</v>
      </c>
      <c r="D5" s="1384" t="s">
        <v>1327</v>
      </c>
      <c r="E5" s="1385"/>
      <c r="F5" s="1385"/>
      <c r="G5" s="1385"/>
      <c r="H5" s="30"/>
      <c r="I5" s="30"/>
      <c r="J5" s="30"/>
      <c r="K5" s="30"/>
    </row>
    <row r="6" spans="1:11" ht="14.1" customHeight="1" x14ac:dyDescent="0.25">
      <c r="A6" s="30"/>
      <c r="B6" s="30"/>
      <c r="C6" s="32" t="s">
        <v>8</v>
      </c>
      <c r="D6" s="1384" t="s">
        <v>1328</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14.1" customHeight="1" x14ac:dyDescent="0.25">
      <c r="A9" s="30"/>
      <c r="B9" s="30"/>
      <c r="C9" s="1378" t="s">
        <v>1327</v>
      </c>
      <c r="D9" s="1379"/>
      <c r="E9" s="1379"/>
      <c r="F9" s="1379"/>
      <c r="G9" s="1379"/>
      <c r="H9" s="30"/>
      <c r="I9" s="30"/>
      <c r="J9" s="30"/>
      <c r="K9" s="30"/>
    </row>
    <row r="10" spans="1:11" ht="69" customHeight="1" x14ac:dyDescent="0.25">
      <c r="A10" s="30"/>
      <c r="B10" s="30"/>
      <c r="C10" s="33" t="s">
        <v>14</v>
      </c>
      <c r="D10" s="1372" t="s">
        <v>1329</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51.95" customHeight="1" x14ac:dyDescent="0.25">
      <c r="A13" s="30"/>
      <c r="B13" s="30"/>
      <c r="C13" s="34" t="s">
        <v>1330</v>
      </c>
      <c r="D13" s="38" t="s">
        <v>1331</v>
      </c>
      <c r="E13" s="38" t="s">
        <v>1332</v>
      </c>
      <c r="F13" s="38" t="s">
        <v>1243</v>
      </c>
      <c r="G13" s="38" t="s">
        <v>1086</v>
      </c>
      <c r="H13" s="30"/>
      <c r="I13" s="30"/>
      <c r="J13" s="30"/>
      <c r="K13" s="30"/>
    </row>
    <row r="14" spans="1:11" ht="99" customHeight="1" x14ac:dyDescent="0.25">
      <c r="A14" s="30"/>
      <c r="B14" s="30"/>
      <c r="C14" s="33" t="s">
        <v>21</v>
      </c>
      <c r="D14" s="1372" t="s">
        <v>1333</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30.95" customHeight="1" x14ac:dyDescent="0.25">
      <c r="A17" s="30"/>
      <c r="B17" s="30"/>
      <c r="C17" s="34" t="s">
        <v>1334</v>
      </c>
      <c r="D17" s="38" t="s">
        <v>1335</v>
      </c>
      <c r="E17" s="38" t="s">
        <v>1331</v>
      </c>
      <c r="F17" s="38" t="s">
        <v>1332</v>
      </c>
      <c r="G17" s="38" t="s">
        <v>1243</v>
      </c>
      <c r="H17" s="30"/>
      <c r="I17" s="30"/>
      <c r="J17" s="30"/>
      <c r="K17" s="30"/>
    </row>
    <row r="18" spans="1:11" ht="30.95" customHeight="1" x14ac:dyDescent="0.25">
      <c r="A18" s="30"/>
      <c r="B18" s="30"/>
      <c r="C18" s="34" t="s">
        <v>1336</v>
      </c>
      <c r="D18" s="38" t="s">
        <v>994</v>
      </c>
      <c r="E18" s="38" t="s">
        <v>1335</v>
      </c>
      <c r="F18" s="38" t="s">
        <v>1331</v>
      </c>
      <c r="G18" s="38" t="s">
        <v>1332</v>
      </c>
      <c r="H18" s="30"/>
      <c r="I18" s="30"/>
      <c r="J18" s="30"/>
      <c r="K18" s="30"/>
    </row>
    <row r="19" spans="1:11" ht="20.100000000000001" customHeight="1" x14ac:dyDescent="0.25">
      <c r="A19" s="30"/>
      <c r="B19" s="30"/>
      <c r="C19" s="34" t="s">
        <v>1337</v>
      </c>
      <c r="D19" s="38" t="s">
        <v>878</v>
      </c>
      <c r="E19" s="38" t="s">
        <v>994</v>
      </c>
      <c r="F19" s="38" t="s">
        <v>1338</v>
      </c>
      <c r="G19" s="38" t="s">
        <v>1339</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241" t="s">
        <v>1340</v>
      </c>
      <c r="D21" s="1370" t="s">
        <v>1341</v>
      </c>
      <c r="E21" s="1371"/>
      <c r="F21" s="1371"/>
      <c r="G21" s="1371"/>
      <c r="H21" s="30"/>
      <c r="I21" s="30"/>
      <c r="J21" s="30"/>
      <c r="K21" s="30"/>
    </row>
    <row r="22" spans="1:11" ht="14.1" customHeight="1" x14ac:dyDescent="0.25">
      <c r="A22" s="30"/>
      <c r="B22" s="30"/>
      <c r="C22" s="40" t="s">
        <v>33</v>
      </c>
      <c r="D22" s="1368" t="s">
        <v>1342</v>
      </c>
      <c r="E22" s="1369"/>
      <c r="F22" s="1369"/>
      <c r="G22" s="1369"/>
      <c r="H22" s="30"/>
      <c r="I22" s="30"/>
      <c r="J22" s="30"/>
      <c r="K22" s="30"/>
    </row>
    <row r="23" spans="1:11" ht="14.1" customHeight="1" x14ac:dyDescent="0.25">
      <c r="A23" s="30"/>
      <c r="B23" s="30"/>
      <c r="C23" s="41" t="s">
        <v>35</v>
      </c>
      <c r="D23" s="1361" t="s">
        <v>1343</v>
      </c>
      <c r="E23" s="1362"/>
      <c r="F23" s="1362"/>
      <c r="G23" s="1362"/>
      <c r="H23" s="30"/>
      <c r="I23" s="30"/>
      <c r="J23" s="30"/>
      <c r="K23" s="30"/>
    </row>
    <row r="24" spans="1:11" ht="14.1" customHeight="1" x14ac:dyDescent="0.25">
      <c r="A24" s="30"/>
      <c r="B24" s="30"/>
      <c r="C24" s="41" t="s">
        <v>37</v>
      </c>
      <c r="D24" s="1361" t="s">
        <v>431</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1344</v>
      </c>
      <c r="E27" s="38" t="s">
        <v>1344</v>
      </c>
      <c r="F27" s="38" t="s">
        <v>20</v>
      </c>
      <c r="G27" s="38" t="s">
        <v>95</v>
      </c>
      <c r="H27" s="30"/>
      <c r="I27" s="30"/>
      <c r="J27" s="30"/>
      <c r="K27" s="30"/>
    </row>
    <row r="28" spans="1:11" ht="14.1" customHeight="1" x14ac:dyDescent="0.25">
      <c r="A28" s="30"/>
      <c r="B28" s="30"/>
      <c r="C28" s="34" t="s">
        <v>40</v>
      </c>
      <c r="D28" s="38" t="s">
        <v>1345</v>
      </c>
      <c r="E28" s="38" t="s">
        <v>1346</v>
      </c>
      <c r="F28" s="38" t="s">
        <v>1347</v>
      </c>
      <c r="G28" s="38" t="s">
        <v>1347</v>
      </c>
      <c r="H28" s="30"/>
      <c r="I28" s="30"/>
      <c r="J28" s="30"/>
      <c r="K28" s="30"/>
    </row>
    <row r="29" spans="1:11" ht="14.1" customHeight="1" x14ac:dyDescent="0.25">
      <c r="A29" s="30"/>
      <c r="B29" s="30"/>
      <c r="C29" s="34" t="s">
        <v>43</v>
      </c>
      <c r="D29" s="38" t="s">
        <v>1348</v>
      </c>
      <c r="E29" s="38" t="s">
        <v>1349</v>
      </c>
      <c r="F29" s="38" t="s">
        <v>1350</v>
      </c>
      <c r="G29" s="38" t="s">
        <v>1351</v>
      </c>
      <c r="H29" s="30"/>
      <c r="I29" s="30"/>
      <c r="J29" s="30"/>
      <c r="K29" s="30"/>
    </row>
    <row r="30" spans="1:11" ht="14.1" customHeight="1" x14ac:dyDescent="0.25">
      <c r="A30" s="30"/>
      <c r="B30" s="30"/>
      <c r="C30" s="34" t="s">
        <v>46</v>
      </c>
      <c r="D30" s="38" t="s">
        <v>47</v>
      </c>
      <c r="E30" s="38" t="s">
        <v>48</v>
      </c>
      <c r="F30" s="38" t="s">
        <v>739</v>
      </c>
      <c r="G30" s="38" t="s">
        <v>1352</v>
      </c>
      <c r="H30" s="30"/>
      <c r="I30" s="30"/>
      <c r="J30" s="30"/>
      <c r="K30" s="30"/>
    </row>
    <row r="31" spans="1:11" ht="14.1" customHeight="1" x14ac:dyDescent="0.25">
      <c r="A31" s="30"/>
      <c r="B31" s="30"/>
      <c r="C31" s="34" t="s">
        <v>49</v>
      </c>
      <c r="D31" s="38" t="s">
        <v>47</v>
      </c>
      <c r="E31" s="38" t="s">
        <v>1353</v>
      </c>
      <c r="F31" s="38" t="s">
        <v>1354</v>
      </c>
      <c r="G31" s="38" t="s">
        <v>48</v>
      </c>
      <c r="H31" s="30"/>
      <c r="I31" s="30"/>
      <c r="J31" s="30"/>
      <c r="K31" s="30"/>
    </row>
    <row r="32" spans="1:11" ht="14.1" customHeight="1" x14ac:dyDescent="0.25">
      <c r="A32" s="30"/>
      <c r="B32" s="30"/>
      <c r="C32" s="34" t="s">
        <v>51</v>
      </c>
      <c r="D32" s="38" t="s">
        <v>47</v>
      </c>
      <c r="E32" s="38" t="s">
        <v>1353</v>
      </c>
      <c r="F32" s="38" t="s">
        <v>1355</v>
      </c>
      <c r="G32" s="38" t="s">
        <v>1356</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679681000</v>
      </c>
      <c r="E36" s="47">
        <v>698309000</v>
      </c>
      <c r="F36" s="47">
        <v>708309000</v>
      </c>
      <c r="G36" s="47">
        <v>708309000</v>
      </c>
      <c r="H36" s="30"/>
      <c r="I36" s="30"/>
      <c r="J36" s="30"/>
      <c r="K36" s="30"/>
    </row>
    <row r="37" spans="1:11" ht="14.1" customHeight="1" x14ac:dyDescent="0.25">
      <c r="A37" s="30"/>
      <c r="B37" s="30"/>
      <c r="C37" s="46" t="s">
        <v>54</v>
      </c>
      <c r="D37" s="47">
        <v>679681000</v>
      </c>
      <c r="E37" s="47">
        <v>698309000</v>
      </c>
      <c r="F37" s="47">
        <v>708309000</v>
      </c>
      <c r="G37" s="47">
        <v>708309000</v>
      </c>
      <c r="H37" s="30"/>
      <c r="I37" s="30"/>
      <c r="J37" s="30"/>
      <c r="K37" s="30"/>
    </row>
    <row r="38" spans="1:11" ht="14.1" customHeight="1" x14ac:dyDescent="0.25">
      <c r="A38" s="30"/>
      <c r="B38" s="30"/>
      <c r="C38" s="46" t="s">
        <v>55</v>
      </c>
      <c r="D38" s="47">
        <v>0</v>
      </c>
      <c r="E38" s="47">
        <v>0</v>
      </c>
      <c r="F38" s="47">
        <v>0</v>
      </c>
      <c r="G38" s="47">
        <v>0</v>
      </c>
      <c r="H38" s="30"/>
      <c r="I38" s="30"/>
      <c r="J38" s="30"/>
      <c r="K38" s="30"/>
    </row>
    <row r="39" spans="1:11" ht="14.1" customHeight="1" x14ac:dyDescent="0.25">
      <c r="A39" s="30"/>
      <c r="B39" s="30"/>
      <c r="C39" s="46" t="s">
        <v>56</v>
      </c>
      <c r="D39" s="47">
        <v>178985000</v>
      </c>
      <c r="E39" s="47">
        <v>183574000</v>
      </c>
      <c r="F39" s="47">
        <v>183574000</v>
      </c>
      <c r="G39" s="47">
        <v>183574000</v>
      </c>
      <c r="H39" s="30"/>
      <c r="I39" s="30"/>
      <c r="J39" s="30"/>
      <c r="K39" s="30"/>
    </row>
    <row r="40" spans="1:11" ht="14.1" customHeight="1" x14ac:dyDescent="0.25">
      <c r="A40" s="30"/>
      <c r="B40" s="30"/>
      <c r="C40" s="46" t="s">
        <v>54</v>
      </c>
      <c r="D40" s="47">
        <v>178985000</v>
      </c>
      <c r="E40" s="47">
        <v>183574000</v>
      </c>
      <c r="F40" s="47">
        <v>183574000</v>
      </c>
      <c r="G40" s="47">
        <v>183574000</v>
      </c>
      <c r="H40" s="30"/>
      <c r="I40" s="30"/>
      <c r="J40" s="30"/>
      <c r="K40" s="30"/>
    </row>
    <row r="41" spans="1:11" ht="14.1" customHeight="1" x14ac:dyDescent="0.25">
      <c r="A41" s="30"/>
      <c r="B41" s="30"/>
      <c r="C41" s="46" t="s">
        <v>55</v>
      </c>
      <c r="D41" s="47">
        <v>0</v>
      </c>
      <c r="E41" s="47">
        <v>0</v>
      </c>
      <c r="F41" s="47">
        <v>0</v>
      </c>
      <c r="G41" s="47">
        <v>0</v>
      </c>
      <c r="H41" s="30"/>
      <c r="I41" s="30"/>
      <c r="J41" s="30"/>
      <c r="K41" s="30"/>
    </row>
    <row r="42" spans="1:11" ht="14.1" customHeight="1" x14ac:dyDescent="0.25">
      <c r="A42" s="30"/>
      <c r="B42" s="30"/>
      <c r="C42" s="46" t="s">
        <v>57</v>
      </c>
      <c r="D42" s="47">
        <v>115305000</v>
      </c>
      <c r="E42" s="47">
        <v>128117000</v>
      </c>
      <c r="F42" s="47">
        <v>128117000</v>
      </c>
      <c r="G42" s="47">
        <v>128117000</v>
      </c>
      <c r="H42" s="30"/>
      <c r="I42" s="30"/>
      <c r="J42" s="30"/>
      <c r="K42" s="30"/>
    </row>
    <row r="43" spans="1:11" ht="14.1" customHeight="1" x14ac:dyDescent="0.25">
      <c r="A43" s="30"/>
      <c r="B43" s="30"/>
      <c r="C43" s="46" t="s">
        <v>54</v>
      </c>
      <c r="D43" s="47">
        <v>115305000</v>
      </c>
      <c r="E43" s="47">
        <v>128117000</v>
      </c>
      <c r="F43" s="47">
        <v>128117000</v>
      </c>
      <c r="G43" s="47">
        <v>128117000</v>
      </c>
      <c r="H43" s="30"/>
      <c r="I43" s="30"/>
      <c r="J43" s="30"/>
      <c r="K43" s="30"/>
    </row>
    <row r="44" spans="1:11" ht="14.1" customHeight="1" x14ac:dyDescent="0.25">
      <c r="A44" s="30"/>
      <c r="B44" s="30"/>
      <c r="C44" s="46" t="s">
        <v>55</v>
      </c>
      <c r="D44" s="47">
        <v>0</v>
      </c>
      <c r="E44" s="47">
        <v>0</v>
      </c>
      <c r="F44" s="47">
        <v>0</v>
      </c>
      <c r="G44" s="47">
        <v>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0</v>
      </c>
      <c r="E51" s="47">
        <v>0</v>
      </c>
      <c r="F51" s="47">
        <v>0</v>
      </c>
      <c r="G51" s="47">
        <v>0</v>
      </c>
      <c r="H51" s="30"/>
      <c r="I51" s="30"/>
      <c r="J51" s="30"/>
      <c r="K51" s="30"/>
    </row>
    <row r="52" spans="1:11" ht="14.1" customHeight="1" x14ac:dyDescent="0.25">
      <c r="A52" s="30"/>
      <c r="B52" s="30"/>
      <c r="C52" s="46" t="s">
        <v>54</v>
      </c>
      <c r="D52" s="47">
        <v>0</v>
      </c>
      <c r="E52" s="47">
        <v>0</v>
      </c>
      <c r="F52" s="47">
        <v>0</v>
      </c>
      <c r="G52" s="47">
        <v>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329880</v>
      </c>
      <c r="E54" s="47">
        <v>0</v>
      </c>
      <c r="F54" s="47">
        <v>0</v>
      </c>
      <c r="G54" s="47">
        <v>0</v>
      </c>
      <c r="H54" s="30"/>
      <c r="I54" s="30"/>
      <c r="J54" s="30"/>
      <c r="K54" s="30"/>
    </row>
    <row r="55" spans="1:11" ht="14.1" customHeight="1" x14ac:dyDescent="0.25">
      <c r="A55" s="30"/>
      <c r="B55" s="30"/>
      <c r="C55" s="46" t="s">
        <v>54</v>
      </c>
      <c r="D55" s="47">
        <v>329880</v>
      </c>
      <c r="E55" s="47">
        <v>0</v>
      </c>
      <c r="F55" s="47">
        <v>0</v>
      </c>
      <c r="G55" s="47">
        <v>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974300880</v>
      </c>
      <c r="E77" s="47">
        <v>1010000000</v>
      </c>
      <c r="F77" s="47">
        <v>1020000000</v>
      </c>
      <c r="G77" s="47">
        <v>1020000000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241" t="s">
        <v>1357</v>
      </c>
      <c r="D79" s="1370" t="s">
        <v>1358</v>
      </c>
      <c r="E79" s="1371"/>
      <c r="F79" s="1371"/>
      <c r="G79" s="1371"/>
      <c r="H79" s="30"/>
      <c r="I79" s="30"/>
      <c r="J79" s="30"/>
      <c r="K79" s="30"/>
    </row>
    <row r="80" spans="1:11" ht="14.1" customHeight="1" x14ac:dyDescent="0.25">
      <c r="A80" s="30"/>
      <c r="B80" s="30"/>
      <c r="C80" s="40" t="s">
        <v>33</v>
      </c>
      <c r="D80" s="1368" t="s">
        <v>1359</v>
      </c>
      <c r="E80" s="1369"/>
      <c r="F80" s="1369"/>
      <c r="G80" s="1369"/>
      <c r="H80" s="30"/>
      <c r="I80" s="30"/>
      <c r="J80" s="30"/>
      <c r="K80" s="30"/>
    </row>
    <row r="81" spans="1:11" ht="14.1" customHeight="1" x14ac:dyDescent="0.25">
      <c r="A81" s="30"/>
      <c r="B81" s="30"/>
      <c r="C81" s="41" t="s">
        <v>35</v>
      </c>
      <c r="D81" s="1361" t="s">
        <v>1360</v>
      </c>
      <c r="E81" s="1362"/>
      <c r="F81" s="1362"/>
      <c r="G81" s="1362"/>
      <c r="H81" s="30"/>
      <c r="I81" s="30"/>
      <c r="J81" s="30"/>
      <c r="K81" s="30"/>
    </row>
    <row r="82" spans="1:11" ht="14.1" customHeight="1" x14ac:dyDescent="0.25">
      <c r="A82" s="30"/>
      <c r="B82" s="30"/>
      <c r="C82" s="41" t="s">
        <v>37</v>
      </c>
      <c r="D82" s="1361" t="s">
        <v>1361</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256</v>
      </c>
      <c r="E85" s="38" t="s">
        <v>92</v>
      </c>
      <c r="F85" s="38" t="s">
        <v>92</v>
      </c>
      <c r="G85" s="38" t="s">
        <v>92</v>
      </c>
      <c r="H85" s="30"/>
      <c r="I85" s="30"/>
      <c r="J85" s="30"/>
      <c r="K85" s="30"/>
    </row>
    <row r="86" spans="1:11" ht="14.1" customHeight="1" x14ac:dyDescent="0.25">
      <c r="A86" s="30"/>
      <c r="B86" s="30"/>
      <c r="C86" s="34" t="s">
        <v>40</v>
      </c>
      <c r="D86" s="38" t="s">
        <v>1362</v>
      </c>
      <c r="E86" s="38" t="s">
        <v>1312</v>
      </c>
      <c r="F86" s="38" t="s">
        <v>1312</v>
      </c>
      <c r="G86" s="38" t="s">
        <v>1312</v>
      </c>
      <c r="H86" s="30"/>
      <c r="I86" s="30"/>
      <c r="J86" s="30"/>
      <c r="K86" s="30"/>
    </row>
    <row r="87" spans="1:11" ht="14.1" customHeight="1" x14ac:dyDescent="0.25">
      <c r="A87" s="30"/>
      <c r="B87" s="30"/>
      <c r="C87" s="34" t="s">
        <v>43</v>
      </c>
      <c r="D87" s="38" t="s">
        <v>1363</v>
      </c>
      <c r="E87" s="38" t="s">
        <v>490</v>
      </c>
      <c r="F87" s="38" t="s">
        <v>490</v>
      </c>
      <c r="G87" s="38" t="s">
        <v>490</v>
      </c>
      <c r="H87" s="30"/>
      <c r="I87" s="30"/>
      <c r="J87" s="30"/>
      <c r="K87" s="30"/>
    </row>
    <row r="88" spans="1:11" ht="14.1" customHeight="1" x14ac:dyDescent="0.25">
      <c r="A88" s="30"/>
      <c r="B88" s="30"/>
      <c r="C88" s="34" t="s">
        <v>46</v>
      </c>
      <c r="D88" s="38" t="s">
        <v>47</v>
      </c>
      <c r="E88" s="38" t="s">
        <v>83</v>
      </c>
      <c r="F88" s="38" t="s">
        <v>48</v>
      </c>
      <c r="G88" s="38" t="s">
        <v>48</v>
      </c>
      <c r="H88" s="30"/>
      <c r="I88" s="30"/>
      <c r="J88" s="30"/>
      <c r="K88" s="30"/>
    </row>
    <row r="89" spans="1:11" ht="14.1" customHeight="1" x14ac:dyDescent="0.25">
      <c r="A89" s="30"/>
      <c r="B89" s="30"/>
      <c r="C89" s="34" t="s">
        <v>49</v>
      </c>
      <c r="D89" s="38" t="s">
        <v>47</v>
      </c>
      <c r="E89" s="38" t="s">
        <v>1364</v>
      </c>
      <c r="F89" s="38" t="s">
        <v>48</v>
      </c>
      <c r="G89" s="38" t="s">
        <v>48</v>
      </c>
      <c r="H89" s="30"/>
      <c r="I89" s="30"/>
      <c r="J89" s="30"/>
      <c r="K89" s="30"/>
    </row>
    <row r="90" spans="1:11" ht="14.1" customHeight="1" x14ac:dyDescent="0.25">
      <c r="A90" s="30"/>
      <c r="B90" s="30"/>
      <c r="C90" s="34" t="s">
        <v>51</v>
      </c>
      <c r="D90" s="38" t="s">
        <v>47</v>
      </c>
      <c r="E90" s="38" t="s">
        <v>1365</v>
      </c>
      <c r="F90" s="38" t="s">
        <v>48</v>
      </c>
      <c r="G90" s="38" t="s">
        <v>48</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3840000</v>
      </c>
      <c r="E121" s="47">
        <v>5000000</v>
      </c>
      <c r="F121" s="47">
        <v>5000000</v>
      </c>
      <c r="G121" s="47">
        <v>5000000</v>
      </c>
      <c r="H121" s="30"/>
      <c r="I121" s="30"/>
      <c r="J121" s="30"/>
      <c r="K121" s="30"/>
    </row>
    <row r="122" spans="1:11" ht="14.1" customHeight="1" x14ac:dyDescent="0.25">
      <c r="A122" s="30"/>
      <c r="B122" s="30"/>
      <c r="C122" s="46" t="s">
        <v>54</v>
      </c>
      <c r="D122" s="47">
        <v>3840000</v>
      </c>
      <c r="E122" s="47">
        <v>5000000</v>
      </c>
      <c r="F122" s="47">
        <v>5000000</v>
      </c>
      <c r="G122" s="47">
        <v>5000000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3840000</v>
      </c>
      <c r="E135" s="47">
        <v>5000000</v>
      </c>
      <c r="F135" s="47">
        <v>5000000</v>
      </c>
      <c r="G135" s="47">
        <v>5000000</v>
      </c>
      <c r="H135" s="30"/>
      <c r="I135" s="30"/>
      <c r="J135" s="30"/>
      <c r="K135" s="30"/>
    </row>
    <row r="136" spans="1:11" ht="14.1" customHeight="1" x14ac:dyDescent="0.25">
      <c r="A136" s="30"/>
      <c r="B136" s="30"/>
      <c r="C136" s="40" t="s">
        <v>33</v>
      </c>
      <c r="D136" s="1368" t="s">
        <v>1366</v>
      </c>
      <c r="E136" s="1369"/>
      <c r="F136" s="1369"/>
      <c r="G136" s="1369"/>
      <c r="H136" s="30"/>
      <c r="I136" s="30"/>
      <c r="J136" s="30"/>
      <c r="K136" s="30"/>
    </row>
    <row r="137" spans="1:11" ht="14.1" customHeight="1" x14ac:dyDescent="0.25">
      <c r="A137" s="30"/>
      <c r="B137" s="30"/>
      <c r="C137" s="41" t="s">
        <v>35</v>
      </c>
      <c r="D137" s="1361" t="s">
        <v>1367</v>
      </c>
      <c r="E137" s="1362"/>
      <c r="F137" s="1362"/>
      <c r="G137" s="1362"/>
      <c r="H137" s="30"/>
      <c r="I137" s="30"/>
      <c r="J137" s="30"/>
      <c r="K137" s="30"/>
    </row>
    <row r="138" spans="1:11" ht="14.1" customHeight="1" x14ac:dyDescent="0.25">
      <c r="A138" s="30"/>
      <c r="B138" s="30"/>
      <c r="C138" s="41" t="s">
        <v>37</v>
      </c>
      <c r="D138" s="1361" t="s">
        <v>1368</v>
      </c>
      <c r="E138" s="1362"/>
      <c r="F138" s="1362"/>
      <c r="G138" s="1362"/>
      <c r="H138" s="30"/>
      <c r="I138" s="30"/>
      <c r="J138" s="30"/>
      <c r="K138" s="30"/>
    </row>
    <row r="139" spans="1:11" ht="15" customHeight="1" x14ac:dyDescent="0.25">
      <c r="A139" s="30"/>
      <c r="B139" s="30"/>
      <c r="C139" s="42"/>
      <c r="D139" s="43">
        <v>2022</v>
      </c>
      <c r="E139" s="43">
        <v>2023</v>
      </c>
      <c r="F139" s="43">
        <v>2024</v>
      </c>
      <c r="G139" s="43">
        <v>2025</v>
      </c>
      <c r="H139" s="30"/>
      <c r="I139" s="30"/>
      <c r="J139" s="30"/>
      <c r="K139" s="30"/>
    </row>
    <row r="140" spans="1:11" ht="15" customHeight="1" x14ac:dyDescent="0.25">
      <c r="A140" s="30"/>
      <c r="B140" s="30"/>
      <c r="C140" s="44"/>
      <c r="D140" s="45" t="s">
        <v>17</v>
      </c>
      <c r="E140" s="45" t="s">
        <v>18</v>
      </c>
      <c r="F140" s="45" t="s">
        <v>18</v>
      </c>
      <c r="G140" s="45" t="s">
        <v>18</v>
      </c>
      <c r="H140" s="30"/>
      <c r="I140" s="30"/>
      <c r="J140" s="30"/>
      <c r="K140" s="30"/>
    </row>
    <row r="141" spans="1:11" ht="14.1" customHeight="1" x14ac:dyDescent="0.25">
      <c r="A141" s="30"/>
      <c r="B141" s="30"/>
      <c r="C141" s="34" t="s">
        <v>39</v>
      </c>
      <c r="D141" s="38" t="s">
        <v>135</v>
      </c>
      <c r="E141" s="38" t="s">
        <v>134</v>
      </c>
      <c r="F141" s="38" t="s">
        <v>143</v>
      </c>
      <c r="G141" s="38" t="s">
        <v>143</v>
      </c>
      <c r="H141" s="30"/>
      <c r="I141" s="30"/>
      <c r="J141" s="30"/>
      <c r="K141" s="30"/>
    </row>
    <row r="142" spans="1:11" ht="14.1" customHeight="1" x14ac:dyDescent="0.25">
      <c r="A142" s="30"/>
      <c r="B142" s="30"/>
      <c r="C142" s="34" t="s">
        <v>40</v>
      </c>
      <c r="D142" s="38" t="s">
        <v>48</v>
      </c>
      <c r="E142" s="38" t="s">
        <v>303</v>
      </c>
      <c r="F142" s="38" t="s">
        <v>303</v>
      </c>
      <c r="G142" s="38" t="s">
        <v>303</v>
      </c>
      <c r="H142" s="30"/>
      <c r="I142" s="30"/>
      <c r="J142" s="30"/>
      <c r="K142" s="30"/>
    </row>
    <row r="143" spans="1:11" ht="14.1" customHeight="1" x14ac:dyDescent="0.25">
      <c r="A143" s="30"/>
      <c r="B143" s="30"/>
      <c r="C143" s="34" t="s">
        <v>43</v>
      </c>
      <c r="D143" s="38" t="s">
        <v>48</v>
      </c>
      <c r="E143" s="38" t="s">
        <v>1312</v>
      </c>
      <c r="F143" s="38" t="s">
        <v>243</v>
      </c>
      <c r="G143" s="38" t="s">
        <v>243</v>
      </c>
      <c r="H143" s="30"/>
      <c r="I143" s="30"/>
      <c r="J143" s="30"/>
      <c r="K143" s="30"/>
    </row>
    <row r="144" spans="1:11" ht="14.1" customHeight="1" x14ac:dyDescent="0.25">
      <c r="A144" s="30"/>
      <c r="B144" s="30"/>
      <c r="C144" s="34" t="s">
        <v>46</v>
      </c>
      <c r="D144" s="38" t="s">
        <v>47</v>
      </c>
      <c r="E144" s="38" t="s">
        <v>865</v>
      </c>
      <c r="F144" s="38" t="s">
        <v>489</v>
      </c>
      <c r="G144" s="38" t="s">
        <v>48</v>
      </c>
      <c r="H144" s="30"/>
      <c r="I144" s="30"/>
      <c r="J144" s="30"/>
      <c r="K144" s="30"/>
    </row>
    <row r="145" spans="1:11" ht="14.1" customHeight="1" x14ac:dyDescent="0.25">
      <c r="A145" s="30"/>
      <c r="B145" s="30"/>
      <c r="C145" s="34" t="s">
        <v>49</v>
      </c>
      <c r="D145" s="38" t="s">
        <v>47</v>
      </c>
      <c r="E145" s="38" t="s">
        <v>47</v>
      </c>
      <c r="F145" s="38" t="s">
        <v>48</v>
      </c>
      <c r="G145" s="38" t="s">
        <v>48</v>
      </c>
      <c r="H145" s="30"/>
      <c r="I145" s="30"/>
      <c r="J145" s="30"/>
      <c r="K145" s="30"/>
    </row>
    <row r="146" spans="1:11" ht="14.1" customHeight="1" x14ac:dyDescent="0.25">
      <c r="A146" s="30"/>
      <c r="B146" s="30"/>
      <c r="C146" s="34" t="s">
        <v>51</v>
      </c>
      <c r="D146" s="38" t="s">
        <v>47</v>
      </c>
      <c r="E146" s="38" t="s">
        <v>47</v>
      </c>
      <c r="F146" s="38" t="s">
        <v>488</v>
      </c>
      <c r="G146" s="38" t="s">
        <v>48</v>
      </c>
      <c r="H146" s="30"/>
      <c r="I146" s="30"/>
      <c r="J146" s="30"/>
      <c r="K146" s="30"/>
    </row>
    <row r="147" spans="1:11" ht="14.1" customHeight="1" x14ac:dyDescent="0.25">
      <c r="A147" s="30"/>
      <c r="B147" s="30"/>
      <c r="C147" s="1363" t="s">
        <v>52</v>
      </c>
      <c r="D147" s="1364"/>
      <c r="E147" s="1364"/>
      <c r="F147" s="1364"/>
      <c r="G147" s="1364"/>
      <c r="H147" s="30"/>
      <c r="I147" s="30"/>
      <c r="J147" s="30"/>
      <c r="K147" s="30"/>
    </row>
    <row r="148" spans="1:11" ht="14.1" customHeight="1" x14ac:dyDescent="0.25">
      <c r="A148" s="30"/>
      <c r="B148" s="30"/>
      <c r="C148" s="42"/>
      <c r="D148" s="43">
        <v>2022</v>
      </c>
      <c r="E148" s="43">
        <v>2023</v>
      </c>
      <c r="F148" s="43">
        <v>2024</v>
      </c>
      <c r="G148" s="43">
        <v>2025</v>
      </c>
      <c r="H148" s="30"/>
      <c r="I148" s="30"/>
      <c r="J148" s="30"/>
      <c r="K148" s="30"/>
    </row>
    <row r="149" spans="1:11" ht="14.1" customHeight="1" x14ac:dyDescent="0.25">
      <c r="A149" s="30"/>
      <c r="B149" s="30"/>
      <c r="C149" s="44"/>
      <c r="D149" s="45" t="s">
        <v>17</v>
      </c>
      <c r="E149" s="45" t="s">
        <v>18</v>
      </c>
      <c r="F149" s="45" t="s">
        <v>18</v>
      </c>
      <c r="G149" s="45" t="s">
        <v>18</v>
      </c>
      <c r="H149" s="30"/>
      <c r="I149" s="30"/>
      <c r="J149" s="30"/>
      <c r="K149" s="30"/>
    </row>
    <row r="150" spans="1:11" ht="14.1" customHeight="1" x14ac:dyDescent="0.25">
      <c r="A150" s="30"/>
      <c r="B150" s="30"/>
      <c r="C150" s="46" t="s">
        <v>53</v>
      </c>
      <c r="D150" s="47">
        <v>0</v>
      </c>
      <c r="E150" s="47">
        <v>0</v>
      </c>
      <c r="F150" s="47">
        <v>0</v>
      </c>
      <c r="G150" s="47">
        <v>0</v>
      </c>
      <c r="H150" s="30"/>
      <c r="I150" s="30"/>
      <c r="J150" s="30"/>
      <c r="K150" s="30"/>
    </row>
    <row r="151" spans="1:11" ht="14.1" customHeight="1" x14ac:dyDescent="0.25">
      <c r="A151" s="30"/>
      <c r="B151" s="30"/>
      <c r="C151" s="46" t="s">
        <v>54</v>
      </c>
      <c r="D151" s="47">
        <v>0</v>
      </c>
      <c r="E151" s="47">
        <v>0</v>
      </c>
      <c r="F151" s="47">
        <v>0</v>
      </c>
      <c r="G151" s="47">
        <v>0</v>
      </c>
      <c r="H151" s="30"/>
      <c r="I151" s="30"/>
      <c r="J151" s="30"/>
      <c r="K151" s="30"/>
    </row>
    <row r="152" spans="1:11" ht="14.1" customHeight="1" x14ac:dyDescent="0.25">
      <c r="A152" s="30"/>
      <c r="B152" s="30"/>
      <c r="C152" s="46" t="s">
        <v>55</v>
      </c>
      <c r="D152" s="47">
        <v>0</v>
      </c>
      <c r="E152" s="47">
        <v>0</v>
      </c>
      <c r="F152" s="47">
        <v>0</v>
      </c>
      <c r="G152" s="47">
        <v>0</v>
      </c>
      <c r="H152" s="30"/>
      <c r="I152" s="30"/>
      <c r="J152" s="30"/>
      <c r="K152" s="30"/>
    </row>
    <row r="153" spans="1:11" ht="14.1" customHeight="1" x14ac:dyDescent="0.25">
      <c r="A153" s="30"/>
      <c r="B153" s="30"/>
      <c r="C153" s="46" t="s">
        <v>56</v>
      </c>
      <c r="D153" s="47">
        <v>0</v>
      </c>
      <c r="E153" s="47">
        <v>0</v>
      </c>
      <c r="F153" s="47">
        <v>0</v>
      </c>
      <c r="G153" s="47">
        <v>0</v>
      </c>
      <c r="H153" s="30"/>
      <c r="I153" s="30"/>
      <c r="J153" s="30"/>
      <c r="K153" s="30"/>
    </row>
    <row r="154" spans="1:11" ht="14.1" customHeight="1" x14ac:dyDescent="0.25">
      <c r="A154" s="30"/>
      <c r="B154" s="30"/>
      <c r="C154" s="46" t="s">
        <v>54</v>
      </c>
      <c r="D154" s="47">
        <v>0</v>
      </c>
      <c r="E154" s="47">
        <v>0</v>
      </c>
      <c r="F154" s="47">
        <v>0</v>
      </c>
      <c r="G154" s="47">
        <v>0</v>
      </c>
      <c r="H154" s="30"/>
      <c r="I154" s="30"/>
      <c r="J154" s="30"/>
      <c r="K154" s="30"/>
    </row>
    <row r="155" spans="1:11" ht="14.1" customHeight="1" x14ac:dyDescent="0.25">
      <c r="A155" s="30"/>
      <c r="B155" s="30"/>
      <c r="C155" s="46" t="s">
        <v>55</v>
      </c>
      <c r="D155" s="47">
        <v>0</v>
      </c>
      <c r="E155" s="47">
        <v>0</v>
      </c>
      <c r="F155" s="47">
        <v>0</v>
      </c>
      <c r="G155" s="47">
        <v>0</v>
      </c>
      <c r="H155" s="30"/>
      <c r="I155" s="30"/>
      <c r="J155" s="30"/>
      <c r="K155" s="30"/>
    </row>
    <row r="156" spans="1:11" ht="14.1" customHeight="1" x14ac:dyDescent="0.25">
      <c r="A156" s="30"/>
      <c r="B156" s="30"/>
      <c r="C156" s="46" t="s">
        <v>57</v>
      </c>
      <c r="D156" s="47">
        <v>0</v>
      </c>
      <c r="E156" s="47">
        <v>0</v>
      </c>
      <c r="F156" s="47">
        <v>0</v>
      </c>
      <c r="G156" s="47">
        <v>0</v>
      </c>
      <c r="H156" s="30"/>
      <c r="I156" s="30"/>
      <c r="J156" s="30"/>
      <c r="K156" s="30"/>
    </row>
    <row r="157" spans="1:11" ht="14.1" customHeight="1" x14ac:dyDescent="0.25">
      <c r="A157" s="30"/>
      <c r="B157" s="30"/>
      <c r="C157" s="46" t="s">
        <v>54</v>
      </c>
      <c r="D157" s="47">
        <v>0</v>
      </c>
      <c r="E157" s="47">
        <v>0</v>
      </c>
      <c r="F157" s="47">
        <v>0</v>
      </c>
      <c r="G157" s="47">
        <v>0</v>
      </c>
      <c r="H157" s="30"/>
      <c r="I157" s="30"/>
      <c r="J157" s="30"/>
      <c r="K157" s="30"/>
    </row>
    <row r="158" spans="1:11" ht="14.1" customHeight="1" x14ac:dyDescent="0.25">
      <c r="A158" s="30"/>
      <c r="B158" s="30"/>
      <c r="C158" s="46" t="s">
        <v>55</v>
      </c>
      <c r="D158" s="47">
        <v>0</v>
      </c>
      <c r="E158" s="47">
        <v>0</v>
      </c>
      <c r="F158" s="47">
        <v>0</v>
      </c>
      <c r="G158" s="47">
        <v>0</v>
      </c>
      <c r="H158" s="30"/>
      <c r="I158" s="30"/>
      <c r="J158" s="30"/>
      <c r="K158" s="30"/>
    </row>
    <row r="159" spans="1:11" ht="14.1" customHeight="1" x14ac:dyDescent="0.25">
      <c r="A159" s="30"/>
      <c r="B159" s="30"/>
      <c r="C159" s="46" t="s">
        <v>58</v>
      </c>
      <c r="D159" s="47">
        <v>0</v>
      </c>
      <c r="E159" s="47">
        <v>0</v>
      </c>
      <c r="F159" s="47">
        <v>0</v>
      </c>
      <c r="G159" s="47">
        <v>0</v>
      </c>
      <c r="H159" s="30"/>
      <c r="I159" s="30"/>
      <c r="J159" s="30"/>
      <c r="K159" s="30"/>
    </row>
    <row r="160" spans="1:11" ht="14.1" customHeight="1" x14ac:dyDescent="0.25">
      <c r="A160" s="30"/>
      <c r="B160" s="30"/>
      <c r="C160" s="46" t="s">
        <v>54</v>
      </c>
      <c r="D160" s="47">
        <v>0</v>
      </c>
      <c r="E160" s="47">
        <v>0</v>
      </c>
      <c r="F160" s="47">
        <v>0</v>
      </c>
      <c r="G160" s="47">
        <v>0</v>
      </c>
      <c r="H160" s="30"/>
      <c r="I160" s="30"/>
      <c r="J160" s="30"/>
      <c r="K160" s="30"/>
    </row>
    <row r="161" spans="1:11" ht="14.1" customHeight="1" x14ac:dyDescent="0.25">
      <c r="A161" s="30"/>
      <c r="B161" s="30"/>
      <c r="C161" s="46" t="s">
        <v>55</v>
      </c>
      <c r="D161" s="47">
        <v>0</v>
      </c>
      <c r="E161" s="47">
        <v>0</v>
      </c>
      <c r="F161" s="47">
        <v>0</v>
      </c>
      <c r="G161" s="47">
        <v>0</v>
      </c>
      <c r="H161" s="30"/>
      <c r="I161" s="30"/>
      <c r="J161" s="30"/>
      <c r="K161" s="30"/>
    </row>
    <row r="162" spans="1:11" ht="14.1" customHeight="1" x14ac:dyDescent="0.25">
      <c r="A162" s="30"/>
      <c r="B162" s="30"/>
      <c r="C162" s="46" t="s">
        <v>59</v>
      </c>
      <c r="D162" s="47">
        <v>0</v>
      </c>
      <c r="E162" s="47">
        <v>0</v>
      </c>
      <c r="F162" s="47">
        <v>0</v>
      </c>
      <c r="G162" s="47">
        <v>0</v>
      </c>
      <c r="H162" s="30"/>
      <c r="I162" s="30"/>
      <c r="J162" s="30"/>
      <c r="K162" s="30"/>
    </row>
    <row r="163" spans="1:11" ht="14.1" customHeight="1" x14ac:dyDescent="0.25">
      <c r="A163" s="30"/>
      <c r="B163" s="30"/>
      <c r="C163" s="46" t="s">
        <v>54</v>
      </c>
      <c r="D163" s="47">
        <v>0</v>
      </c>
      <c r="E163" s="47">
        <v>0</v>
      </c>
      <c r="F163" s="47">
        <v>0</v>
      </c>
      <c r="G163" s="47">
        <v>0</v>
      </c>
      <c r="H163" s="30"/>
      <c r="I163" s="30"/>
      <c r="J163" s="30"/>
      <c r="K163" s="30"/>
    </row>
    <row r="164" spans="1:11" ht="14.1" customHeight="1" x14ac:dyDescent="0.25">
      <c r="A164" s="30"/>
      <c r="B164" s="30"/>
      <c r="C164" s="46" t="s">
        <v>55</v>
      </c>
      <c r="D164" s="47">
        <v>0</v>
      </c>
      <c r="E164" s="47">
        <v>0</v>
      </c>
      <c r="F164" s="47">
        <v>0</v>
      </c>
      <c r="G164" s="47">
        <v>0</v>
      </c>
      <c r="H164" s="30"/>
      <c r="I164" s="30"/>
      <c r="J164" s="30"/>
      <c r="K164" s="30"/>
    </row>
    <row r="165" spans="1:11" ht="14.1" customHeight="1" x14ac:dyDescent="0.25">
      <c r="A165" s="30"/>
      <c r="B165" s="30"/>
      <c r="C165" s="46" t="s">
        <v>60</v>
      </c>
      <c r="D165" s="47">
        <v>0</v>
      </c>
      <c r="E165" s="47">
        <v>0</v>
      </c>
      <c r="F165" s="47">
        <v>0</v>
      </c>
      <c r="G165" s="47">
        <v>0</v>
      </c>
      <c r="H165" s="30"/>
      <c r="I165" s="30"/>
      <c r="J165" s="30"/>
      <c r="K165" s="30"/>
    </row>
    <row r="166" spans="1:11" ht="14.1" customHeight="1" x14ac:dyDescent="0.25">
      <c r="A166" s="30"/>
      <c r="B166" s="30"/>
      <c r="C166" s="46" t="s">
        <v>54</v>
      </c>
      <c r="D166" s="47">
        <v>0</v>
      </c>
      <c r="E166" s="47">
        <v>0</v>
      </c>
      <c r="F166" s="47">
        <v>0</v>
      </c>
      <c r="G166" s="47">
        <v>0</v>
      </c>
      <c r="H166" s="30"/>
      <c r="I166" s="30"/>
      <c r="J166" s="30"/>
      <c r="K166" s="30"/>
    </row>
    <row r="167" spans="1:11" ht="14.1" customHeight="1" x14ac:dyDescent="0.25">
      <c r="A167" s="30"/>
      <c r="B167" s="30"/>
      <c r="C167" s="46" t="s">
        <v>55</v>
      </c>
      <c r="D167" s="47">
        <v>0</v>
      </c>
      <c r="E167" s="47">
        <v>0</v>
      </c>
      <c r="F167" s="47">
        <v>0</v>
      </c>
      <c r="G167" s="47">
        <v>0</v>
      </c>
      <c r="H167" s="30"/>
      <c r="I167" s="30"/>
      <c r="J167" s="30"/>
      <c r="K167" s="30"/>
    </row>
    <row r="168" spans="1:11" ht="14.1" customHeight="1" x14ac:dyDescent="0.25">
      <c r="A168" s="30"/>
      <c r="B168" s="30"/>
      <c r="C168" s="46" t="s">
        <v>61</v>
      </c>
      <c r="D168" s="47">
        <v>0</v>
      </c>
      <c r="E168" s="47">
        <v>0</v>
      </c>
      <c r="F168" s="47">
        <v>0</v>
      </c>
      <c r="G168" s="47">
        <v>0</v>
      </c>
      <c r="H168" s="30"/>
      <c r="I168" s="30"/>
      <c r="J168" s="30"/>
      <c r="K168" s="30"/>
    </row>
    <row r="169" spans="1:11" ht="14.1" customHeight="1" x14ac:dyDescent="0.25">
      <c r="A169" s="30"/>
      <c r="B169" s="30"/>
      <c r="C169" s="46" t="s">
        <v>54</v>
      </c>
      <c r="D169" s="47">
        <v>0</v>
      </c>
      <c r="E169" s="47">
        <v>0</v>
      </c>
      <c r="F169" s="47">
        <v>0</v>
      </c>
      <c r="G169" s="47">
        <v>0</v>
      </c>
      <c r="H169" s="30"/>
      <c r="I169" s="30"/>
      <c r="J169" s="30"/>
      <c r="K169" s="30"/>
    </row>
    <row r="170" spans="1:11" ht="14.1" customHeight="1" x14ac:dyDescent="0.25">
      <c r="A170" s="30"/>
      <c r="B170" s="30"/>
      <c r="C170" s="46" t="s">
        <v>55</v>
      </c>
      <c r="D170" s="47">
        <v>0</v>
      </c>
      <c r="E170" s="47">
        <v>0</v>
      </c>
      <c r="F170" s="47">
        <v>0</v>
      </c>
      <c r="G170" s="47">
        <v>0</v>
      </c>
      <c r="H170" s="30"/>
      <c r="I170" s="30"/>
      <c r="J170" s="30"/>
      <c r="K170" s="30"/>
    </row>
    <row r="171" spans="1:11" ht="14.1" customHeight="1" x14ac:dyDescent="0.25">
      <c r="A171" s="30"/>
      <c r="B171" s="30"/>
      <c r="C171" s="46" t="s">
        <v>62</v>
      </c>
      <c r="D171" s="47">
        <v>0</v>
      </c>
      <c r="E171" s="47">
        <v>0</v>
      </c>
      <c r="F171" s="47">
        <v>0</v>
      </c>
      <c r="G171" s="47">
        <v>0</v>
      </c>
      <c r="H171" s="30"/>
      <c r="I171" s="30"/>
      <c r="J171" s="30"/>
      <c r="K171" s="30"/>
    </row>
    <row r="172" spans="1:11" ht="14.1" customHeight="1" x14ac:dyDescent="0.25">
      <c r="A172" s="30"/>
      <c r="B172" s="30"/>
      <c r="C172" s="46" t="s">
        <v>54</v>
      </c>
      <c r="D172" s="47">
        <v>0</v>
      </c>
      <c r="E172" s="47">
        <v>0</v>
      </c>
      <c r="F172" s="47">
        <v>0</v>
      </c>
      <c r="G172" s="47">
        <v>0</v>
      </c>
      <c r="H172" s="30"/>
      <c r="I172" s="30"/>
      <c r="J172" s="30"/>
      <c r="K172" s="30"/>
    </row>
    <row r="173" spans="1:11" ht="14.1" customHeight="1" x14ac:dyDescent="0.25">
      <c r="A173" s="30"/>
      <c r="B173" s="30"/>
      <c r="C173" s="46" t="s">
        <v>63</v>
      </c>
      <c r="D173" s="47">
        <v>0</v>
      </c>
      <c r="E173" s="47">
        <v>0</v>
      </c>
      <c r="F173" s="47">
        <v>0</v>
      </c>
      <c r="G173" s="47">
        <v>0</v>
      </c>
      <c r="H173" s="30"/>
      <c r="I173" s="30"/>
      <c r="J173" s="30"/>
      <c r="K173" s="30"/>
    </row>
    <row r="174" spans="1:11" ht="14.1" customHeight="1" x14ac:dyDescent="0.25">
      <c r="A174" s="30"/>
      <c r="B174" s="30"/>
      <c r="C174" s="46" t="s">
        <v>64</v>
      </c>
      <c r="D174" s="47">
        <v>0</v>
      </c>
      <c r="E174" s="47">
        <v>0</v>
      </c>
      <c r="F174" s="47">
        <v>0</v>
      </c>
      <c r="G174" s="47">
        <v>0</v>
      </c>
      <c r="H174" s="30"/>
      <c r="I174" s="30"/>
      <c r="J174" s="30"/>
      <c r="K174" s="30"/>
    </row>
    <row r="175" spans="1:11" ht="14.1" customHeight="1" x14ac:dyDescent="0.25">
      <c r="A175" s="30"/>
      <c r="B175" s="30"/>
      <c r="C175" s="46" t="s">
        <v>65</v>
      </c>
      <c r="D175" s="47">
        <v>0</v>
      </c>
      <c r="E175" s="47">
        <v>0</v>
      </c>
      <c r="F175" s="47">
        <v>0</v>
      </c>
      <c r="G175" s="47">
        <v>0</v>
      </c>
      <c r="H175" s="30"/>
      <c r="I175" s="30"/>
      <c r="J175" s="30"/>
      <c r="K175" s="30"/>
    </row>
    <row r="176" spans="1:11" ht="14.1" customHeight="1" x14ac:dyDescent="0.25">
      <c r="A176" s="30"/>
      <c r="B176" s="30"/>
      <c r="C176" s="46" t="s">
        <v>66</v>
      </c>
      <c r="D176" s="47">
        <v>0</v>
      </c>
      <c r="E176" s="47">
        <v>0</v>
      </c>
      <c r="F176" s="47">
        <v>0</v>
      </c>
      <c r="G176" s="47">
        <v>0</v>
      </c>
      <c r="H176" s="30"/>
      <c r="I176" s="30"/>
      <c r="J176" s="30"/>
      <c r="K176" s="30"/>
    </row>
    <row r="177" spans="1:11" ht="14.1" customHeight="1" x14ac:dyDescent="0.25">
      <c r="A177" s="30"/>
      <c r="B177" s="30"/>
      <c r="C177" s="46" t="s">
        <v>67</v>
      </c>
      <c r="D177" s="47">
        <v>0</v>
      </c>
      <c r="E177" s="47">
        <v>10000000</v>
      </c>
      <c r="F177" s="47">
        <v>10000000</v>
      </c>
      <c r="G177" s="47">
        <v>10000000</v>
      </c>
      <c r="H177" s="30"/>
      <c r="I177" s="30"/>
      <c r="J177" s="30"/>
      <c r="K177" s="30"/>
    </row>
    <row r="178" spans="1:11" ht="14.1" customHeight="1" x14ac:dyDescent="0.25">
      <c r="A178" s="30"/>
      <c r="B178" s="30"/>
      <c r="C178" s="46" t="s">
        <v>54</v>
      </c>
      <c r="D178" s="47">
        <v>0</v>
      </c>
      <c r="E178" s="47">
        <v>10000000</v>
      </c>
      <c r="F178" s="47">
        <v>10000000</v>
      </c>
      <c r="G178" s="47">
        <v>10000000</v>
      </c>
      <c r="H178" s="30"/>
      <c r="I178" s="30"/>
      <c r="J178" s="30"/>
      <c r="K178" s="30"/>
    </row>
    <row r="179" spans="1:11" ht="14.1" customHeight="1" x14ac:dyDescent="0.25">
      <c r="A179" s="30"/>
      <c r="B179" s="30"/>
      <c r="C179" s="46" t="s">
        <v>63</v>
      </c>
      <c r="D179" s="47">
        <v>0</v>
      </c>
      <c r="E179" s="47">
        <v>0</v>
      </c>
      <c r="F179" s="47">
        <v>0</v>
      </c>
      <c r="G179" s="47">
        <v>0</v>
      </c>
      <c r="H179" s="30"/>
      <c r="I179" s="30"/>
      <c r="J179" s="30"/>
      <c r="K179" s="30"/>
    </row>
    <row r="180" spans="1:11" ht="14.1" customHeight="1" x14ac:dyDescent="0.25">
      <c r="A180" s="30"/>
      <c r="B180" s="30"/>
      <c r="C180" s="46" t="s">
        <v>64</v>
      </c>
      <c r="D180" s="47">
        <v>0</v>
      </c>
      <c r="E180" s="47">
        <v>0</v>
      </c>
      <c r="F180" s="47">
        <v>0</v>
      </c>
      <c r="G180" s="47">
        <v>0</v>
      </c>
      <c r="H180" s="30"/>
      <c r="I180" s="30"/>
      <c r="J180" s="30"/>
      <c r="K180" s="30"/>
    </row>
    <row r="181" spans="1:11" ht="14.1" customHeight="1" x14ac:dyDescent="0.25">
      <c r="A181" s="30"/>
      <c r="B181" s="30"/>
      <c r="C181" s="46" t="s">
        <v>65</v>
      </c>
      <c r="D181" s="47">
        <v>0</v>
      </c>
      <c r="E181" s="47">
        <v>0</v>
      </c>
      <c r="F181" s="47">
        <v>0</v>
      </c>
      <c r="G181" s="47">
        <v>0</v>
      </c>
      <c r="H181" s="30"/>
      <c r="I181" s="30"/>
      <c r="J181" s="30"/>
      <c r="K181" s="30"/>
    </row>
    <row r="182" spans="1:11" ht="14.1" customHeight="1" x14ac:dyDescent="0.25">
      <c r="A182" s="30"/>
      <c r="B182" s="30"/>
      <c r="C182" s="46" t="s">
        <v>66</v>
      </c>
      <c r="D182" s="47">
        <v>0</v>
      </c>
      <c r="E182" s="47">
        <v>0</v>
      </c>
      <c r="F182" s="47">
        <v>0</v>
      </c>
      <c r="G182" s="47">
        <v>0</v>
      </c>
      <c r="H182" s="30"/>
      <c r="I182" s="30"/>
      <c r="J182" s="30"/>
      <c r="K182" s="30"/>
    </row>
    <row r="183" spans="1:11" ht="14.1" customHeight="1" x14ac:dyDescent="0.25">
      <c r="A183" s="30"/>
      <c r="B183" s="30"/>
      <c r="C183" s="46" t="s">
        <v>68</v>
      </c>
      <c r="D183" s="47">
        <v>0</v>
      </c>
      <c r="E183" s="47">
        <v>0</v>
      </c>
      <c r="F183" s="47">
        <v>0</v>
      </c>
      <c r="G183" s="47">
        <v>0</v>
      </c>
      <c r="H183" s="30"/>
      <c r="I183" s="30"/>
      <c r="J183" s="30"/>
      <c r="K183" s="30"/>
    </row>
    <row r="184" spans="1:11" ht="14.1" customHeight="1" x14ac:dyDescent="0.25">
      <c r="A184" s="30"/>
      <c r="B184" s="30"/>
      <c r="C184" s="46" t="s">
        <v>54</v>
      </c>
      <c r="D184" s="47">
        <v>0</v>
      </c>
      <c r="E184" s="47">
        <v>0</v>
      </c>
      <c r="F184" s="47">
        <v>0</v>
      </c>
      <c r="G184" s="47">
        <v>0</v>
      </c>
      <c r="H184" s="30"/>
      <c r="I184" s="30"/>
      <c r="J184" s="30"/>
      <c r="K184" s="30"/>
    </row>
    <row r="185" spans="1:11" ht="14.1" customHeight="1" x14ac:dyDescent="0.25">
      <c r="A185" s="30"/>
      <c r="B185" s="30"/>
      <c r="C185" s="46" t="s">
        <v>63</v>
      </c>
      <c r="D185" s="47">
        <v>0</v>
      </c>
      <c r="E185" s="47">
        <v>0</v>
      </c>
      <c r="F185" s="47">
        <v>0</v>
      </c>
      <c r="G185" s="47">
        <v>0</v>
      </c>
      <c r="H185" s="30"/>
      <c r="I185" s="30"/>
      <c r="J185" s="30"/>
      <c r="K185" s="30"/>
    </row>
    <row r="186" spans="1:11" ht="14.1" customHeight="1" x14ac:dyDescent="0.25">
      <c r="A186" s="30"/>
      <c r="B186" s="30"/>
      <c r="C186" s="46" t="s">
        <v>64</v>
      </c>
      <c r="D186" s="47">
        <v>0</v>
      </c>
      <c r="E186" s="47">
        <v>0</v>
      </c>
      <c r="F186" s="47">
        <v>0</v>
      </c>
      <c r="G186" s="47">
        <v>0</v>
      </c>
      <c r="H186" s="30"/>
      <c r="I186" s="30"/>
      <c r="J186" s="30"/>
      <c r="K186" s="30"/>
    </row>
    <row r="187" spans="1:11" ht="14.1" customHeight="1" x14ac:dyDescent="0.25">
      <c r="A187" s="30"/>
      <c r="B187" s="30"/>
      <c r="C187" s="46" t="s">
        <v>65</v>
      </c>
      <c r="D187" s="47">
        <v>0</v>
      </c>
      <c r="E187" s="47">
        <v>0</v>
      </c>
      <c r="F187" s="47">
        <v>0</v>
      </c>
      <c r="G187" s="47">
        <v>0</v>
      </c>
      <c r="H187" s="30"/>
      <c r="I187" s="30"/>
      <c r="J187" s="30"/>
      <c r="K187" s="30"/>
    </row>
    <row r="188" spans="1:11" ht="14.1" customHeight="1" x14ac:dyDescent="0.25">
      <c r="A188" s="30"/>
      <c r="B188" s="30"/>
      <c r="C188" s="46" t="s">
        <v>66</v>
      </c>
      <c r="D188" s="47">
        <v>0</v>
      </c>
      <c r="E188" s="47">
        <v>0</v>
      </c>
      <c r="F188" s="47">
        <v>0</v>
      </c>
      <c r="G188" s="47">
        <v>0</v>
      </c>
      <c r="H188" s="30"/>
      <c r="I188" s="30"/>
      <c r="J188" s="30"/>
      <c r="K188" s="30"/>
    </row>
    <row r="189" spans="1:11" ht="14.1" customHeight="1" x14ac:dyDescent="0.25">
      <c r="A189" s="30"/>
      <c r="B189" s="30"/>
      <c r="C189" s="46" t="s">
        <v>69</v>
      </c>
      <c r="D189" s="47">
        <v>0</v>
      </c>
      <c r="E189" s="47">
        <v>0</v>
      </c>
      <c r="F189" s="47">
        <v>0</v>
      </c>
      <c r="G189" s="47">
        <v>0</v>
      </c>
      <c r="H189" s="30"/>
      <c r="I189" s="30"/>
      <c r="J189" s="30"/>
      <c r="K189" s="30"/>
    </row>
    <row r="190" spans="1:11" ht="14.1" customHeight="1" x14ac:dyDescent="0.25">
      <c r="A190" s="30"/>
      <c r="B190" s="30"/>
      <c r="C190" s="46" t="s">
        <v>70</v>
      </c>
      <c r="D190" s="47">
        <v>0</v>
      </c>
      <c r="E190" s="47">
        <v>0</v>
      </c>
      <c r="F190" s="47">
        <v>0</v>
      </c>
      <c r="G190" s="47">
        <v>0</v>
      </c>
      <c r="H190" s="30"/>
      <c r="I190" s="30"/>
      <c r="J190" s="30"/>
      <c r="K190" s="30"/>
    </row>
    <row r="191" spans="1:11" ht="14.1" customHeight="1" x14ac:dyDescent="0.25">
      <c r="A191" s="30"/>
      <c r="B191" s="30"/>
      <c r="C191" s="48" t="s">
        <v>71</v>
      </c>
      <c r="D191" s="47">
        <v>0</v>
      </c>
      <c r="E191" s="47">
        <v>10000000</v>
      </c>
      <c r="F191" s="47">
        <v>10000000</v>
      </c>
      <c r="G191" s="47">
        <v>10000000</v>
      </c>
      <c r="H191" s="30"/>
      <c r="I191" s="30"/>
      <c r="J191" s="30"/>
      <c r="K191" s="30"/>
    </row>
    <row r="192" spans="1:11" ht="27" customHeight="1" x14ac:dyDescent="0.25">
      <c r="A192" s="30"/>
      <c r="B192" s="30"/>
      <c r="C192" s="33" t="s">
        <v>14</v>
      </c>
      <c r="D192" s="1372" t="s">
        <v>372</v>
      </c>
      <c r="E192" s="1373"/>
      <c r="F192" s="1373"/>
      <c r="G192" s="1373"/>
      <c r="H192" s="30"/>
      <c r="I192" s="30"/>
      <c r="J192" s="30"/>
      <c r="K192" s="30"/>
    </row>
    <row r="193" spans="1:11" ht="26.1" customHeight="1" x14ac:dyDescent="0.25">
      <c r="A193" s="30"/>
      <c r="B193" s="30"/>
      <c r="C193" s="33" t="s">
        <v>21</v>
      </c>
      <c r="D193" s="1372" t="s">
        <v>47</v>
      </c>
      <c r="E193" s="1373"/>
      <c r="F193" s="1373"/>
      <c r="G193" s="1373"/>
      <c r="H193" s="30"/>
      <c r="I193" s="30"/>
      <c r="J193" s="30"/>
      <c r="K193" s="30"/>
    </row>
    <row r="194" spans="1:11" ht="14.1" customHeight="1" x14ac:dyDescent="0.25">
      <c r="A194" s="30"/>
      <c r="B194" s="30"/>
      <c r="C194" s="1370" t="s">
        <v>72</v>
      </c>
      <c r="D194" s="1371"/>
      <c r="E194" s="1371"/>
      <c r="F194" s="1371"/>
      <c r="G194" s="1371"/>
      <c r="H194" s="30"/>
      <c r="I194" s="30"/>
      <c r="J194" s="30"/>
      <c r="K194" s="30"/>
    </row>
    <row r="195" spans="1:11" ht="14.1" customHeight="1" x14ac:dyDescent="0.25">
      <c r="A195" s="30"/>
      <c r="B195" s="30"/>
      <c r="C195" s="241" t="s">
        <v>1357</v>
      </c>
      <c r="D195" s="1370" t="s">
        <v>1358</v>
      </c>
      <c r="E195" s="1371"/>
      <c r="F195" s="1371"/>
      <c r="G195" s="1371"/>
      <c r="H195" s="30"/>
      <c r="I195" s="30"/>
      <c r="J195" s="30"/>
      <c r="K195" s="30"/>
    </row>
    <row r="196" spans="1:11" ht="14.1" customHeight="1" x14ac:dyDescent="0.25">
      <c r="A196" s="30"/>
      <c r="B196" s="30"/>
      <c r="C196" s="40" t="s">
        <v>33</v>
      </c>
      <c r="D196" s="1368" t="s">
        <v>1369</v>
      </c>
      <c r="E196" s="1369"/>
      <c r="F196" s="1369"/>
      <c r="G196" s="1369"/>
      <c r="H196" s="30"/>
      <c r="I196" s="30"/>
      <c r="J196" s="30"/>
      <c r="K196" s="30"/>
    </row>
    <row r="197" spans="1:11" ht="14.1" customHeight="1" x14ac:dyDescent="0.25">
      <c r="A197" s="30"/>
      <c r="B197" s="30"/>
      <c r="C197" s="41" t="s">
        <v>35</v>
      </c>
      <c r="D197" s="1361" t="s">
        <v>1370</v>
      </c>
      <c r="E197" s="1362"/>
      <c r="F197" s="1362"/>
      <c r="G197" s="1362"/>
      <c r="H197" s="30"/>
      <c r="I197" s="30"/>
      <c r="J197" s="30"/>
      <c r="K197" s="30"/>
    </row>
    <row r="198" spans="1:11" ht="14.1" customHeight="1" x14ac:dyDescent="0.25">
      <c r="A198" s="30"/>
      <c r="B198" s="30"/>
      <c r="C198" s="41" t="s">
        <v>37</v>
      </c>
      <c r="D198" s="1361" t="s">
        <v>1368</v>
      </c>
      <c r="E198" s="1362"/>
      <c r="F198" s="1362"/>
      <c r="G198" s="1362"/>
      <c r="H198" s="30"/>
      <c r="I198" s="30"/>
      <c r="J198" s="30"/>
      <c r="K198" s="30"/>
    </row>
    <row r="199" spans="1:11" ht="15" customHeight="1" x14ac:dyDescent="0.25">
      <c r="A199" s="30"/>
      <c r="B199" s="30"/>
      <c r="C199" s="42"/>
      <c r="D199" s="43">
        <v>2022</v>
      </c>
      <c r="E199" s="43">
        <v>2023</v>
      </c>
      <c r="F199" s="43">
        <v>2024</v>
      </c>
      <c r="G199" s="43">
        <v>2025</v>
      </c>
      <c r="H199" s="30"/>
      <c r="I199" s="30"/>
      <c r="J199" s="30"/>
      <c r="K199" s="30"/>
    </row>
    <row r="200" spans="1:11" ht="15" customHeight="1" x14ac:dyDescent="0.25">
      <c r="A200" s="30"/>
      <c r="B200" s="30"/>
      <c r="C200" s="44"/>
      <c r="D200" s="45" t="s">
        <v>17</v>
      </c>
      <c r="E200" s="45" t="s">
        <v>18</v>
      </c>
      <c r="F200" s="45" t="s">
        <v>18</v>
      </c>
      <c r="G200" s="45" t="s">
        <v>18</v>
      </c>
      <c r="H200" s="30"/>
      <c r="I200" s="30"/>
      <c r="J200" s="30"/>
      <c r="K200" s="30"/>
    </row>
    <row r="201" spans="1:11" ht="14.1" customHeight="1" x14ac:dyDescent="0.25">
      <c r="A201" s="30"/>
      <c r="B201" s="30"/>
      <c r="C201" s="34" t="s">
        <v>39</v>
      </c>
      <c r="D201" s="38" t="s">
        <v>79</v>
      </c>
      <c r="E201" s="38" t="s">
        <v>92</v>
      </c>
      <c r="F201" s="38" t="s">
        <v>92</v>
      </c>
      <c r="G201" s="38" t="s">
        <v>92</v>
      </c>
      <c r="H201" s="30"/>
      <c r="I201" s="30"/>
      <c r="J201" s="30"/>
      <c r="K201" s="30"/>
    </row>
    <row r="202" spans="1:11" ht="14.1" customHeight="1" x14ac:dyDescent="0.25">
      <c r="A202" s="30"/>
      <c r="B202" s="30"/>
      <c r="C202" s="34" t="s">
        <v>40</v>
      </c>
      <c r="D202" s="38" t="s">
        <v>1371</v>
      </c>
      <c r="E202" s="38" t="s">
        <v>1312</v>
      </c>
      <c r="F202" s="38" t="s">
        <v>1312</v>
      </c>
      <c r="G202" s="38" t="s">
        <v>1312</v>
      </c>
      <c r="H202" s="30"/>
      <c r="I202" s="30"/>
      <c r="J202" s="30"/>
      <c r="K202" s="30"/>
    </row>
    <row r="203" spans="1:11" ht="14.1" customHeight="1" x14ac:dyDescent="0.25">
      <c r="A203" s="30"/>
      <c r="B203" s="30"/>
      <c r="C203" s="34" t="s">
        <v>43</v>
      </c>
      <c r="D203" s="38" t="s">
        <v>1372</v>
      </c>
      <c r="E203" s="38" t="s">
        <v>490</v>
      </c>
      <c r="F203" s="38" t="s">
        <v>490</v>
      </c>
      <c r="G203" s="38" t="s">
        <v>490</v>
      </c>
      <c r="H203" s="30"/>
      <c r="I203" s="30"/>
      <c r="J203" s="30"/>
      <c r="K203" s="30"/>
    </row>
    <row r="204" spans="1:11" ht="14.1" customHeight="1" x14ac:dyDescent="0.25">
      <c r="A204" s="30"/>
      <c r="B204" s="30"/>
      <c r="C204" s="34" t="s">
        <v>46</v>
      </c>
      <c r="D204" s="38" t="s">
        <v>47</v>
      </c>
      <c r="E204" s="38" t="s">
        <v>865</v>
      </c>
      <c r="F204" s="38" t="s">
        <v>48</v>
      </c>
      <c r="G204" s="38" t="s">
        <v>48</v>
      </c>
      <c r="H204" s="30"/>
      <c r="I204" s="30"/>
      <c r="J204" s="30"/>
      <c r="K204" s="30"/>
    </row>
    <row r="205" spans="1:11" ht="14.1" customHeight="1" x14ac:dyDescent="0.25">
      <c r="A205" s="30"/>
      <c r="B205" s="30"/>
      <c r="C205" s="34" t="s">
        <v>49</v>
      </c>
      <c r="D205" s="38" t="s">
        <v>47</v>
      </c>
      <c r="E205" s="38" t="s">
        <v>1373</v>
      </c>
      <c r="F205" s="38" t="s">
        <v>48</v>
      </c>
      <c r="G205" s="38" t="s">
        <v>48</v>
      </c>
      <c r="H205" s="30"/>
      <c r="I205" s="30"/>
      <c r="J205" s="30"/>
      <c r="K205" s="30"/>
    </row>
    <row r="206" spans="1:11" ht="14.1" customHeight="1" x14ac:dyDescent="0.25">
      <c r="A206" s="30"/>
      <c r="B206" s="30"/>
      <c r="C206" s="34" t="s">
        <v>51</v>
      </c>
      <c r="D206" s="38" t="s">
        <v>47</v>
      </c>
      <c r="E206" s="38" t="s">
        <v>1374</v>
      </c>
      <c r="F206" s="38" t="s">
        <v>48</v>
      </c>
      <c r="G206" s="38" t="s">
        <v>48</v>
      </c>
      <c r="H206" s="30"/>
      <c r="I206" s="30"/>
      <c r="J206" s="30"/>
      <c r="K206" s="30"/>
    </row>
    <row r="207" spans="1:11" ht="14.1" customHeight="1" x14ac:dyDescent="0.25">
      <c r="A207" s="30"/>
      <c r="B207" s="30"/>
      <c r="C207" s="1363" t="s">
        <v>52</v>
      </c>
      <c r="D207" s="1364"/>
      <c r="E207" s="1364"/>
      <c r="F207" s="1364"/>
      <c r="G207" s="1364"/>
      <c r="H207" s="30"/>
      <c r="I207" s="30"/>
      <c r="J207" s="30"/>
      <c r="K207" s="30"/>
    </row>
    <row r="208" spans="1:11" ht="14.1" customHeight="1" x14ac:dyDescent="0.25">
      <c r="A208" s="30"/>
      <c r="B208" s="30"/>
      <c r="C208" s="42"/>
      <c r="D208" s="43">
        <v>2022</v>
      </c>
      <c r="E208" s="43">
        <v>2023</v>
      </c>
      <c r="F208" s="43">
        <v>2024</v>
      </c>
      <c r="G208" s="43">
        <v>2025</v>
      </c>
      <c r="H208" s="30"/>
      <c r="I208" s="30"/>
      <c r="J208" s="30"/>
      <c r="K208" s="30"/>
    </row>
    <row r="209" spans="1:11" ht="14.1" customHeight="1" x14ac:dyDescent="0.25">
      <c r="A209" s="30"/>
      <c r="B209" s="30"/>
      <c r="C209" s="44"/>
      <c r="D209" s="45" t="s">
        <v>17</v>
      </c>
      <c r="E209" s="45" t="s">
        <v>18</v>
      </c>
      <c r="F209" s="45" t="s">
        <v>18</v>
      </c>
      <c r="G209" s="45" t="s">
        <v>18</v>
      </c>
      <c r="H209" s="30"/>
      <c r="I209" s="30"/>
      <c r="J209" s="30"/>
      <c r="K209" s="30"/>
    </row>
    <row r="210" spans="1:11" ht="14.1" customHeight="1" x14ac:dyDescent="0.25">
      <c r="A210" s="30"/>
      <c r="B210" s="30"/>
      <c r="C210" s="46" t="s">
        <v>53</v>
      </c>
      <c r="D210" s="47">
        <v>0</v>
      </c>
      <c r="E210" s="47">
        <v>0</v>
      </c>
      <c r="F210" s="47">
        <v>0</v>
      </c>
      <c r="G210" s="47">
        <v>0</v>
      </c>
      <c r="H210" s="30"/>
      <c r="I210" s="30"/>
      <c r="J210" s="30"/>
      <c r="K210" s="30"/>
    </row>
    <row r="211" spans="1:11" ht="14.1" customHeight="1" x14ac:dyDescent="0.25">
      <c r="A211" s="30"/>
      <c r="B211" s="30"/>
      <c r="C211" s="46" t="s">
        <v>54</v>
      </c>
      <c r="D211" s="47">
        <v>0</v>
      </c>
      <c r="E211" s="47">
        <v>0</v>
      </c>
      <c r="F211" s="47">
        <v>0</v>
      </c>
      <c r="G211" s="47">
        <v>0</v>
      </c>
      <c r="H211" s="30"/>
      <c r="I211" s="30"/>
      <c r="J211" s="30"/>
      <c r="K211" s="30"/>
    </row>
    <row r="212" spans="1:11" ht="14.1" customHeight="1" x14ac:dyDescent="0.25">
      <c r="A212" s="30"/>
      <c r="B212" s="30"/>
      <c r="C212" s="46" t="s">
        <v>55</v>
      </c>
      <c r="D212" s="47">
        <v>0</v>
      </c>
      <c r="E212" s="47">
        <v>0</v>
      </c>
      <c r="F212" s="47">
        <v>0</v>
      </c>
      <c r="G212" s="47">
        <v>0</v>
      </c>
      <c r="H212" s="30"/>
      <c r="I212" s="30"/>
      <c r="J212" s="30"/>
      <c r="K212" s="30"/>
    </row>
    <row r="213" spans="1:11" ht="14.1" customHeight="1" x14ac:dyDescent="0.25">
      <c r="A213" s="30"/>
      <c r="B213" s="30"/>
      <c r="C213" s="46" t="s">
        <v>56</v>
      </c>
      <c r="D213" s="47">
        <v>0</v>
      </c>
      <c r="E213" s="47">
        <v>0</v>
      </c>
      <c r="F213" s="47">
        <v>0</v>
      </c>
      <c r="G213" s="47">
        <v>0</v>
      </c>
      <c r="H213" s="30"/>
      <c r="I213" s="30"/>
      <c r="J213" s="30"/>
      <c r="K213" s="30"/>
    </row>
    <row r="214" spans="1:11" ht="14.1" customHeight="1" x14ac:dyDescent="0.25">
      <c r="A214" s="30"/>
      <c r="B214" s="30"/>
      <c r="C214" s="46" t="s">
        <v>54</v>
      </c>
      <c r="D214" s="47">
        <v>0</v>
      </c>
      <c r="E214" s="47">
        <v>0</v>
      </c>
      <c r="F214" s="47">
        <v>0</v>
      </c>
      <c r="G214" s="47">
        <v>0</v>
      </c>
      <c r="H214" s="30"/>
      <c r="I214" s="30"/>
      <c r="J214" s="30"/>
      <c r="K214" s="30"/>
    </row>
    <row r="215" spans="1:11" ht="14.1" customHeight="1" x14ac:dyDescent="0.25">
      <c r="A215" s="30"/>
      <c r="B215" s="30"/>
      <c r="C215" s="46" t="s">
        <v>55</v>
      </c>
      <c r="D215" s="47">
        <v>0</v>
      </c>
      <c r="E215" s="47">
        <v>0</v>
      </c>
      <c r="F215" s="47">
        <v>0</v>
      </c>
      <c r="G215" s="47">
        <v>0</v>
      </c>
      <c r="H215" s="30"/>
      <c r="I215" s="30"/>
      <c r="J215" s="30"/>
      <c r="K215" s="30"/>
    </row>
    <row r="216" spans="1:11" ht="14.1" customHeight="1" x14ac:dyDescent="0.25">
      <c r="A216" s="30"/>
      <c r="B216" s="30"/>
      <c r="C216" s="46" t="s">
        <v>57</v>
      </c>
      <c r="D216" s="47">
        <v>0</v>
      </c>
      <c r="E216" s="47">
        <v>0</v>
      </c>
      <c r="F216" s="47">
        <v>0</v>
      </c>
      <c r="G216" s="47">
        <v>0</v>
      </c>
      <c r="H216" s="30"/>
      <c r="I216" s="30"/>
      <c r="J216" s="30"/>
      <c r="K216" s="30"/>
    </row>
    <row r="217" spans="1:11" ht="14.1" customHeight="1" x14ac:dyDescent="0.25">
      <c r="A217" s="30"/>
      <c r="B217" s="30"/>
      <c r="C217" s="46" t="s">
        <v>54</v>
      </c>
      <c r="D217" s="47">
        <v>0</v>
      </c>
      <c r="E217" s="47">
        <v>0</v>
      </c>
      <c r="F217" s="47">
        <v>0</v>
      </c>
      <c r="G217" s="47">
        <v>0</v>
      </c>
      <c r="H217" s="30"/>
      <c r="I217" s="30"/>
      <c r="J217" s="30"/>
      <c r="K217" s="30"/>
    </row>
    <row r="218" spans="1:11" ht="14.1" customHeight="1" x14ac:dyDescent="0.25">
      <c r="A218" s="30"/>
      <c r="B218" s="30"/>
      <c r="C218" s="46" t="s">
        <v>55</v>
      </c>
      <c r="D218" s="47">
        <v>0</v>
      </c>
      <c r="E218" s="47">
        <v>0</v>
      </c>
      <c r="F218" s="47">
        <v>0</v>
      </c>
      <c r="G218" s="47">
        <v>0</v>
      </c>
      <c r="H218" s="30"/>
      <c r="I218" s="30"/>
      <c r="J218" s="30"/>
      <c r="K218" s="30"/>
    </row>
    <row r="219" spans="1:11" ht="14.1" customHeight="1" x14ac:dyDescent="0.25">
      <c r="A219" s="30"/>
      <c r="B219" s="30"/>
      <c r="C219" s="46" t="s">
        <v>58</v>
      </c>
      <c r="D219" s="47">
        <v>0</v>
      </c>
      <c r="E219" s="47">
        <v>0</v>
      </c>
      <c r="F219" s="47">
        <v>0</v>
      </c>
      <c r="G219" s="47">
        <v>0</v>
      </c>
      <c r="H219" s="30"/>
      <c r="I219" s="30"/>
      <c r="J219" s="30"/>
      <c r="K219" s="30"/>
    </row>
    <row r="220" spans="1:11" ht="14.1" customHeight="1" x14ac:dyDescent="0.25">
      <c r="A220" s="30"/>
      <c r="B220" s="30"/>
      <c r="C220" s="46" t="s">
        <v>54</v>
      </c>
      <c r="D220" s="47">
        <v>0</v>
      </c>
      <c r="E220" s="47">
        <v>0</v>
      </c>
      <c r="F220" s="47">
        <v>0</v>
      </c>
      <c r="G220" s="47">
        <v>0</v>
      </c>
      <c r="H220" s="30"/>
      <c r="I220" s="30"/>
      <c r="J220" s="30"/>
      <c r="K220" s="30"/>
    </row>
    <row r="221" spans="1:11" ht="14.1" customHeight="1" x14ac:dyDescent="0.25">
      <c r="A221" s="30"/>
      <c r="B221" s="30"/>
      <c r="C221" s="46" t="s">
        <v>55</v>
      </c>
      <c r="D221" s="47">
        <v>0</v>
      </c>
      <c r="E221" s="47">
        <v>0</v>
      </c>
      <c r="F221" s="47">
        <v>0</v>
      </c>
      <c r="G221" s="47">
        <v>0</v>
      </c>
      <c r="H221" s="30"/>
      <c r="I221" s="30"/>
      <c r="J221" s="30"/>
      <c r="K221" s="30"/>
    </row>
    <row r="222" spans="1:11" ht="14.1" customHeight="1" x14ac:dyDescent="0.25">
      <c r="A222" s="30"/>
      <c r="B222" s="30"/>
      <c r="C222" s="46" t="s">
        <v>59</v>
      </c>
      <c r="D222" s="47">
        <v>0</v>
      </c>
      <c r="E222" s="47">
        <v>0</v>
      </c>
      <c r="F222" s="47">
        <v>0</v>
      </c>
      <c r="G222" s="47">
        <v>0</v>
      </c>
      <c r="H222" s="30"/>
      <c r="I222" s="30"/>
      <c r="J222" s="30"/>
      <c r="K222" s="30"/>
    </row>
    <row r="223" spans="1:11" ht="14.1" customHeight="1" x14ac:dyDescent="0.25">
      <c r="A223" s="30"/>
      <c r="B223" s="30"/>
      <c r="C223" s="46" t="s">
        <v>54</v>
      </c>
      <c r="D223" s="47">
        <v>0</v>
      </c>
      <c r="E223" s="47">
        <v>0</v>
      </c>
      <c r="F223" s="47">
        <v>0</v>
      </c>
      <c r="G223" s="47">
        <v>0</v>
      </c>
      <c r="H223" s="30"/>
      <c r="I223" s="30"/>
      <c r="J223" s="30"/>
      <c r="K223" s="30"/>
    </row>
    <row r="224" spans="1:11" ht="14.1" customHeight="1" x14ac:dyDescent="0.25">
      <c r="A224" s="30"/>
      <c r="B224" s="30"/>
      <c r="C224" s="46" t="s">
        <v>55</v>
      </c>
      <c r="D224" s="47">
        <v>0</v>
      </c>
      <c r="E224" s="47">
        <v>0</v>
      </c>
      <c r="F224" s="47">
        <v>0</v>
      </c>
      <c r="G224" s="47">
        <v>0</v>
      </c>
      <c r="H224" s="30"/>
      <c r="I224" s="30"/>
      <c r="J224" s="30"/>
      <c r="K224" s="30"/>
    </row>
    <row r="225" spans="1:11" ht="14.1" customHeight="1" x14ac:dyDescent="0.25">
      <c r="A225" s="30"/>
      <c r="B225" s="30"/>
      <c r="C225" s="46" t="s">
        <v>60</v>
      </c>
      <c r="D225" s="47">
        <v>0</v>
      </c>
      <c r="E225" s="47">
        <v>0</v>
      </c>
      <c r="F225" s="47">
        <v>0</v>
      </c>
      <c r="G225" s="47">
        <v>0</v>
      </c>
      <c r="H225" s="30"/>
      <c r="I225" s="30"/>
      <c r="J225" s="30"/>
      <c r="K225" s="30"/>
    </row>
    <row r="226" spans="1:11" ht="14.1" customHeight="1" x14ac:dyDescent="0.25">
      <c r="A226" s="30"/>
      <c r="B226" s="30"/>
      <c r="C226" s="46" t="s">
        <v>54</v>
      </c>
      <c r="D226" s="47">
        <v>0</v>
      </c>
      <c r="E226" s="47">
        <v>0</v>
      </c>
      <c r="F226" s="47">
        <v>0</v>
      </c>
      <c r="G226" s="47">
        <v>0</v>
      </c>
      <c r="H226" s="30"/>
      <c r="I226" s="30"/>
      <c r="J226" s="30"/>
      <c r="K226" s="30"/>
    </row>
    <row r="227" spans="1:11" ht="14.1" customHeight="1" x14ac:dyDescent="0.25">
      <c r="A227" s="30"/>
      <c r="B227" s="30"/>
      <c r="C227" s="46" t="s">
        <v>55</v>
      </c>
      <c r="D227" s="47">
        <v>0</v>
      </c>
      <c r="E227" s="47">
        <v>0</v>
      </c>
      <c r="F227" s="47">
        <v>0</v>
      </c>
      <c r="G227" s="47">
        <v>0</v>
      </c>
      <c r="H227" s="30"/>
      <c r="I227" s="30"/>
      <c r="J227" s="30"/>
      <c r="K227" s="30"/>
    </row>
    <row r="228" spans="1:11" ht="14.1" customHeight="1" x14ac:dyDescent="0.25">
      <c r="A228" s="30"/>
      <c r="B228" s="30"/>
      <c r="C228" s="46" t="s">
        <v>61</v>
      </c>
      <c r="D228" s="47">
        <v>0</v>
      </c>
      <c r="E228" s="47">
        <v>0</v>
      </c>
      <c r="F228" s="47">
        <v>0</v>
      </c>
      <c r="G228" s="47">
        <v>0</v>
      </c>
      <c r="H228" s="30"/>
      <c r="I228" s="30"/>
      <c r="J228" s="30"/>
      <c r="K228" s="30"/>
    </row>
    <row r="229" spans="1:11" ht="14.1" customHeight="1" x14ac:dyDescent="0.25">
      <c r="A229" s="30"/>
      <c r="B229" s="30"/>
      <c r="C229" s="46" t="s">
        <v>54</v>
      </c>
      <c r="D229" s="47">
        <v>0</v>
      </c>
      <c r="E229" s="47">
        <v>0</v>
      </c>
      <c r="F229" s="47">
        <v>0</v>
      </c>
      <c r="G229" s="47">
        <v>0</v>
      </c>
      <c r="H229" s="30"/>
      <c r="I229" s="30"/>
      <c r="J229" s="30"/>
      <c r="K229" s="30"/>
    </row>
    <row r="230" spans="1:11" ht="14.1" customHeight="1" x14ac:dyDescent="0.25">
      <c r="A230" s="30"/>
      <c r="B230" s="30"/>
      <c r="C230" s="46" t="s">
        <v>55</v>
      </c>
      <c r="D230" s="47">
        <v>0</v>
      </c>
      <c r="E230" s="47">
        <v>0</v>
      </c>
      <c r="F230" s="47">
        <v>0</v>
      </c>
      <c r="G230" s="47">
        <v>0</v>
      </c>
      <c r="H230" s="30"/>
      <c r="I230" s="30"/>
      <c r="J230" s="30"/>
      <c r="K230" s="30"/>
    </row>
    <row r="231" spans="1:11" ht="14.1" customHeight="1" x14ac:dyDescent="0.25">
      <c r="A231" s="30"/>
      <c r="B231" s="30"/>
      <c r="C231" s="46" t="s">
        <v>62</v>
      </c>
      <c r="D231" s="47">
        <v>0</v>
      </c>
      <c r="E231" s="47">
        <v>0</v>
      </c>
      <c r="F231" s="47">
        <v>0</v>
      </c>
      <c r="G231" s="47">
        <v>0</v>
      </c>
      <c r="H231" s="30"/>
      <c r="I231" s="30"/>
      <c r="J231" s="30"/>
      <c r="K231" s="30"/>
    </row>
    <row r="232" spans="1:11" ht="14.1" customHeight="1" x14ac:dyDescent="0.25">
      <c r="A232" s="30"/>
      <c r="B232" s="30"/>
      <c r="C232" s="46" t="s">
        <v>54</v>
      </c>
      <c r="D232" s="47">
        <v>0</v>
      </c>
      <c r="E232" s="47">
        <v>0</v>
      </c>
      <c r="F232" s="47">
        <v>0</v>
      </c>
      <c r="G232" s="47">
        <v>0</v>
      </c>
      <c r="H232" s="30"/>
      <c r="I232" s="30"/>
      <c r="J232" s="30"/>
      <c r="K232" s="30"/>
    </row>
    <row r="233" spans="1:11" ht="14.1" customHeight="1" x14ac:dyDescent="0.25">
      <c r="A233" s="30"/>
      <c r="B233" s="30"/>
      <c r="C233" s="46" t="s">
        <v>63</v>
      </c>
      <c r="D233" s="47">
        <v>0</v>
      </c>
      <c r="E233" s="47">
        <v>0</v>
      </c>
      <c r="F233" s="47">
        <v>0</v>
      </c>
      <c r="G233" s="47">
        <v>0</v>
      </c>
      <c r="H233" s="30"/>
      <c r="I233" s="30"/>
      <c r="J233" s="30"/>
      <c r="K233" s="30"/>
    </row>
    <row r="234" spans="1:11" ht="14.1" customHeight="1" x14ac:dyDescent="0.25">
      <c r="A234" s="30"/>
      <c r="B234" s="30"/>
      <c r="C234" s="46" t="s">
        <v>64</v>
      </c>
      <c r="D234" s="47">
        <v>0</v>
      </c>
      <c r="E234" s="47">
        <v>0</v>
      </c>
      <c r="F234" s="47">
        <v>0</v>
      </c>
      <c r="G234" s="47">
        <v>0</v>
      </c>
      <c r="H234" s="30"/>
      <c r="I234" s="30"/>
      <c r="J234" s="30"/>
      <c r="K234" s="30"/>
    </row>
    <row r="235" spans="1:11" ht="14.1" customHeight="1" x14ac:dyDescent="0.25">
      <c r="A235" s="30"/>
      <c r="B235" s="30"/>
      <c r="C235" s="46" t="s">
        <v>65</v>
      </c>
      <c r="D235" s="47">
        <v>0</v>
      </c>
      <c r="E235" s="47">
        <v>0</v>
      </c>
      <c r="F235" s="47">
        <v>0</v>
      </c>
      <c r="G235" s="47">
        <v>0</v>
      </c>
      <c r="H235" s="30"/>
      <c r="I235" s="30"/>
      <c r="J235" s="30"/>
      <c r="K235" s="30"/>
    </row>
    <row r="236" spans="1:11" ht="14.1" customHeight="1" x14ac:dyDescent="0.25">
      <c r="A236" s="30"/>
      <c r="B236" s="30"/>
      <c r="C236" s="46" t="s">
        <v>66</v>
      </c>
      <c r="D236" s="47">
        <v>0</v>
      </c>
      <c r="E236" s="47">
        <v>0</v>
      </c>
      <c r="F236" s="47">
        <v>0</v>
      </c>
      <c r="G236" s="47">
        <v>0</v>
      </c>
      <c r="H236" s="30"/>
      <c r="I236" s="30"/>
      <c r="J236" s="30"/>
      <c r="K236" s="30"/>
    </row>
    <row r="237" spans="1:11" ht="14.1" customHeight="1" x14ac:dyDescent="0.25">
      <c r="A237" s="30"/>
      <c r="B237" s="30"/>
      <c r="C237" s="46" t="s">
        <v>67</v>
      </c>
      <c r="D237" s="47">
        <v>26160000</v>
      </c>
      <c r="E237" s="47">
        <v>5000000</v>
      </c>
      <c r="F237" s="47">
        <v>5000000</v>
      </c>
      <c r="G237" s="47">
        <v>5000000</v>
      </c>
      <c r="H237" s="30"/>
      <c r="I237" s="30"/>
      <c r="J237" s="30"/>
      <c r="K237" s="30"/>
    </row>
    <row r="238" spans="1:11" ht="14.1" customHeight="1" x14ac:dyDescent="0.25">
      <c r="A238" s="30"/>
      <c r="B238" s="30"/>
      <c r="C238" s="46" t="s">
        <v>54</v>
      </c>
      <c r="D238" s="47">
        <v>26160000</v>
      </c>
      <c r="E238" s="47">
        <v>5000000</v>
      </c>
      <c r="F238" s="47">
        <v>5000000</v>
      </c>
      <c r="G238" s="47">
        <v>5000000</v>
      </c>
      <c r="H238" s="30"/>
      <c r="I238" s="30"/>
      <c r="J238" s="30"/>
      <c r="K238" s="30"/>
    </row>
    <row r="239" spans="1:11" ht="14.1" customHeight="1" x14ac:dyDescent="0.25">
      <c r="A239" s="30"/>
      <c r="B239" s="30"/>
      <c r="C239" s="46" t="s">
        <v>63</v>
      </c>
      <c r="D239" s="47">
        <v>0</v>
      </c>
      <c r="E239" s="47">
        <v>0</v>
      </c>
      <c r="F239" s="47">
        <v>0</v>
      </c>
      <c r="G239" s="47">
        <v>0</v>
      </c>
      <c r="H239" s="30"/>
      <c r="I239" s="30"/>
      <c r="J239" s="30"/>
      <c r="K239" s="30"/>
    </row>
    <row r="240" spans="1:11" ht="14.1" customHeight="1" x14ac:dyDescent="0.25">
      <c r="A240" s="30"/>
      <c r="B240" s="30"/>
      <c r="C240" s="46" t="s">
        <v>64</v>
      </c>
      <c r="D240" s="47">
        <v>0</v>
      </c>
      <c r="E240" s="47">
        <v>0</v>
      </c>
      <c r="F240" s="47">
        <v>0</v>
      </c>
      <c r="G240" s="47">
        <v>0</v>
      </c>
      <c r="H240" s="30"/>
      <c r="I240" s="30"/>
      <c r="J240" s="30"/>
      <c r="K240" s="30"/>
    </row>
    <row r="241" spans="1:11" ht="14.1" customHeight="1" x14ac:dyDescent="0.25">
      <c r="A241" s="30"/>
      <c r="B241" s="30"/>
      <c r="C241" s="46" t="s">
        <v>65</v>
      </c>
      <c r="D241" s="47">
        <v>0</v>
      </c>
      <c r="E241" s="47">
        <v>0</v>
      </c>
      <c r="F241" s="47">
        <v>0</v>
      </c>
      <c r="G241" s="47">
        <v>0</v>
      </c>
      <c r="H241" s="30"/>
      <c r="I241" s="30"/>
      <c r="J241" s="30"/>
      <c r="K241" s="30"/>
    </row>
    <row r="242" spans="1:11" ht="14.1" customHeight="1" x14ac:dyDescent="0.25">
      <c r="A242" s="30"/>
      <c r="B242" s="30"/>
      <c r="C242" s="46" t="s">
        <v>66</v>
      </c>
      <c r="D242" s="47">
        <v>0</v>
      </c>
      <c r="E242" s="47">
        <v>0</v>
      </c>
      <c r="F242" s="47">
        <v>0</v>
      </c>
      <c r="G242" s="47">
        <v>0</v>
      </c>
      <c r="H242" s="30"/>
      <c r="I242" s="30"/>
      <c r="J242" s="30"/>
      <c r="K242" s="30"/>
    </row>
    <row r="243" spans="1:11" ht="14.1" customHeight="1" x14ac:dyDescent="0.25">
      <c r="A243" s="30"/>
      <c r="B243" s="30"/>
      <c r="C243" s="46" t="s">
        <v>68</v>
      </c>
      <c r="D243" s="47">
        <v>0</v>
      </c>
      <c r="E243" s="47">
        <v>0</v>
      </c>
      <c r="F243" s="47">
        <v>0</v>
      </c>
      <c r="G243" s="47">
        <v>0</v>
      </c>
      <c r="H243" s="30"/>
      <c r="I243" s="30"/>
      <c r="J243" s="30"/>
      <c r="K243" s="30"/>
    </row>
    <row r="244" spans="1:11" ht="14.1" customHeight="1" x14ac:dyDescent="0.25">
      <c r="A244" s="30"/>
      <c r="B244" s="30"/>
      <c r="C244" s="46" t="s">
        <v>54</v>
      </c>
      <c r="D244" s="47">
        <v>0</v>
      </c>
      <c r="E244" s="47">
        <v>0</v>
      </c>
      <c r="F244" s="47">
        <v>0</v>
      </c>
      <c r="G244" s="47">
        <v>0</v>
      </c>
      <c r="H244" s="30"/>
      <c r="I244" s="30"/>
      <c r="J244" s="30"/>
      <c r="K244" s="30"/>
    </row>
    <row r="245" spans="1:11" ht="14.1" customHeight="1" x14ac:dyDescent="0.25">
      <c r="A245" s="30"/>
      <c r="B245" s="30"/>
      <c r="C245" s="46" t="s">
        <v>63</v>
      </c>
      <c r="D245" s="47">
        <v>0</v>
      </c>
      <c r="E245" s="47">
        <v>0</v>
      </c>
      <c r="F245" s="47">
        <v>0</v>
      </c>
      <c r="G245" s="47">
        <v>0</v>
      </c>
      <c r="H245" s="30"/>
      <c r="I245" s="30"/>
      <c r="J245" s="30"/>
      <c r="K245" s="30"/>
    </row>
    <row r="246" spans="1:11" ht="14.1" customHeight="1" x14ac:dyDescent="0.25">
      <c r="A246" s="30"/>
      <c r="B246" s="30"/>
      <c r="C246" s="46" t="s">
        <v>64</v>
      </c>
      <c r="D246" s="47">
        <v>0</v>
      </c>
      <c r="E246" s="47">
        <v>0</v>
      </c>
      <c r="F246" s="47">
        <v>0</v>
      </c>
      <c r="G246" s="47">
        <v>0</v>
      </c>
      <c r="H246" s="30"/>
      <c r="I246" s="30"/>
      <c r="J246" s="30"/>
      <c r="K246" s="30"/>
    </row>
    <row r="247" spans="1:11" ht="14.1" customHeight="1" x14ac:dyDescent="0.25">
      <c r="A247" s="30"/>
      <c r="B247" s="30"/>
      <c r="C247" s="46" t="s">
        <v>65</v>
      </c>
      <c r="D247" s="47">
        <v>0</v>
      </c>
      <c r="E247" s="47">
        <v>0</v>
      </c>
      <c r="F247" s="47">
        <v>0</v>
      </c>
      <c r="G247" s="47">
        <v>0</v>
      </c>
      <c r="H247" s="30"/>
      <c r="I247" s="30"/>
      <c r="J247" s="30"/>
      <c r="K247" s="30"/>
    </row>
    <row r="248" spans="1:11" ht="14.1" customHeight="1" x14ac:dyDescent="0.25">
      <c r="A248" s="30"/>
      <c r="B248" s="30"/>
      <c r="C248" s="46" t="s">
        <v>66</v>
      </c>
      <c r="D248" s="47">
        <v>0</v>
      </c>
      <c r="E248" s="47">
        <v>0</v>
      </c>
      <c r="F248" s="47">
        <v>0</v>
      </c>
      <c r="G248" s="47">
        <v>0</v>
      </c>
      <c r="H248" s="30"/>
      <c r="I248" s="30"/>
      <c r="J248" s="30"/>
      <c r="K248" s="30"/>
    </row>
    <row r="249" spans="1:11" ht="14.1" customHeight="1" x14ac:dyDescent="0.25">
      <c r="A249" s="30"/>
      <c r="B249" s="30"/>
      <c r="C249" s="46" t="s">
        <v>69</v>
      </c>
      <c r="D249" s="47">
        <v>0</v>
      </c>
      <c r="E249" s="47">
        <v>0</v>
      </c>
      <c r="F249" s="47">
        <v>0</v>
      </c>
      <c r="G249" s="47">
        <v>0</v>
      </c>
      <c r="H249" s="30"/>
      <c r="I249" s="30"/>
      <c r="J249" s="30"/>
      <c r="K249" s="30"/>
    </row>
    <row r="250" spans="1:11" ht="14.1" customHeight="1" x14ac:dyDescent="0.25">
      <c r="A250" s="30"/>
      <c r="B250" s="30"/>
      <c r="C250" s="46" t="s">
        <v>70</v>
      </c>
      <c r="D250" s="47">
        <v>0</v>
      </c>
      <c r="E250" s="47">
        <v>0</v>
      </c>
      <c r="F250" s="47">
        <v>0</v>
      </c>
      <c r="G250" s="47">
        <v>0</v>
      </c>
      <c r="H250" s="30"/>
      <c r="I250" s="30"/>
      <c r="J250" s="30"/>
      <c r="K250" s="30"/>
    </row>
    <row r="251" spans="1:11" ht="14.1" customHeight="1" x14ac:dyDescent="0.25">
      <c r="A251" s="30"/>
      <c r="B251" s="30"/>
      <c r="C251" s="48" t="s">
        <v>71</v>
      </c>
      <c r="D251" s="47">
        <v>26160000</v>
      </c>
      <c r="E251" s="47">
        <v>5000000</v>
      </c>
      <c r="F251" s="47">
        <v>5000000</v>
      </c>
      <c r="G251" s="47">
        <v>5000000</v>
      </c>
      <c r="H251" s="30"/>
      <c r="I251" s="30"/>
      <c r="J251" s="30"/>
      <c r="K251" s="30"/>
    </row>
    <row r="252" spans="1:11" ht="15" customHeight="1" x14ac:dyDescent="0.25">
      <c r="A252" s="30"/>
      <c r="B252" s="30"/>
      <c r="C252" s="50" t="s">
        <v>47</v>
      </c>
      <c r="D252" s="51" t="s">
        <v>47</v>
      </c>
      <c r="E252" s="51" t="s">
        <v>47</v>
      </c>
      <c r="F252" s="51" t="s">
        <v>47</v>
      </c>
      <c r="G252" s="51" t="s">
        <v>47</v>
      </c>
      <c r="H252" s="30"/>
      <c r="I252" s="30"/>
      <c r="J252" s="30"/>
      <c r="K252" s="30"/>
    </row>
    <row r="253" spans="1:11" ht="15" customHeight="1" x14ac:dyDescent="0.25">
      <c r="A253" s="30"/>
      <c r="B253" s="30"/>
      <c r="C253" s="33" t="s">
        <v>118</v>
      </c>
      <c r="D253" s="52">
        <v>1004300880</v>
      </c>
      <c r="E253" s="52">
        <v>1030000000</v>
      </c>
      <c r="F253" s="52">
        <v>1040000000</v>
      </c>
      <c r="G253" s="52">
        <v>1040000000</v>
      </c>
      <c r="H253" s="30"/>
      <c r="I253" s="30"/>
      <c r="J253" s="30"/>
      <c r="K253" s="30"/>
    </row>
    <row r="254" spans="1:11" ht="15" customHeight="1" x14ac:dyDescent="0.25">
      <c r="A254" s="30"/>
      <c r="B254" s="30"/>
      <c r="C254" s="34" t="s">
        <v>53</v>
      </c>
      <c r="D254" s="53">
        <v>679681000</v>
      </c>
      <c r="E254" s="53">
        <v>698309000</v>
      </c>
      <c r="F254" s="53">
        <v>708309000</v>
      </c>
      <c r="G254" s="53">
        <v>708309000</v>
      </c>
      <c r="H254" s="30"/>
      <c r="I254" s="30"/>
      <c r="J254" s="30"/>
      <c r="K254" s="30"/>
    </row>
    <row r="255" spans="1:11" ht="15" customHeight="1" x14ac:dyDescent="0.25">
      <c r="A255" s="30"/>
      <c r="B255" s="30"/>
      <c r="C255" s="34" t="s">
        <v>54</v>
      </c>
      <c r="D255" s="53">
        <v>679681000</v>
      </c>
      <c r="E255" s="53">
        <v>698309000</v>
      </c>
      <c r="F255" s="53">
        <v>708309000</v>
      </c>
      <c r="G255" s="53">
        <v>708309000</v>
      </c>
      <c r="H255" s="30"/>
      <c r="I255" s="30"/>
      <c r="J255" s="30"/>
      <c r="K255" s="30"/>
    </row>
    <row r="256" spans="1:11" ht="15" customHeight="1" x14ac:dyDescent="0.25">
      <c r="A256" s="30"/>
      <c r="B256" s="30"/>
      <c r="C256" s="34" t="s">
        <v>55</v>
      </c>
      <c r="D256" s="53">
        <v>0</v>
      </c>
      <c r="E256" s="53">
        <v>0</v>
      </c>
      <c r="F256" s="53">
        <v>0</v>
      </c>
      <c r="G256" s="53">
        <v>0</v>
      </c>
      <c r="H256" s="30"/>
      <c r="I256" s="30"/>
      <c r="J256" s="30"/>
      <c r="K256" s="30"/>
    </row>
    <row r="257" spans="1:11" ht="15" customHeight="1" x14ac:dyDescent="0.25">
      <c r="A257" s="30"/>
      <c r="B257" s="30"/>
      <c r="C257" s="34" t="s">
        <v>56</v>
      </c>
      <c r="D257" s="53">
        <v>178985000</v>
      </c>
      <c r="E257" s="53">
        <v>183574000</v>
      </c>
      <c r="F257" s="53">
        <v>183574000</v>
      </c>
      <c r="G257" s="53">
        <v>183574000</v>
      </c>
      <c r="H257" s="30"/>
      <c r="I257" s="30"/>
      <c r="J257" s="30"/>
      <c r="K257" s="30"/>
    </row>
    <row r="258" spans="1:11" ht="15" customHeight="1" x14ac:dyDescent="0.25">
      <c r="A258" s="30"/>
      <c r="B258" s="30"/>
      <c r="C258" s="34" t="s">
        <v>54</v>
      </c>
      <c r="D258" s="53">
        <v>178985000</v>
      </c>
      <c r="E258" s="53">
        <v>183574000</v>
      </c>
      <c r="F258" s="53">
        <v>183574000</v>
      </c>
      <c r="G258" s="53">
        <v>183574000</v>
      </c>
      <c r="H258" s="30"/>
      <c r="I258" s="30"/>
      <c r="J258" s="30"/>
      <c r="K258" s="30"/>
    </row>
    <row r="259" spans="1:11" ht="15" customHeight="1" x14ac:dyDescent="0.25">
      <c r="A259" s="30"/>
      <c r="B259" s="30"/>
      <c r="C259" s="34" t="s">
        <v>55</v>
      </c>
      <c r="D259" s="53">
        <v>0</v>
      </c>
      <c r="E259" s="53">
        <v>0</v>
      </c>
      <c r="F259" s="53">
        <v>0</v>
      </c>
      <c r="G259" s="53">
        <v>0</v>
      </c>
      <c r="H259" s="30"/>
      <c r="I259" s="30"/>
      <c r="J259" s="30"/>
      <c r="K259" s="30"/>
    </row>
    <row r="260" spans="1:11" ht="15" customHeight="1" x14ac:dyDescent="0.25">
      <c r="A260" s="30"/>
      <c r="B260" s="30"/>
      <c r="C260" s="34" t="s">
        <v>57</v>
      </c>
      <c r="D260" s="53">
        <v>115305000</v>
      </c>
      <c r="E260" s="53">
        <v>128117000</v>
      </c>
      <c r="F260" s="53">
        <v>128117000</v>
      </c>
      <c r="G260" s="53">
        <v>128117000</v>
      </c>
      <c r="H260" s="30"/>
      <c r="I260" s="30"/>
      <c r="J260" s="30"/>
      <c r="K260" s="30"/>
    </row>
    <row r="261" spans="1:11" ht="15" customHeight="1" x14ac:dyDescent="0.25">
      <c r="A261" s="30"/>
      <c r="B261" s="30"/>
      <c r="C261" s="34" t="s">
        <v>54</v>
      </c>
      <c r="D261" s="53">
        <v>115305000</v>
      </c>
      <c r="E261" s="53">
        <v>128117000</v>
      </c>
      <c r="F261" s="53">
        <v>128117000</v>
      </c>
      <c r="G261" s="53">
        <v>128117000</v>
      </c>
      <c r="H261" s="30"/>
      <c r="I261" s="30"/>
      <c r="J261" s="30"/>
      <c r="K261" s="30"/>
    </row>
    <row r="262" spans="1:11" ht="15" customHeight="1" x14ac:dyDescent="0.25">
      <c r="A262" s="30"/>
      <c r="B262" s="30"/>
      <c r="C262" s="34" t="s">
        <v>55</v>
      </c>
      <c r="D262" s="53">
        <v>0</v>
      </c>
      <c r="E262" s="53">
        <v>0</v>
      </c>
      <c r="F262" s="53">
        <v>0</v>
      </c>
      <c r="G262" s="53">
        <v>0</v>
      </c>
      <c r="H262" s="30"/>
      <c r="I262" s="30"/>
      <c r="J262" s="30"/>
      <c r="K262" s="30"/>
    </row>
    <row r="263" spans="1:11" ht="15" customHeight="1" x14ac:dyDescent="0.25">
      <c r="A263" s="30"/>
      <c r="B263" s="30"/>
      <c r="C263" s="34" t="s">
        <v>58</v>
      </c>
      <c r="D263" s="53">
        <v>0</v>
      </c>
      <c r="E263" s="53">
        <v>0</v>
      </c>
      <c r="F263" s="53">
        <v>0</v>
      </c>
      <c r="G263" s="53">
        <v>0</v>
      </c>
      <c r="H263" s="30"/>
      <c r="I263" s="30"/>
      <c r="J263" s="30"/>
      <c r="K263" s="30"/>
    </row>
    <row r="264" spans="1:11" ht="15" customHeight="1" x14ac:dyDescent="0.25">
      <c r="A264" s="30"/>
      <c r="B264" s="30"/>
      <c r="C264" s="34" t="s">
        <v>54</v>
      </c>
      <c r="D264" s="53">
        <v>0</v>
      </c>
      <c r="E264" s="53">
        <v>0</v>
      </c>
      <c r="F264" s="53">
        <v>0</v>
      </c>
      <c r="G264" s="53">
        <v>0</v>
      </c>
      <c r="H264" s="30"/>
      <c r="I264" s="30"/>
      <c r="J264" s="30"/>
      <c r="K264" s="30"/>
    </row>
    <row r="265" spans="1:11" ht="15" customHeight="1" x14ac:dyDescent="0.25">
      <c r="A265" s="30"/>
      <c r="B265" s="30"/>
      <c r="C265" s="34" t="s">
        <v>55</v>
      </c>
      <c r="D265" s="53">
        <v>0</v>
      </c>
      <c r="E265" s="53">
        <v>0</v>
      </c>
      <c r="F265" s="53">
        <v>0</v>
      </c>
      <c r="G265" s="53">
        <v>0</v>
      </c>
      <c r="H265" s="30"/>
      <c r="I265" s="30"/>
      <c r="J265" s="30"/>
      <c r="K265" s="30"/>
    </row>
    <row r="266" spans="1:11" ht="20.100000000000001" customHeight="1" x14ac:dyDescent="0.25">
      <c r="A266" s="30"/>
      <c r="B266" s="30"/>
      <c r="C266" s="34" t="s">
        <v>119</v>
      </c>
      <c r="D266" s="54">
        <v>0</v>
      </c>
      <c r="E266" s="54">
        <v>0</v>
      </c>
      <c r="F266" s="54">
        <v>0</v>
      </c>
      <c r="G266" s="54">
        <v>0</v>
      </c>
      <c r="H266" s="30"/>
      <c r="I266" s="30"/>
      <c r="J266" s="30"/>
      <c r="K266" s="30"/>
    </row>
    <row r="267" spans="1:11" ht="15" customHeight="1" x14ac:dyDescent="0.25">
      <c r="A267" s="30"/>
      <c r="B267" s="30"/>
      <c r="C267" s="34" t="s">
        <v>54</v>
      </c>
      <c r="D267" s="53">
        <v>0</v>
      </c>
      <c r="E267" s="53">
        <v>0</v>
      </c>
      <c r="F267" s="53">
        <v>0</v>
      </c>
      <c r="G267" s="53">
        <v>0</v>
      </c>
      <c r="H267" s="30"/>
      <c r="I267" s="30"/>
      <c r="J267" s="30"/>
      <c r="K267" s="30"/>
    </row>
    <row r="268" spans="1:11" ht="15" customHeight="1" x14ac:dyDescent="0.25">
      <c r="A268" s="30"/>
      <c r="B268" s="30"/>
      <c r="C268" s="34" t="s">
        <v>55</v>
      </c>
      <c r="D268" s="53">
        <v>0</v>
      </c>
      <c r="E268" s="53">
        <v>0</v>
      </c>
      <c r="F268" s="53">
        <v>0</v>
      </c>
      <c r="G268" s="53">
        <v>0</v>
      </c>
      <c r="H268" s="30"/>
      <c r="I268" s="30"/>
      <c r="J268" s="30"/>
      <c r="K268" s="30"/>
    </row>
    <row r="269" spans="1:11" ht="15" customHeight="1" x14ac:dyDescent="0.25">
      <c r="A269" s="30"/>
      <c r="B269" s="30"/>
      <c r="C269" s="34" t="s">
        <v>60</v>
      </c>
      <c r="D269" s="53">
        <v>0</v>
      </c>
      <c r="E269" s="53">
        <v>0</v>
      </c>
      <c r="F269" s="53">
        <v>0</v>
      </c>
      <c r="G269" s="53">
        <v>0</v>
      </c>
      <c r="H269" s="30"/>
      <c r="I269" s="30"/>
      <c r="J269" s="30"/>
      <c r="K269" s="30"/>
    </row>
    <row r="270" spans="1:11" ht="15" customHeight="1" x14ac:dyDescent="0.25">
      <c r="A270" s="30"/>
      <c r="B270" s="30"/>
      <c r="C270" s="34" t="s">
        <v>54</v>
      </c>
      <c r="D270" s="53">
        <v>0</v>
      </c>
      <c r="E270" s="53">
        <v>0</v>
      </c>
      <c r="F270" s="53">
        <v>0</v>
      </c>
      <c r="G270" s="53">
        <v>0</v>
      </c>
      <c r="H270" s="30"/>
      <c r="I270" s="30"/>
      <c r="J270" s="30"/>
      <c r="K270" s="30"/>
    </row>
    <row r="271" spans="1:11" ht="15" customHeight="1" x14ac:dyDescent="0.25">
      <c r="A271" s="30"/>
      <c r="B271" s="30"/>
      <c r="C271" s="34" t="s">
        <v>55</v>
      </c>
      <c r="D271" s="53">
        <v>0</v>
      </c>
      <c r="E271" s="53">
        <v>0</v>
      </c>
      <c r="F271" s="53">
        <v>0</v>
      </c>
      <c r="G271" s="53">
        <v>0</v>
      </c>
      <c r="H271" s="30"/>
      <c r="I271" s="30"/>
      <c r="J271" s="30"/>
      <c r="K271" s="30"/>
    </row>
    <row r="272" spans="1:11" ht="15" customHeight="1" x14ac:dyDescent="0.25">
      <c r="A272" s="30"/>
      <c r="B272" s="30"/>
      <c r="C272" s="34" t="s">
        <v>61</v>
      </c>
      <c r="D272" s="53">
        <v>329880</v>
      </c>
      <c r="E272" s="53">
        <v>0</v>
      </c>
      <c r="F272" s="53">
        <v>0</v>
      </c>
      <c r="G272" s="53">
        <v>0</v>
      </c>
      <c r="H272" s="30"/>
      <c r="I272" s="30"/>
      <c r="J272" s="30"/>
      <c r="K272" s="30"/>
    </row>
    <row r="273" spans="1:11" ht="15" customHeight="1" x14ac:dyDescent="0.25">
      <c r="A273" s="30"/>
      <c r="B273" s="30"/>
      <c r="C273" s="34" t="s">
        <v>54</v>
      </c>
      <c r="D273" s="53">
        <v>329880</v>
      </c>
      <c r="E273" s="53">
        <v>0</v>
      </c>
      <c r="F273" s="53">
        <v>0</v>
      </c>
      <c r="G273" s="53">
        <v>0</v>
      </c>
      <c r="H273" s="30"/>
      <c r="I273" s="30"/>
      <c r="J273" s="30"/>
      <c r="K273" s="30"/>
    </row>
    <row r="274" spans="1:11" ht="15" customHeight="1" x14ac:dyDescent="0.25">
      <c r="A274" s="30"/>
      <c r="B274" s="30"/>
      <c r="C274" s="34" t="s">
        <v>55</v>
      </c>
      <c r="D274" s="53">
        <v>0</v>
      </c>
      <c r="E274" s="53">
        <v>0</v>
      </c>
      <c r="F274" s="53">
        <v>0</v>
      </c>
      <c r="G274" s="53">
        <v>0</v>
      </c>
      <c r="H274" s="30"/>
      <c r="I274" s="30"/>
      <c r="J274" s="30"/>
      <c r="K274" s="30"/>
    </row>
    <row r="275" spans="1:11" ht="15" customHeight="1" x14ac:dyDescent="0.25">
      <c r="A275" s="30"/>
      <c r="B275" s="30"/>
      <c r="C275" s="34" t="s">
        <v>62</v>
      </c>
      <c r="D275" s="53">
        <v>0</v>
      </c>
      <c r="E275" s="53">
        <v>0</v>
      </c>
      <c r="F275" s="53">
        <v>0</v>
      </c>
      <c r="G275" s="53">
        <v>0</v>
      </c>
      <c r="H275" s="30"/>
      <c r="I275" s="30"/>
      <c r="J275" s="30"/>
      <c r="K275" s="30"/>
    </row>
    <row r="276" spans="1:11" ht="15" customHeight="1" x14ac:dyDescent="0.25">
      <c r="A276" s="30"/>
      <c r="B276" s="30"/>
      <c r="C276" s="34" t="s">
        <v>54</v>
      </c>
      <c r="D276" s="53">
        <v>0</v>
      </c>
      <c r="E276" s="53">
        <v>0</v>
      </c>
      <c r="F276" s="53">
        <v>0</v>
      </c>
      <c r="G276" s="53">
        <v>0</v>
      </c>
      <c r="H276" s="30"/>
      <c r="I276" s="30"/>
      <c r="J276" s="30"/>
      <c r="K276" s="30"/>
    </row>
    <row r="277" spans="1:11" ht="15" customHeight="1" x14ac:dyDescent="0.25">
      <c r="A277" s="30"/>
      <c r="B277" s="30"/>
      <c r="C277" s="34" t="s">
        <v>63</v>
      </c>
      <c r="D277" s="53">
        <v>0</v>
      </c>
      <c r="E277" s="53">
        <v>0</v>
      </c>
      <c r="F277" s="53">
        <v>0</v>
      </c>
      <c r="G277" s="53">
        <v>0</v>
      </c>
      <c r="H277" s="30"/>
      <c r="I277" s="30"/>
      <c r="J277" s="30"/>
      <c r="K277" s="30"/>
    </row>
    <row r="278" spans="1:11" ht="15" customHeight="1" x14ac:dyDescent="0.25">
      <c r="A278" s="30"/>
      <c r="B278" s="30"/>
      <c r="C278" s="34" t="s">
        <v>64</v>
      </c>
      <c r="D278" s="53">
        <v>0</v>
      </c>
      <c r="E278" s="53">
        <v>0</v>
      </c>
      <c r="F278" s="53">
        <v>0</v>
      </c>
      <c r="G278" s="53">
        <v>0</v>
      </c>
      <c r="H278" s="30"/>
      <c r="I278" s="30"/>
      <c r="J278" s="30"/>
      <c r="K278" s="30"/>
    </row>
    <row r="279" spans="1:11" ht="15" customHeight="1" x14ac:dyDescent="0.25">
      <c r="A279" s="30"/>
      <c r="B279" s="30"/>
      <c r="C279" s="34" t="s">
        <v>65</v>
      </c>
      <c r="D279" s="53">
        <v>0</v>
      </c>
      <c r="E279" s="53">
        <v>0</v>
      </c>
      <c r="F279" s="53">
        <v>0</v>
      </c>
      <c r="G279" s="53">
        <v>0</v>
      </c>
      <c r="H279" s="30"/>
      <c r="I279" s="30"/>
      <c r="J279" s="30"/>
      <c r="K279" s="30"/>
    </row>
    <row r="280" spans="1:11" ht="15" customHeight="1" x14ac:dyDescent="0.25">
      <c r="A280" s="30"/>
      <c r="B280" s="30"/>
      <c r="C280" s="34" t="s">
        <v>66</v>
      </c>
      <c r="D280" s="53">
        <v>0</v>
      </c>
      <c r="E280" s="53">
        <v>0</v>
      </c>
      <c r="F280" s="53">
        <v>0</v>
      </c>
      <c r="G280" s="53">
        <v>0</v>
      </c>
      <c r="H280" s="30"/>
      <c r="I280" s="30"/>
      <c r="J280" s="30"/>
      <c r="K280" s="30"/>
    </row>
    <row r="281" spans="1:11" ht="15" customHeight="1" x14ac:dyDescent="0.25">
      <c r="A281" s="30"/>
      <c r="B281" s="30"/>
      <c r="C281" s="34" t="s">
        <v>67</v>
      </c>
      <c r="D281" s="53">
        <v>30000000</v>
      </c>
      <c r="E281" s="53">
        <v>20000000</v>
      </c>
      <c r="F281" s="53">
        <v>20000000</v>
      </c>
      <c r="G281" s="53">
        <v>20000000</v>
      </c>
      <c r="H281" s="30"/>
      <c r="I281" s="30"/>
      <c r="J281" s="30"/>
      <c r="K281" s="30"/>
    </row>
    <row r="282" spans="1:11" ht="15" customHeight="1" x14ac:dyDescent="0.25">
      <c r="A282" s="30"/>
      <c r="B282" s="30"/>
      <c r="C282" s="34" t="s">
        <v>54</v>
      </c>
      <c r="D282" s="53">
        <v>30000000</v>
      </c>
      <c r="E282" s="53">
        <v>20000000</v>
      </c>
      <c r="F282" s="53">
        <v>20000000</v>
      </c>
      <c r="G282" s="53">
        <v>20000000</v>
      </c>
      <c r="H282" s="30"/>
      <c r="I282" s="30"/>
      <c r="J282" s="30"/>
      <c r="K282" s="30"/>
    </row>
    <row r="283" spans="1:11" ht="15" customHeight="1" x14ac:dyDescent="0.25">
      <c r="A283" s="30"/>
      <c r="B283" s="30"/>
      <c r="C283" s="34" t="s">
        <v>63</v>
      </c>
      <c r="D283" s="53">
        <v>0</v>
      </c>
      <c r="E283" s="53">
        <v>0</v>
      </c>
      <c r="F283" s="53">
        <v>0</v>
      </c>
      <c r="G283" s="53">
        <v>0</v>
      </c>
      <c r="H283" s="30"/>
      <c r="I283" s="30"/>
      <c r="J283" s="30"/>
      <c r="K283" s="30"/>
    </row>
    <row r="284" spans="1:11" ht="15" customHeight="1" x14ac:dyDescent="0.25">
      <c r="A284" s="30"/>
      <c r="B284" s="30"/>
      <c r="C284" s="34" t="s">
        <v>64</v>
      </c>
      <c r="D284" s="53">
        <v>0</v>
      </c>
      <c r="E284" s="53">
        <v>0</v>
      </c>
      <c r="F284" s="53">
        <v>0</v>
      </c>
      <c r="G284" s="53">
        <v>0</v>
      </c>
      <c r="H284" s="30"/>
      <c r="I284" s="30"/>
      <c r="J284" s="30"/>
      <c r="K284" s="30"/>
    </row>
    <row r="285" spans="1:11" ht="15" customHeight="1" x14ac:dyDescent="0.25">
      <c r="A285" s="30"/>
      <c r="B285" s="30"/>
      <c r="C285" s="34" t="s">
        <v>65</v>
      </c>
      <c r="D285" s="53">
        <v>0</v>
      </c>
      <c r="E285" s="53">
        <v>0</v>
      </c>
      <c r="F285" s="53">
        <v>0</v>
      </c>
      <c r="G285" s="53">
        <v>0</v>
      </c>
      <c r="H285" s="30"/>
      <c r="I285" s="30"/>
      <c r="J285" s="30"/>
      <c r="K285" s="30"/>
    </row>
    <row r="286" spans="1:11" ht="15" customHeight="1" x14ac:dyDescent="0.25">
      <c r="A286" s="30"/>
      <c r="B286" s="30"/>
      <c r="C286" s="34" t="s">
        <v>66</v>
      </c>
      <c r="D286" s="53">
        <v>0</v>
      </c>
      <c r="E286" s="53">
        <v>0</v>
      </c>
      <c r="F286" s="53">
        <v>0</v>
      </c>
      <c r="G286" s="53">
        <v>0</v>
      </c>
      <c r="H286" s="30"/>
      <c r="I286" s="30"/>
      <c r="J286" s="30"/>
      <c r="K286" s="30"/>
    </row>
    <row r="287" spans="1:11" ht="15" customHeight="1" x14ac:dyDescent="0.25">
      <c r="A287" s="30"/>
      <c r="B287" s="30"/>
      <c r="C287" s="34" t="s">
        <v>68</v>
      </c>
      <c r="D287" s="53">
        <v>0</v>
      </c>
      <c r="E287" s="53">
        <v>0</v>
      </c>
      <c r="F287" s="53">
        <v>0</v>
      </c>
      <c r="G287" s="53">
        <v>0</v>
      </c>
      <c r="H287" s="30"/>
      <c r="I287" s="30"/>
      <c r="J287" s="30"/>
      <c r="K287" s="30"/>
    </row>
    <row r="288" spans="1:11" ht="15" customHeight="1" x14ac:dyDescent="0.25">
      <c r="A288" s="30"/>
      <c r="B288" s="30"/>
      <c r="C288" s="34" t="s">
        <v>54</v>
      </c>
      <c r="D288" s="53">
        <v>0</v>
      </c>
      <c r="E288" s="53">
        <v>0</v>
      </c>
      <c r="F288" s="53">
        <v>0</v>
      </c>
      <c r="G288" s="53">
        <v>0</v>
      </c>
      <c r="H288" s="30"/>
      <c r="I288" s="30"/>
      <c r="J288" s="30"/>
      <c r="K288" s="30"/>
    </row>
    <row r="289" spans="1:11" ht="15" customHeight="1" x14ac:dyDescent="0.25">
      <c r="A289" s="30"/>
      <c r="B289" s="30"/>
      <c r="C289" s="34" t="s">
        <v>63</v>
      </c>
      <c r="D289" s="53">
        <v>0</v>
      </c>
      <c r="E289" s="53">
        <v>0</v>
      </c>
      <c r="F289" s="53">
        <v>0</v>
      </c>
      <c r="G289" s="53">
        <v>0</v>
      </c>
      <c r="H289" s="30"/>
      <c r="I289" s="30"/>
      <c r="J289" s="30"/>
      <c r="K289" s="30"/>
    </row>
    <row r="290" spans="1:11" ht="15" customHeight="1" x14ac:dyDescent="0.25">
      <c r="A290" s="30"/>
      <c r="B290" s="30"/>
      <c r="C290" s="34" t="s">
        <v>64</v>
      </c>
      <c r="D290" s="53">
        <v>0</v>
      </c>
      <c r="E290" s="53">
        <v>0</v>
      </c>
      <c r="F290" s="53">
        <v>0</v>
      </c>
      <c r="G290" s="53">
        <v>0</v>
      </c>
      <c r="H290" s="30"/>
      <c r="I290" s="30"/>
      <c r="J290" s="30"/>
      <c r="K290" s="30"/>
    </row>
    <row r="291" spans="1:11" ht="15" customHeight="1" x14ac:dyDescent="0.25">
      <c r="A291" s="30"/>
      <c r="B291" s="30"/>
      <c r="C291" s="34" t="s">
        <v>65</v>
      </c>
      <c r="D291" s="53">
        <v>0</v>
      </c>
      <c r="E291" s="53">
        <v>0</v>
      </c>
      <c r="F291" s="53">
        <v>0</v>
      </c>
      <c r="G291" s="53">
        <v>0</v>
      </c>
      <c r="H291" s="30"/>
      <c r="I291" s="30"/>
      <c r="J291" s="30"/>
      <c r="K291" s="30"/>
    </row>
    <row r="292" spans="1:11" ht="15" customHeight="1" x14ac:dyDescent="0.25">
      <c r="A292" s="30"/>
      <c r="B292" s="30"/>
      <c r="C292" s="34" t="s">
        <v>66</v>
      </c>
      <c r="D292" s="53">
        <v>0</v>
      </c>
      <c r="E292" s="53">
        <v>0</v>
      </c>
      <c r="F292" s="53">
        <v>0</v>
      </c>
      <c r="G292" s="53">
        <v>0</v>
      </c>
      <c r="H292" s="30"/>
      <c r="I292" s="30"/>
      <c r="J292" s="30"/>
      <c r="K292" s="30"/>
    </row>
    <row r="293" spans="1:11" ht="15" customHeight="1" x14ac:dyDescent="0.25">
      <c r="A293" s="30"/>
      <c r="B293" s="30"/>
      <c r="C293" s="34" t="s">
        <v>69</v>
      </c>
      <c r="D293" s="53">
        <v>0</v>
      </c>
      <c r="E293" s="53">
        <v>0</v>
      </c>
      <c r="F293" s="53">
        <v>0</v>
      </c>
      <c r="G293" s="53">
        <v>0</v>
      </c>
      <c r="H293" s="30"/>
      <c r="I293" s="30"/>
      <c r="J293" s="30"/>
      <c r="K293" s="30"/>
    </row>
    <row r="294" spans="1:11" ht="15" customHeight="1" x14ac:dyDescent="0.25">
      <c r="A294" s="30"/>
      <c r="B294" s="30"/>
      <c r="C294" s="34" t="s">
        <v>70</v>
      </c>
      <c r="D294" s="53">
        <v>0</v>
      </c>
      <c r="E294" s="53">
        <v>0</v>
      </c>
      <c r="F294" s="53">
        <v>0</v>
      </c>
      <c r="G294" s="53">
        <v>0</v>
      </c>
      <c r="H294" s="30"/>
      <c r="I294" s="30"/>
      <c r="J294" s="30"/>
      <c r="K294" s="30"/>
    </row>
    <row r="295" spans="1:11" ht="20.100000000000001" customHeight="1" x14ac:dyDescent="0.25">
      <c r="A295" s="30"/>
      <c r="B295" s="30"/>
      <c r="C295" s="55" t="s">
        <v>47</v>
      </c>
      <c r="D295" s="30"/>
      <c r="E295" s="30"/>
      <c r="F295" s="30"/>
      <c r="G295" s="30"/>
      <c r="H295" s="30"/>
      <c r="I295" s="30"/>
      <c r="J295" s="30"/>
      <c r="K295" s="30"/>
    </row>
    <row r="296" spans="1:11" ht="20.100000000000001" customHeight="1" x14ac:dyDescent="0.25">
      <c r="A296" s="56" t="s">
        <v>120</v>
      </c>
      <c r="B296" s="41" t="s">
        <v>121</v>
      </c>
      <c r="C296" s="41" t="s">
        <v>47</v>
      </c>
      <c r="D296" s="30"/>
      <c r="E296" s="57" t="s">
        <v>47</v>
      </c>
      <c r="F296" s="41" t="s">
        <v>121</v>
      </c>
      <c r="G296" s="41" t="s">
        <v>47</v>
      </c>
      <c r="H296" s="58" t="s">
        <v>47</v>
      </c>
      <c r="I296" s="57" t="s">
        <v>47</v>
      </c>
      <c r="J296" s="41" t="s">
        <v>121</v>
      </c>
      <c r="K296" s="41" t="s">
        <v>47</v>
      </c>
    </row>
    <row r="297" spans="1:11" ht="20.100000000000001" customHeight="1" x14ac:dyDescent="0.25">
      <c r="A297" s="59" t="s">
        <v>122</v>
      </c>
      <c r="B297" s="41" t="s">
        <v>123</v>
      </c>
      <c r="C297" s="41" t="s">
        <v>47</v>
      </c>
      <c r="D297" s="30"/>
      <c r="E297" s="59" t="s">
        <v>124</v>
      </c>
      <c r="F297" s="41" t="s">
        <v>123</v>
      </c>
      <c r="G297" s="41" t="s">
        <v>47</v>
      </c>
      <c r="H297" s="30"/>
      <c r="I297" s="59" t="s">
        <v>125</v>
      </c>
      <c r="J297" s="41" t="s">
        <v>123</v>
      </c>
      <c r="K297" s="41" t="s">
        <v>47</v>
      </c>
    </row>
    <row r="298" spans="1:11" ht="20.100000000000001" customHeight="1" x14ac:dyDescent="0.25">
      <c r="A298" s="60" t="s">
        <v>47</v>
      </c>
      <c r="B298" s="41" t="s">
        <v>126</v>
      </c>
      <c r="C298" s="41" t="s">
        <v>47</v>
      </c>
      <c r="D298" s="30"/>
      <c r="E298" s="60" t="s">
        <v>47</v>
      </c>
      <c r="F298" s="41" t="s">
        <v>126</v>
      </c>
      <c r="G298" s="41" t="s">
        <v>47</v>
      </c>
      <c r="H298" s="30"/>
      <c r="I298" s="60" t="s">
        <v>47</v>
      </c>
      <c r="J298" s="41" t="s">
        <v>126</v>
      </c>
      <c r="K298" s="41" t="s">
        <v>47</v>
      </c>
    </row>
  </sheetData>
  <mergeCells count="35">
    <mergeCell ref="D195:G195"/>
    <mergeCell ref="D196:G196"/>
    <mergeCell ref="D197:G197"/>
    <mergeCell ref="D198:G198"/>
    <mergeCell ref="C207:G207"/>
    <mergeCell ref="C194:G194"/>
    <mergeCell ref="D79:G79"/>
    <mergeCell ref="D80:G80"/>
    <mergeCell ref="D81:G81"/>
    <mergeCell ref="D82:G82"/>
    <mergeCell ref="C91:G91"/>
    <mergeCell ref="D136:G136"/>
    <mergeCell ref="D137:G137"/>
    <mergeCell ref="D138:G138"/>
    <mergeCell ref="C147:G147"/>
    <mergeCell ref="D192:G192"/>
    <mergeCell ref="D193:G193"/>
    <mergeCell ref="C78:G78"/>
    <mergeCell ref="D7:G7"/>
    <mergeCell ref="C8:G8"/>
    <mergeCell ref="C9:G9"/>
    <mergeCell ref="D10:G10"/>
    <mergeCell ref="D14:G14"/>
    <mergeCell ref="C20:G20"/>
    <mergeCell ref="D21:G21"/>
    <mergeCell ref="D22:G22"/>
    <mergeCell ref="D23:G23"/>
    <mergeCell ref="D24:G24"/>
    <mergeCell ref="C33:G33"/>
    <mergeCell ref="D6:G6"/>
    <mergeCell ref="C1:G1"/>
    <mergeCell ref="C2:G2"/>
    <mergeCell ref="D3:G3"/>
    <mergeCell ref="D4:G4"/>
    <mergeCell ref="D5:G5"/>
  </mergeCells>
  <pageMargins left="0" right="0" top="0" bottom="0" header="0" footer="0"/>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K359"/>
  <sheetViews>
    <sheetView topLeftCell="A327" workbookViewId="0">
      <selection activeCell="C1" sqref="C1:G355"/>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487</v>
      </c>
      <c r="E3" s="1385"/>
      <c r="F3" s="1385"/>
      <c r="G3" s="1385"/>
      <c r="H3" s="30"/>
      <c r="I3" s="30"/>
      <c r="J3" s="30"/>
      <c r="K3" s="30"/>
    </row>
    <row r="4" spans="1:11" ht="14.1" customHeight="1" x14ac:dyDescent="0.25">
      <c r="A4" s="30"/>
      <c r="B4" s="30"/>
      <c r="C4" s="32" t="s">
        <v>4</v>
      </c>
      <c r="D4" s="1384" t="s">
        <v>429</v>
      </c>
      <c r="E4" s="1385"/>
      <c r="F4" s="1385"/>
      <c r="G4" s="1385"/>
      <c r="H4" s="30"/>
      <c r="I4" s="30"/>
      <c r="J4" s="30"/>
      <c r="K4" s="30"/>
    </row>
    <row r="5" spans="1:11" ht="14.1" customHeight="1" x14ac:dyDescent="0.25">
      <c r="A5" s="30"/>
      <c r="B5" s="30"/>
      <c r="C5" s="32" t="s">
        <v>6</v>
      </c>
      <c r="D5" s="1384" t="s">
        <v>486</v>
      </c>
      <c r="E5" s="1385"/>
      <c r="F5" s="1385"/>
      <c r="G5" s="1385"/>
      <c r="H5" s="30"/>
      <c r="I5" s="30"/>
      <c r="J5" s="30"/>
      <c r="K5" s="30"/>
    </row>
    <row r="6" spans="1:11" ht="14.1" customHeight="1" x14ac:dyDescent="0.25">
      <c r="A6" s="30"/>
      <c r="B6" s="30"/>
      <c r="C6" s="32" t="s">
        <v>8</v>
      </c>
      <c r="D6" s="1384" t="s">
        <v>485</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72.95" customHeight="1" x14ac:dyDescent="0.25">
      <c r="A9" s="30"/>
      <c r="B9" s="30"/>
      <c r="C9" s="1378" t="s">
        <v>484</v>
      </c>
      <c r="D9" s="1379"/>
      <c r="E9" s="1379"/>
      <c r="F9" s="1379"/>
      <c r="G9" s="1379"/>
      <c r="H9" s="30"/>
      <c r="I9" s="30"/>
      <c r="J9" s="30"/>
      <c r="K9" s="30"/>
    </row>
    <row r="10" spans="1:11" ht="51" customHeight="1" x14ac:dyDescent="0.25">
      <c r="A10" s="30"/>
      <c r="B10" s="30"/>
      <c r="C10" s="33" t="s">
        <v>14</v>
      </c>
      <c r="D10" s="1372" t="s">
        <v>483</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482</v>
      </c>
      <c r="D13" s="38" t="s">
        <v>47</v>
      </c>
      <c r="E13" s="38" t="s">
        <v>481</v>
      </c>
      <c r="F13" s="38" t="s">
        <v>481</v>
      </c>
      <c r="G13" s="38" t="s">
        <v>47</v>
      </c>
      <c r="H13" s="30"/>
      <c r="I13" s="30"/>
      <c r="J13" s="30"/>
      <c r="K13" s="30"/>
    </row>
    <row r="14" spans="1:11" ht="14.1" customHeight="1" x14ac:dyDescent="0.25">
      <c r="A14" s="30"/>
      <c r="B14" s="30"/>
      <c r="C14" s="34" t="s">
        <v>480</v>
      </c>
      <c r="D14" s="38" t="s">
        <v>47</v>
      </c>
      <c r="E14" s="38" t="s">
        <v>479</v>
      </c>
      <c r="F14" s="38" t="s">
        <v>478</v>
      </c>
      <c r="G14" s="38" t="s">
        <v>47</v>
      </c>
      <c r="H14" s="30"/>
      <c r="I14" s="30"/>
      <c r="J14" s="30"/>
      <c r="K14" s="30"/>
    </row>
    <row r="15" spans="1:11" ht="51.95" customHeight="1" x14ac:dyDescent="0.25">
      <c r="A15" s="30"/>
      <c r="B15" s="30"/>
      <c r="C15" s="33" t="s">
        <v>21</v>
      </c>
      <c r="D15" s="1372" t="s">
        <v>477</v>
      </c>
      <c r="E15" s="1373"/>
      <c r="F15" s="1373"/>
      <c r="G15" s="1373"/>
      <c r="H15" s="30"/>
      <c r="I15" s="30"/>
      <c r="J15" s="30"/>
      <c r="K15" s="30"/>
    </row>
    <row r="16" spans="1:11" ht="27.95" customHeight="1" x14ac:dyDescent="0.25">
      <c r="A16" s="30"/>
      <c r="B16" s="30"/>
      <c r="C16" s="34" t="s">
        <v>23</v>
      </c>
      <c r="D16" s="35">
        <v>2022</v>
      </c>
      <c r="E16" s="35">
        <v>2023</v>
      </c>
      <c r="F16" s="35">
        <v>2024</v>
      </c>
      <c r="G16" s="35">
        <v>2025</v>
      </c>
      <c r="H16" s="30"/>
      <c r="I16" s="30"/>
      <c r="J16" s="30"/>
      <c r="K16" s="30"/>
    </row>
    <row r="17" spans="1:11" ht="14.1" customHeight="1" x14ac:dyDescent="0.25">
      <c r="A17" s="30"/>
      <c r="B17" s="30"/>
      <c r="C17" s="36"/>
      <c r="D17" s="37" t="s">
        <v>17</v>
      </c>
      <c r="E17" s="37" t="s">
        <v>18</v>
      </c>
      <c r="F17" s="37" t="s">
        <v>18</v>
      </c>
      <c r="G17" s="37" t="s">
        <v>18</v>
      </c>
      <c r="H17" s="30"/>
      <c r="I17" s="30"/>
      <c r="J17" s="30"/>
      <c r="K17" s="30"/>
    </row>
    <row r="18" spans="1:11" ht="20.100000000000001" customHeight="1" x14ac:dyDescent="0.25">
      <c r="A18" s="30"/>
      <c r="B18" s="30"/>
      <c r="C18" s="34" t="s">
        <v>476</v>
      </c>
      <c r="D18" s="38" t="s">
        <v>47</v>
      </c>
      <c r="E18" s="38" t="s">
        <v>213</v>
      </c>
      <c r="F18" s="38" t="s">
        <v>92</v>
      </c>
      <c r="G18" s="38" t="s">
        <v>475</v>
      </c>
      <c r="H18" s="30"/>
      <c r="I18" s="30"/>
      <c r="J18" s="30"/>
      <c r="K18" s="30"/>
    </row>
    <row r="19" spans="1:11" ht="20.100000000000001" customHeight="1" x14ac:dyDescent="0.25">
      <c r="A19" s="30"/>
      <c r="B19" s="30"/>
      <c r="C19" s="34" t="s">
        <v>474</v>
      </c>
      <c r="D19" s="38" t="s">
        <v>47</v>
      </c>
      <c r="E19" s="38" t="s">
        <v>137</v>
      </c>
      <c r="F19" s="38" t="s">
        <v>447</v>
      </c>
      <c r="G19" s="38" t="s">
        <v>473</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39" t="s">
        <v>392</v>
      </c>
      <c r="D21" s="1370" t="s">
        <v>391</v>
      </c>
      <c r="E21" s="1371"/>
      <c r="F21" s="1371"/>
      <c r="G21" s="1371"/>
      <c r="H21" s="30"/>
      <c r="I21" s="30"/>
      <c r="J21" s="30"/>
      <c r="K21" s="30"/>
    </row>
    <row r="22" spans="1:11" ht="18" customHeight="1" x14ac:dyDescent="0.25">
      <c r="A22" s="30"/>
      <c r="B22" s="30"/>
      <c r="C22" s="40" t="s">
        <v>33</v>
      </c>
      <c r="D22" s="1368" t="s">
        <v>472</v>
      </c>
      <c r="E22" s="1369"/>
      <c r="F22" s="1369"/>
      <c r="G22" s="1369"/>
      <c r="H22" s="30"/>
      <c r="I22" s="30"/>
      <c r="J22" s="30"/>
      <c r="K22" s="30"/>
    </row>
    <row r="23" spans="1:11" ht="18" customHeight="1" x14ac:dyDescent="0.25">
      <c r="A23" s="30"/>
      <c r="B23" s="30"/>
      <c r="C23" s="41" t="s">
        <v>35</v>
      </c>
      <c r="D23" s="1361" t="s">
        <v>471</v>
      </c>
      <c r="E23" s="1362"/>
      <c r="F23" s="1362"/>
      <c r="G23" s="1362"/>
      <c r="H23" s="30"/>
      <c r="I23" s="30"/>
      <c r="J23" s="30"/>
      <c r="K23" s="30"/>
    </row>
    <row r="24" spans="1:11" ht="18" customHeight="1" x14ac:dyDescent="0.25">
      <c r="A24" s="30"/>
      <c r="B24" s="30"/>
      <c r="C24" s="41" t="s">
        <v>37</v>
      </c>
      <c r="D24" s="1361" t="s">
        <v>431</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470</v>
      </c>
      <c r="E27" s="38" t="s">
        <v>469</v>
      </c>
      <c r="F27" s="38" t="s">
        <v>468</v>
      </c>
      <c r="G27" s="38" t="s">
        <v>467</v>
      </c>
      <c r="H27" s="30"/>
      <c r="I27" s="30"/>
      <c r="J27" s="30"/>
      <c r="K27" s="30"/>
    </row>
    <row r="28" spans="1:11" ht="14.1" customHeight="1" x14ac:dyDescent="0.25">
      <c r="A28" s="30"/>
      <c r="B28" s="30"/>
      <c r="C28" s="34" t="s">
        <v>40</v>
      </c>
      <c r="D28" s="38" t="s">
        <v>466</v>
      </c>
      <c r="E28" s="38" t="s">
        <v>465</v>
      </c>
      <c r="F28" s="38" t="s">
        <v>464</v>
      </c>
      <c r="G28" s="38" t="s">
        <v>464</v>
      </c>
      <c r="H28" s="30"/>
      <c r="I28" s="30"/>
      <c r="J28" s="30"/>
      <c r="K28" s="30"/>
    </row>
    <row r="29" spans="1:11" ht="14.1" customHeight="1" x14ac:dyDescent="0.25">
      <c r="A29" s="30"/>
      <c r="B29" s="30"/>
      <c r="C29" s="34" t="s">
        <v>43</v>
      </c>
      <c r="D29" s="38" t="s">
        <v>463</v>
      </c>
      <c r="E29" s="38" t="s">
        <v>462</v>
      </c>
      <c r="F29" s="38" t="s">
        <v>461</v>
      </c>
      <c r="G29" s="38" t="s">
        <v>460</v>
      </c>
      <c r="H29" s="30"/>
      <c r="I29" s="30"/>
      <c r="J29" s="30"/>
      <c r="K29" s="30"/>
    </row>
    <row r="30" spans="1:11" ht="14.1" customHeight="1" x14ac:dyDescent="0.25">
      <c r="A30" s="30"/>
      <c r="B30" s="30"/>
      <c r="C30" s="34" t="s">
        <v>46</v>
      </c>
      <c r="D30" s="38" t="s">
        <v>47</v>
      </c>
      <c r="E30" s="38" t="s">
        <v>459</v>
      </c>
      <c r="F30" s="38" t="s">
        <v>458</v>
      </c>
      <c r="G30" s="38" t="s">
        <v>457</v>
      </c>
      <c r="H30" s="30"/>
      <c r="I30" s="30"/>
      <c r="J30" s="30"/>
      <c r="K30" s="30"/>
    </row>
    <row r="31" spans="1:11" ht="14.1" customHeight="1" x14ac:dyDescent="0.25">
      <c r="A31" s="30"/>
      <c r="B31" s="30"/>
      <c r="C31" s="34" t="s">
        <v>49</v>
      </c>
      <c r="D31" s="38" t="s">
        <v>47</v>
      </c>
      <c r="E31" s="38" t="s">
        <v>456</v>
      </c>
      <c r="F31" s="38" t="s">
        <v>455</v>
      </c>
      <c r="G31" s="38" t="s">
        <v>48</v>
      </c>
      <c r="H31" s="30"/>
      <c r="I31" s="30"/>
      <c r="J31" s="30"/>
      <c r="K31" s="30"/>
    </row>
    <row r="32" spans="1:11" ht="14.1" customHeight="1" x14ac:dyDescent="0.25">
      <c r="A32" s="30"/>
      <c r="B32" s="30"/>
      <c r="C32" s="34" t="s">
        <v>51</v>
      </c>
      <c r="D32" s="38" t="s">
        <v>47</v>
      </c>
      <c r="E32" s="38" t="s">
        <v>454</v>
      </c>
      <c r="F32" s="38" t="s">
        <v>453</v>
      </c>
      <c r="G32" s="38" t="s">
        <v>452</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270286800</v>
      </c>
      <c r="E36" s="47">
        <v>161952000</v>
      </c>
      <c r="F36" s="47">
        <v>158435000</v>
      </c>
      <c r="G36" s="47">
        <v>158435000</v>
      </c>
      <c r="H36" s="30"/>
      <c r="I36" s="30"/>
      <c r="J36" s="30"/>
      <c r="K36" s="30"/>
    </row>
    <row r="37" spans="1:11" ht="14.1" customHeight="1" x14ac:dyDescent="0.25">
      <c r="A37" s="30"/>
      <c r="B37" s="30"/>
      <c r="C37" s="46" t="s">
        <v>54</v>
      </c>
      <c r="D37" s="47">
        <v>238829400</v>
      </c>
      <c r="E37" s="47">
        <v>129688000</v>
      </c>
      <c r="F37" s="47">
        <v>126171000</v>
      </c>
      <c r="G37" s="47">
        <v>126171000</v>
      </c>
      <c r="H37" s="30"/>
      <c r="I37" s="30"/>
      <c r="J37" s="30"/>
      <c r="K37" s="30"/>
    </row>
    <row r="38" spans="1:11" ht="14.1" customHeight="1" x14ac:dyDescent="0.25">
      <c r="A38" s="30"/>
      <c r="B38" s="30"/>
      <c r="C38" s="46" t="s">
        <v>55</v>
      </c>
      <c r="D38" s="47">
        <v>31457400</v>
      </c>
      <c r="E38" s="47">
        <v>32264000</v>
      </c>
      <c r="F38" s="47">
        <v>32264000</v>
      </c>
      <c r="G38" s="47">
        <v>32264000</v>
      </c>
      <c r="H38" s="30"/>
      <c r="I38" s="30"/>
      <c r="J38" s="30"/>
      <c r="K38" s="30"/>
    </row>
    <row r="39" spans="1:11" ht="14.1" customHeight="1" x14ac:dyDescent="0.25">
      <c r="A39" s="30"/>
      <c r="B39" s="30"/>
      <c r="C39" s="46" t="s">
        <v>56</v>
      </c>
      <c r="D39" s="47">
        <v>46883870</v>
      </c>
      <c r="E39" s="47">
        <v>27046000</v>
      </c>
      <c r="F39" s="47">
        <v>26455000</v>
      </c>
      <c r="G39" s="47">
        <v>26455000</v>
      </c>
      <c r="H39" s="30"/>
      <c r="I39" s="30"/>
      <c r="J39" s="30"/>
      <c r="K39" s="30"/>
    </row>
    <row r="40" spans="1:11" ht="14.1" customHeight="1" x14ac:dyDescent="0.25">
      <c r="A40" s="30"/>
      <c r="B40" s="30"/>
      <c r="C40" s="46" t="s">
        <v>54</v>
      </c>
      <c r="D40" s="47">
        <v>41633500</v>
      </c>
      <c r="E40" s="47">
        <v>21661000</v>
      </c>
      <c r="F40" s="47">
        <v>21070000</v>
      </c>
      <c r="G40" s="47">
        <v>21070000</v>
      </c>
      <c r="H40" s="30"/>
      <c r="I40" s="30"/>
      <c r="J40" s="30"/>
      <c r="K40" s="30"/>
    </row>
    <row r="41" spans="1:11" ht="14.1" customHeight="1" x14ac:dyDescent="0.25">
      <c r="A41" s="30"/>
      <c r="B41" s="30"/>
      <c r="C41" s="46" t="s">
        <v>55</v>
      </c>
      <c r="D41" s="47">
        <v>5250370</v>
      </c>
      <c r="E41" s="47">
        <v>5385000</v>
      </c>
      <c r="F41" s="47">
        <v>5385000</v>
      </c>
      <c r="G41" s="47">
        <v>5385000</v>
      </c>
      <c r="H41" s="30"/>
      <c r="I41" s="30"/>
      <c r="J41" s="30"/>
      <c r="K41" s="30"/>
    </row>
    <row r="42" spans="1:11" ht="14.1" customHeight="1" x14ac:dyDescent="0.25">
      <c r="A42" s="30"/>
      <c r="B42" s="30"/>
      <c r="C42" s="46" t="s">
        <v>57</v>
      </c>
      <c r="D42" s="47">
        <v>498108700</v>
      </c>
      <c r="E42" s="47">
        <v>28486000</v>
      </c>
      <c r="F42" s="47">
        <v>28486000</v>
      </c>
      <c r="G42" s="47">
        <v>28486000</v>
      </c>
      <c r="H42" s="30"/>
      <c r="I42" s="30"/>
      <c r="J42" s="30"/>
      <c r="K42" s="30"/>
    </row>
    <row r="43" spans="1:11" ht="14.1" customHeight="1" x14ac:dyDescent="0.25">
      <c r="A43" s="30"/>
      <c r="B43" s="30"/>
      <c r="C43" s="46" t="s">
        <v>54</v>
      </c>
      <c r="D43" s="47">
        <v>496308700</v>
      </c>
      <c r="E43" s="47">
        <v>26486000</v>
      </c>
      <c r="F43" s="47">
        <v>26486000</v>
      </c>
      <c r="G43" s="47">
        <v>26486000</v>
      </c>
      <c r="H43" s="30"/>
      <c r="I43" s="30"/>
      <c r="J43" s="30"/>
      <c r="K43" s="30"/>
    </row>
    <row r="44" spans="1:11" ht="14.1" customHeight="1" x14ac:dyDescent="0.25">
      <c r="A44" s="30"/>
      <c r="B44" s="30"/>
      <c r="C44" s="46" t="s">
        <v>55</v>
      </c>
      <c r="D44" s="47">
        <v>1800000</v>
      </c>
      <c r="E44" s="47">
        <v>2000000</v>
      </c>
      <c r="F44" s="47">
        <v>2000000</v>
      </c>
      <c r="G44" s="47">
        <v>2000000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0</v>
      </c>
      <c r="E51" s="47">
        <v>0</v>
      </c>
      <c r="F51" s="47">
        <v>0</v>
      </c>
      <c r="G51" s="47">
        <v>0</v>
      </c>
      <c r="H51" s="30"/>
      <c r="I51" s="30"/>
      <c r="J51" s="30"/>
      <c r="K51" s="30"/>
    </row>
    <row r="52" spans="1:11" ht="14.1" customHeight="1" x14ac:dyDescent="0.25">
      <c r="A52" s="30"/>
      <c r="B52" s="30"/>
      <c r="C52" s="46" t="s">
        <v>54</v>
      </c>
      <c r="D52" s="47">
        <v>0</v>
      </c>
      <c r="E52" s="47">
        <v>0</v>
      </c>
      <c r="F52" s="47">
        <v>0</v>
      </c>
      <c r="G52" s="47">
        <v>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0</v>
      </c>
      <c r="E54" s="47">
        <v>0</v>
      </c>
      <c r="F54" s="47">
        <v>0</v>
      </c>
      <c r="G54" s="47">
        <v>0</v>
      </c>
      <c r="H54" s="30"/>
      <c r="I54" s="30"/>
      <c r="J54" s="30"/>
      <c r="K54" s="30"/>
    </row>
    <row r="55" spans="1:11" ht="14.1" customHeight="1" x14ac:dyDescent="0.25">
      <c r="A55" s="30"/>
      <c r="B55" s="30"/>
      <c r="C55" s="46" t="s">
        <v>54</v>
      </c>
      <c r="D55" s="47">
        <v>0</v>
      </c>
      <c r="E55" s="47">
        <v>0</v>
      </c>
      <c r="F55" s="47">
        <v>0</v>
      </c>
      <c r="G55" s="47">
        <v>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815279370</v>
      </c>
      <c r="E77" s="47">
        <v>217484000</v>
      </c>
      <c r="F77" s="47">
        <v>213376000</v>
      </c>
      <c r="G77" s="47">
        <v>213376000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39" t="s">
        <v>451</v>
      </c>
      <c r="D79" s="1370" t="s">
        <v>450</v>
      </c>
      <c r="E79" s="1371"/>
      <c r="F79" s="1371"/>
      <c r="G79" s="1371"/>
      <c r="H79" s="30"/>
      <c r="I79" s="30"/>
      <c r="J79" s="30"/>
      <c r="K79" s="30"/>
    </row>
    <row r="80" spans="1:11" ht="18" customHeight="1" x14ac:dyDescent="0.25">
      <c r="A80" s="30"/>
      <c r="B80" s="30"/>
      <c r="C80" s="40" t="s">
        <v>33</v>
      </c>
      <c r="D80" s="1368" t="s">
        <v>449</v>
      </c>
      <c r="E80" s="1369"/>
      <c r="F80" s="1369"/>
      <c r="G80" s="1369"/>
      <c r="H80" s="30"/>
      <c r="I80" s="30"/>
      <c r="J80" s="30"/>
      <c r="K80" s="30"/>
    </row>
    <row r="81" spans="1:11" ht="18" customHeight="1" x14ac:dyDescent="0.25">
      <c r="A81" s="30"/>
      <c r="B81" s="30"/>
      <c r="C81" s="41" t="s">
        <v>35</v>
      </c>
      <c r="D81" s="1361" t="s">
        <v>448</v>
      </c>
      <c r="E81" s="1362"/>
      <c r="F81" s="1362"/>
      <c r="G81" s="1362"/>
      <c r="H81" s="30"/>
      <c r="I81" s="30"/>
      <c r="J81" s="30"/>
      <c r="K81" s="30"/>
    </row>
    <row r="82" spans="1:11" ht="18" customHeight="1" x14ac:dyDescent="0.25">
      <c r="A82" s="30"/>
      <c r="B82" s="30"/>
      <c r="C82" s="41" t="s">
        <v>37</v>
      </c>
      <c r="D82" s="1361" t="s">
        <v>431</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92</v>
      </c>
      <c r="E85" s="38" t="s">
        <v>447</v>
      </c>
      <c r="F85" s="38" t="s">
        <v>446</v>
      </c>
      <c r="G85" s="38" t="s">
        <v>446</v>
      </c>
      <c r="H85" s="30"/>
      <c r="I85" s="30"/>
      <c r="J85" s="30"/>
      <c r="K85" s="30"/>
    </row>
    <row r="86" spans="1:11" ht="14.1" customHeight="1" x14ac:dyDescent="0.25">
      <c r="A86" s="30"/>
      <c r="B86" s="30"/>
      <c r="C86" s="34" t="s">
        <v>40</v>
      </c>
      <c r="D86" s="38" t="s">
        <v>445</v>
      </c>
      <c r="E86" s="38" t="s">
        <v>444</v>
      </c>
      <c r="F86" s="38" t="s">
        <v>443</v>
      </c>
      <c r="G86" s="38" t="s">
        <v>443</v>
      </c>
      <c r="H86" s="30"/>
      <c r="I86" s="30"/>
      <c r="J86" s="30"/>
      <c r="K86" s="30"/>
    </row>
    <row r="87" spans="1:11" ht="14.1" customHeight="1" x14ac:dyDescent="0.25">
      <c r="A87" s="30"/>
      <c r="B87" s="30"/>
      <c r="C87" s="34" t="s">
        <v>43</v>
      </c>
      <c r="D87" s="38" t="s">
        <v>442</v>
      </c>
      <c r="E87" s="38" t="s">
        <v>441</v>
      </c>
      <c r="F87" s="38" t="s">
        <v>440</v>
      </c>
      <c r="G87" s="38" t="s">
        <v>440</v>
      </c>
      <c r="H87" s="30"/>
      <c r="I87" s="30"/>
      <c r="J87" s="30"/>
      <c r="K87" s="30"/>
    </row>
    <row r="88" spans="1:11" ht="14.1" customHeight="1" x14ac:dyDescent="0.25">
      <c r="A88" s="30"/>
      <c r="B88" s="30"/>
      <c r="C88" s="34" t="s">
        <v>46</v>
      </c>
      <c r="D88" s="38" t="s">
        <v>47</v>
      </c>
      <c r="E88" s="38" t="s">
        <v>439</v>
      </c>
      <c r="F88" s="38" t="s">
        <v>438</v>
      </c>
      <c r="G88" s="38" t="s">
        <v>48</v>
      </c>
      <c r="H88" s="30"/>
      <c r="I88" s="30"/>
      <c r="J88" s="30"/>
      <c r="K88" s="30"/>
    </row>
    <row r="89" spans="1:11" ht="14.1" customHeight="1" x14ac:dyDescent="0.25">
      <c r="A89" s="30"/>
      <c r="B89" s="30"/>
      <c r="C89" s="34" t="s">
        <v>49</v>
      </c>
      <c r="D89" s="38" t="s">
        <v>47</v>
      </c>
      <c r="E89" s="38" t="s">
        <v>437</v>
      </c>
      <c r="F89" s="38" t="s">
        <v>436</v>
      </c>
      <c r="G89" s="38" t="s">
        <v>48</v>
      </c>
      <c r="H89" s="30"/>
      <c r="I89" s="30"/>
      <c r="J89" s="30"/>
      <c r="K89" s="30"/>
    </row>
    <row r="90" spans="1:11" ht="14.1" customHeight="1" x14ac:dyDescent="0.25">
      <c r="A90" s="30"/>
      <c r="B90" s="30"/>
      <c r="C90" s="34" t="s">
        <v>51</v>
      </c>
      <c r="D90" s="38" t="s">
        <v>47</v>
      </c>
      <c r="E90" s="38" t="s">
        <v>435</v>
      </c>
      <c r="F90" s="38" t="s">
        <v>434</v>
      </c>
      <c r="G90" s="38" t="s">
        <v>48</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3850000</v>
      </c>
      <c r="E121" s="47">
        <v>5032000</v>
      </c>
      <c r="F121" s="47">
        <v>6200000</v>
      </c>
      <c r="G121" s="47">
        <v>6200000</v>
      </c>
      <c r="H121" s="30"/>
      <c r="I121" s="30"/>
      <c r="J121" s="30"/>
      <c r="K121" s="30"/>
    </row>
    <row r="122" spans="1:11" ht="14.1" customHeight="1" x14ac:dyDescent="0.25">
      <c r="A122" s="30"/>
      <c r="B122" s="30"/>
      <c r="C122" s="46" t="s">
        <v>54</v>
      </c>
      <c r="D122" s="47">
        <v>3850000</v>
      </c>
      <c r="E122" s="47">
        <v>5032000</v>
      </c>
      <c r="F122" s="47">
        <v>6200000</v>
      </c>
      <c r="G122" s="47">
        <v>6200000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3850000</v>
      </c>
      <c r="E135" s="47">
        <v>5032000</v>
      </c>
      <c r="F135" s="47">
        <v>6200000</v>
      </c>
      <c r="G135" s="47">
        <v>6200000</v>
      </c>
      <c r="H135" s="30"/>
      <c r="I135" s="30"/>
      <c r="J135" s="30"/>
      <c r="K135" s="30"/>
    </row>
    <row r="136" spans="1:11" ht="18" customHeight="1" x14ac:dyDescent="0.25">
      <c r="A136" s="30"/>
      <c r="B136" s="30"/>
      <c r="C136" s="40" t="s">
        <v>33</v>
      </c>
      <c r="D136" s="1368" t="s">
        <v>433</v>
      </c>
      <c r="E136" s="1369"/>
      <c r="F136" s="1369"/>
      <c r="G136" s="1369"/>
      <c r="H136" s="30"/>
      <c r="I136" s="30"/>
      <c r="J136" s="30"/>
      <c r="K136" s="30"/>
    </row>
    <row r="137" spans="1:11" ht="18" customHeight="1" x14ac:dyDescent="0.25">
      <c r="A137" s="30"/>
      <c r="B137" s="30"/>
      <c r="C137" s="41" t="s">
        <v>35</v>
      </c>
      <c r="D137" s="1361" t="s">
        <v>432</v>
      </c>
      <c r="E137" s="1362"/>
      <c r="F137" s="1362"/>
      <c r="G137" s="1362"/>
      <c r="H137" s="30"/>
      <c r="I137" s="30"/>
      <c r="J137" s="30"/>
      <c r="K137" s="30"/>
    </row>
    <row r="138" spans="1:11" ht="18" customHeight="1" x14ac:dyDescent="0.25">
      <c r="A138" s="30"/>
      <c r="B138" s="30"/>
      <c r="C138" s="41" t="s">
        <v>37</v>
      </c>
      <c r="D138" s="1361" t="s">
        <v>431</v>
      </c>
      <c r="E138" s="1362"/>
      <c r="F138" s="1362"/>
      <c r="G138" s="1362"/>
      <c r="H138" s="30"/>
      <c r="I138" s="30"/>
      <c r="J138" s="30"/>
      <c r="K138" s="30"/>
    </row>
    <row r="139" spans="1:11" ht="15" customHeight="1" x14ac:dyDescent="0.25">
      <c r="A139" s="30"/>
      <c r="B139" s="30"/>
      <c r="C139" s="42"/>
      <c r="D139" s="43">
        <v>2022</v>
      </c>
      <c r="E139" s="43">
        <v>2023</v>
      </c>
      <c r="F139" s="43">
        <v>2024</v>
      </c>
      <c r="G139" s="43">
        <v>2025</v>
      </c>
      <c r="H139" s="30"/>
      <c r="I139" s="30"/>
      <c r="J139" s="30"/>
      <c r="K139" s="30"/>
    </row>
    <row r="140" spans="1:11" ht="15" customHeight="1" x14ac:dyDescent="0.25">
      <c r="A140" s="30"/>
      <c r="B140" s="30"/>
      <c r="C140" s="44"/>
      <c r="D140" s="45" t="s">
        <v>17</v>
      </c>
      <c r="E140" s="45" t="s">
        <v>18</v>
      </c>
      <c r="F140" s="45" t="s">
        <v>18</v>
      </c>
      <c r="G140" s="45" t="s">
        <v>18</v>
      </c>
      <c r="H140" s="30"/>
      <c r="I140" s="30"/>
      <c r="J140" s="30"/>
      <c r="K140" s="30"/>
    </row>
    <row r="141" spans="1:11" ht="14.1" customHeight="1" x14ac:dyDescent="0.25">
      <c r="A141" s="30"/>
      <c r="B141" s="30"/>
      <c r="C141" s="34" t="s">
        <v>39</v>
      </c>
      <c r="D141" s="38" t="s">
        <v>430</v>
      </c>
      <c r="E141" s="38" t="s">
        <v>429</v>
      </c>
      <c r="F141" s="38" t="s">
        <v>428</v>
      </c>
      <c r="G141" s="38" t="s">
        <v>427</v>
      </c>
      <c r="H141" s="30"/>
      <c r="I141" s="30"/>
      <c r="J141" s="30"/>
      <c r="K141" s="30"/>
    </row>
    <row r="142" spans="1:11" ht="14.1" customHeight="1" x14ac:dyDescent="0.25">
      <c r="A142" s="30"/>
      <c r="B142" s="30"/>
      <c r="C142" s="34" t="s">
        <v>40</v>
      </c>
      <c r="D142" s="38" t="s">
        <v>426</v>
      </c>
      <c r="E142" s="38" t="s">
        <v>425</v>
      </c>
      <c r="F142" s="38" t="s">
        <v>424</v>
      </c>
      <c r="G142" s="38" t="s">
        <v>423</v>
      </c>
      <c r="H142" s="30"/>
      <c r="I142" s="30"/>
      <c r="J142" s="30"/>
      <c r="K142" s="30"/>
    </row>
    <row r="143" spans="1:11" ht="14.1" customHeight="1" x14ac:dyDescent="0.25">
      <c r="A143" s="30"/>
      <c r="B143" s="30"/>
      <c r="C143" s="34" t="s">
        <v>43</v>
      </c>
      <c r="D143" s="38" t="s">
        <v>422</v>
      </c>
      <c r="E143" s="38" t="s">
        <v>421</v>
      </c>
      <c r="F143" s="38" t="s">
        <v>420</v>
      </c>
      <c r="G143" s="38" t="s">
        <v>419</v>
      </c>
      <c r="H143" s="30"/>
      <c r="I143" s="30"/>
      <c r="J143" s="30"/>
      <c r="K143" s="30"/>
    </row>
    <row r="144" spans="1:11" ht="14.1" customHeight="1" x14ac:dyDescent="0.25">
      <c r="A144" s="30"/>
      <c r="B144" s="30"/>
      <c r="C144" s="34" t="s">
        <v>46</v>
      </c>
      <c r="D144" s="38" t="s">
        <v>47</v>
      </c>
      <c r="E144" s="38" t="s">
        <v>418</v>
      </c>
      <c r="F144" s="38" t="s">
        <v>417</v>
      </c>
      <c r="G144" s="38" t="s">
        <v>135</v>
      </c>
      <c r="H144" s="30"/>
      <c r="I144" s="30"/>
      <c r="J144" s="30"/>
      <c r="K144" s="30"/>
    </row>
    <row r="145" spans="1:11" ht="14.1" customHeight="1" x14ac:dyDescent="0.25">
      <c r="A145" s="30"/>
      <c r="B145" s="30"/>
      <c r="C145" s="34" t="s">
        <v>49</v>
      </c>
      <c r="D145" s="38" t="s">
        <v>47</v>
      </c>
      <c r="E145" s="38" t="s">
        <v>416</v>
      </c>
      <c r="F145" s="38" t="s">
        <v>415</v>
      </c>
      <c r="G145" s="38" t="s">
        <v>414</v>
      </c>
      <c r="H145" s="30"/>
      <c r="I145" s="30"/>
      <c r="J145" s="30"/>
      <c r="K145" s="30"/>
    </row>
    <row r="146" spans="1:11" ht="14.1" customHeight="1" x14ac:dyDescent="0.25">
      <c r="A146" s="30"/>
      <c r="B146" s="30"/>
      <c r="C146" s="34" t="s">
        <v>51</v>
      </c>
      <c r="D146" s="38" t="s">
        <v>47</v>
      </c>
      <c r="E146" s="38" t="s">
        <v>413</v>
      </c>
      <c r="F146" s="38" t="s">
        <v>412</v>
      </c>
      <c r="G146" s="38" t="s">
        <v>411</v>
      </c>
      <c r="H146" s="30"/>
      <c r="I146" s="30"/>
      <c r="J146" s="30"/>
      <c r="K146" s="30"/>
    </row>
    <row r="147" spans="1:11" ht="14.1" customHeight="1" x14ac:dyDescent="0.25">
      <c r="A147" s="30"/>
      <c r="B147" s="30"/>
      <c r="C147" s="1363" t="s">
        <v>52</v>
      </c>
      <c r="D147" s="1364"/>
      <c r="E147" s="1364"/>
      <c r="F147" s="1364"/>
      <c r="G147" s="1364"/>
      <c r="H147" s="30"/>
      <c r="I147" s="30"/>
      <c r="J147" s="30"/>
      <c r="K147" s="30"/>
    </row>
    <row r="148" spans="1:11" ht="14.1" customHeight="1" x14ac:dyDescent="0.25">
      <c r="A148" s="30"/>
      <c r="B148" s="30"/>
      <c r="C148" s="42"/>
      <c r="D148" s="43">
        <v>2022</v>
      </c>
      <c r="E148" s="43">
        <v>2023</v>
      </c>
      <c r="F148" s="43">
        <v>2024</v>
      </c>
      <c r="G148" s="43">
        <v>2025</v>
      </c>
      <c r="H148" s="30"/>
      <c r="I148" s="30"/>
      <c r="J148" s="30"/>
      <c r="K148" s="30"/>
    </row>
    <row r="149" spans="1:11" ht="14.1" customHeight="1" x14ac:dyDescent="0.25">
      <c r="A149" s="30"/>
      <c r="B149" s="30"/>
      <c r="C149" s="44"/>
      <c r="D149" s="45" t="s">
        <v>17</v>
      </c>
      <c r="E149" s="45" t="s">
        <v>18</v>
      </c>
      <c r="F149" s="45" t="s">
        <v>18</v>
      </c>
      <c r="G149" s="45" t="s">
        <v>18</v>
      </c>
      <c r="H149" s="30"/>
      <c r="I149" s="30"/>
      <c r="J149" s="30"/>
      <c r="K149" s="30"/>
    </row>
    <row r="150" spans="1:11" ht="14.1" customHeight="1" x14ac:dyDescent="0.25">
      <c r="A150" s="30"/>
      <c r="B150" s="30"/>
      <c r="C150" s="46" t="s">
        <v>53</v>
      </c>
      <c r="D150" s="47">
        <v>0</v>
      </c>
      <c r="E150" s="47">
        <v>0</v>
      </c>
      <c r="F150" s="47">
        <v>0</v>
      </c>
      <c r="G150" s="47">
        <v>0</v>
      </c>
      <c r="H150" s="30"/>
      <c r="I150" s="30"/>
      <c r="J150" s="30"/>
      <c r="K150" s="30"/>
    </row>
    <row r="151" spans="1:11" ht="14.1" customHeight="1" x14ac:dyDescent="0.25">
      <c r="A151" s="30"/>
      <c r="B151" s="30"/>
      <c r="C151" s="46" t="s">
        <v>54</v>
      </c>
      <c r="D151" s="47">
        <v>0</v>
      </c>
      <c r="E151" s="47">
        <v>0</v>
      </c>
      <c r="F151" s="47">
        <v>0</v>
      </c>
      <c r="G151" s="47">
        <v>0</v>
      </c>
      <c r="H151" s="30"/>
      <c r="I151" s="30"/>
      <c r="J151" s="30"/>
      <c r="K151" s="30"/>
    </row>
    <row r="152" spans="1:11" ht="14.1" customHeight="1" x14ac:dyDescent="0.25">
      <c r="A152" s="30"/>
      <c r="B152" s="30"/>
      <c r="C152" s="46" t="s">
        <v>55</v>
      </c>
      <c r="D152" s="47">
        <v>0</v>
      </c>
      <c r="E152" s="47">
        <v>0</v>
      </c>
      <c r="F152" s="47">
        <v>0</v>
      </c>
      <c r="G152" s="47">
        <v>0</v>
      </c>
      <c r="H152" s="30"/>
      <c r="I152" s="30"/>
      <c r="J152" s="30"/>
      <c r="K152" s="30"/>
    </row>
    <row r="153" spans="1:11" ht="14.1" customHeight="1" x14ac:dyDescent="0.25">
      <c r="A153" s="30"/>
      <c r="B153" s="30"/>
      <c r="C153" s="46" t="s">
        <v>56</v>
      </c>
      <c r="D153" s="47">
        <v>0</v>
      </c>
      <c r="E153" s="47">
        <v>0</v>
      </c>
      <c r="F153" s="47">
        <v>0</v>
      </c>
      <c r="G153" s="47">
        <v>0</v>
      </c>
      <c r="H153" s="30"/>
      <c r="I153" s="30"/>
      <c r="J153" s="30"/>
      <c r="K153" s="30"/>
    </row>
    <row r="154" spans="1:11" ht="14.1" customHeight="1" x14ac:dyDescent="0.25">
      <c r="A154" s="30"/>
      <c r="B154" s="30"/>
      <c r="C154" s="46" t="s">
        <v>54</v>
      </c>
      <c r="D154" s="47">
        <v>0</v>
      </c>
      <c r="E154" s="47">
        <v>0</v>
      </c>
      <c r="F154" s="47">
        <v>0</v>
      </c>
      <c r="G154" s="47">
        <v>0</v>
      </c>
      <c r="H154" s="30"/>
      <c r="I154" s="30"/>
      <c r="J154" s="30"/>
      <c r="K154" s="30"/>
    </row>
    <row r="155" spans="1:11" ht="14.1" customHeight="1" x14ac:dyDescent="0.25">
      <c r="A155" s="30"/>
      <c r="B155" s="30"/>
      <c r="C155" s="46" t="s">
        <v>55</v>
      </c>
      <c r="D155" s="47">
        <v>0</v>
      </c>
      <c r="E155" s="47">
        <v>0</v>
      </c>
      <c r="F155" s="47">
        <v>0</v>
      </c>
      <c r="G155" s="47">
        <v>0</v>
      </c>
      <c r="H155" s="30"/>
      <c r="I155" s="30"/>
      <c r="J155" s="30"/>
      <c r="K155" s="30"/>
    </row>
    <row r="156" spans="1:11" ht="14.1" customHeight="1" x14ac:dyDescent="0.25">
      <c r="A156" s="30"/>
      <c r="B156" s="30"/>
      <c r="C156" s="46" t="s">
        <v>57</v>
      </c>
      <c r="D156" s="47">
        <v>0</v>
      </c>
      <c r="E156" s="47">
        <v>0</v>
      </c>
      <c r="F156" s="47">
        <v>0</v>
      </c>
      <c r="G156" s="47">
        <v>0</v>
      </c>
      <c r="H156" s="30"/>
      <c r="I156" s="30"/>
      <c r="J156" s="30"/>
      <c r="K156" s="30"/>
    </row>
    <row r="157" spans="1:11" ht="14.1" customHeight="1" x14ac:dyDescent="0.25">
      <c r="A157" s="30"/>
      <c r="B157" s="30"/>
      <c r="C157" s="46" t="s">
        <v>54</v>
      </c>
      <c r="D157" s="47">
        <v>0</v>
      </c>
      <c r="E157" s="47">
        <v>0</v>
      </c>
      <c r="F157" s="47">
        <v>0</v>
      </c>
      <c r="G157" s="47">
        <v>0</v>
      </c>
      <c r="H157" s="30"/>
      <c r="I157" s="30"/>
      <c r="J157" s="30"/>
      <c r="K157" s="30"/>
    </row>
    <row r="158" spans="1:11" ht="14.1" customHeight="1" x14ac:dyDescent="0.25">
      <c r="A158" s="30"/>
      <c r="B158" s="30"/>
      <c r="C158" s="46" t="s">
        <v>55</v>
      </c>
      <c r="D158" s="47">
        <v>0</v>
      </c>
      <c r="E158" s="47">
        <v>0</v>
      </c>
      <c r="F158" s="47">
        <v>0</v>
      </c>
      <c r="G158" s="47">
        <v>0</v>
      </c>
      <c r="H158" s="30"/>
      <c r="I158" s="30"/>
      <c r="J158" s="30"/>
      <c r="K158" s="30"/>
    </row>
    <row r="159" spans="1:11" ht="14.1" customHeight="1" x14ac:dyDescent="0.25">
      <c r="A159" s="30"/>
      <c r="B159" s="30"/>
      <c r="C159" s="46" t="s">
        <v>58</v>
      </c>
      <c r="D159" s="47">
        <v>0</v>
      </c>
      <c r="E159" s="47">
        <v>0</v>
      </c>
      <c r="F159" s="47">
        <v>0</v>
      </c>
      <c r="G159" s="47">
        <v>0</v>
      </c>
      <c r="H159" s="30"/>
      <c r="I159" s="30"/>
      <c r="J159" s="30"/>
      <c r="K159" s="30"/>
    </row>
    <row r="160" spans="1:11" ht="14.1" customHeight="1" x14ac:dyDescent="0.25">
      <c r="A160" s="30"/>
      <c r="B160" s="30"/>
      <c r="C160" s="46" t="s">
        <v>54</v>
      </c>
      <c r="D160" s="47">
        <v>0</v>
      </c>
      <c r="E160" s="47">
        <v>0</v>
      </c>
      <c r="F160" s="47">
        <v>0</v>
      </c>
      <c r="G160" s="47">
        <v>0</v>
      </c>
      <c r="H160" s="30"/>
      <c r="I160" s="30"/>
      <c r="J160" s="30"/>
      <c r="K160" s="30"/>
    </row>
    <row r="161" spans="1:11" ht="14.1" customHeight="1" x14ac:dyDescent="0.25">
      <c r="A161" s="30"/>
      <c r="B161" s="30"/>
      <c r="C161" s="46" t="s">
        <v>55</v>
      </c>
      <c r="D161" s="47">
        <v>0</v>
      </c>
      <c r="E161" s="47">
        <v>0</v>
      </c>
      <c r="F161" s="47">
        <v>0</v>
      </c>
      <c r="G161" s="47">
        <v>0</v>
      </c>
      <c r="H161" s="30"/>
      <c r="I161" s="30"/>
      <c r="J161" s="30"/>
      <c r="K161" s="30"/>
    </row>
    <row r="162" spans="1:11" ht="14.1" customHeight="1" x14ac:dyDescent="0.25">
      <c r="A162" s="30"/>
      <c r="B162" s="30"/>
      <c r="C162" s="46" t="s">
        <v>59</v>
      </c>
      <c r="D162" s="47">
        <v>0</v>
      </c>
      <c r="E162" s="47">
        <v>0</v>
      </c>
      <c r="F162" s="47">
        <v>0</v>
      </c>
      <c r="G162" s="47">
        <v>0</v>
      </c>
      <c r="H162" s="30"/>
      <c r="I162" s="30"/>
      <c r="J162" s="30"/>
      <c r="K162" s="30"/>
    </row>
    <row r="163" spans="1:11" ht="14.1" customHeight="1" x14ac:dyDescent="0.25">
      <c r="A163" s="30"/>
      <c r="B163" s="30"/>
      <c r="C163" s="46" t="s">
        <v>54</v>
      </c>
      <c r="D163" s="47">
        <v>0</v>
      </c>
      <c r="E163" s="47">
        <v>0</v>
      </c>
      <c r="F163" s="47">
        <v>0</v>
      </c>
      <c r="G163" s="47">
        <v>0</v>
      </c>
      <c r="H163" s="30"/>
      <c r="I163" s="30"/>
      <c r="J163" s="30"/>
      <c r="K163" s="30"/>
    </row>
    <row r="164" spans="1:11" ht="14.1" customHeight="1" x14ac:dyDescent="0.25">
      <c r="A164" s="30"/>
      <c r="B164" s="30"/>
      <c r="C164" s="46" t="s">
        <v>55</v>
      </c>
      <c r="D164" s="47">
        <v>0</v>
      </c>
      <c r="E164" s="47">
        <v>0</v>
      </c>
      <c r="F164" s="47">
        <v>0</v>
      </c>
      <c r="G164" s="47">
        <v>0</v>
      </c>
      <c r="H164" s="30"/>
      <c r="I164" s="30"/>
      <c r="J164" s="30"/>
      <c r="K164" s="30"/>
    </row>
    <row r="165" spans="1:11" ht="14.1" customHeight="1" x14ac:dyDescent="0.25">
      <c r="A165" s="30"/>
      <c r="B165" s="30"/>
      <c r="C165" s="46" t="s">
        <v>60</v>
      </c>
      <c r="D165" s="47">
        <v>0</v>
      </c>
      <c r="E165" s="47">
        <v>0</v>
      </c>
      <c r="F165" s="47">
        <v>0</v>
      </c>
      <c r="G165" s="47">
        <v>0</v>
      </c>
      <c r="H165" s="30"/>
      <c r="I165" s="30"/>
      <c r="J165" s="30"/>
      <c r="K165" s="30"/>
    </row>
    <row r="166" spans="1:11" ht="14.1" customHeight="1" x14ac:dyDescent="0.25">
      <c r="A166" s="30"/>
      <c r="B166" s="30"/>
      <c r="C166" s="46" t="s">
        <v>54</v>
      </c>
      <c r="D166" s="47">
        <v>0</v>
      </c>
      <c r="E166" s="47">
        <v>0</v>
      </c>
      <c r="F166" s="47">
        <v>0</v>
      </c>
      <c r="G166" s="47">
        <v>0</v>
      </c>
      <c r="H166" s="30"/>
      <c r="I166" s="30"/>
      <c r="J166" s="30"/>
      <c r="K166" s="30"/>
    </row>
    <row r="167" spans="1:11" ht="14.1" customHeight="1" x14ac:dyDescent="0.25">
      <c r="A167" s="30"/>
      <c r="B167" s="30"/>
      <c r="C167" s="46" t="s">
        <v>55</v>
      </c>
      <c r="D167" s="47">
        <v>0</v>
      </c>
      <c r="E167" s="47">
        <v>0</v>
      </c>
      <c r="F167" s="47">
        <v>0</v>
      </c>
      <c r="G167" s="47">
        <v>0</v>
      </c>
      <c r="H167" s="30"/>
      <c r="I167" s="30"/>
      <c r="J167" s="30"/>
      <c r="K167" s="30"/>
    </row>
    <row r="168" spans="1:11" ht="14.1" customHeight="1" x14ac:dyDescent="0.25">
      <c r="A168" s="30"/>
      <c r="B168" s="30"/>
      <c r="C168" s="46" t="s">
        <v>61</v>
      </c>
      <c r="D168" s="47">
        <v>0</v>
      </c>
      <c r="E168" s="47">
        <v>0</v>
      </c>
      <c r="F168" s="47">
        <v>0</v>
      </c>
      <c r="G168" s="47">
        <v>0</v>
      </c>
      <c r="H168" s="30"/>
      <c r="I168" s="30"/>
      <c r="J168" s="30"/>
      <c r="K168" s="30"/>
    </row>
    <row r="169" spans="1:11" ht="14.1" customHeight="1" x14ac:dyDescent="0.25">
      <c r="A169" s="30"/>
      <c r="B169" s="30"/>
      <c r="C169" s="46" t="s">
        <v>54</v>
      </c>
      <c r="D169" s="47">
        <v>0</v>
      </c>
      <c r="E169" s="47">
        <v>0</v>
      </c>
      <c r="F169" s="47">
        <v>0</v>
      </c>
      <c r="G169" s="47">
        <v>0</v>
      </c>
      <c r="H169" s="30"/>
      <c r="I169" s="30"/>
      <c r="J169" s="30"/>
      <c r="K169" s="30"/>
    </row>
    <row r="170" spans="1:11" ht="14.1" customHeight="1" x14ac:dyDescent="0.25">
      <c r="A170" s="30"/>
      <c r="B170" s="30"/>
      <c r="C170" s="46" t="s">
        <v>55</v>
      </c>
      <c r="D170" s="47">
        <v>0</v>
      </c>
      <c r="E170" s="47">
        <v>0</v>
      </c>
      <c r="F170" s="47">
        <v>0</v>
      </c>
      <c r="G170" s="47">
        <v>0</v>
      </c>
      <c r="H170" s="30"/>
      <c r="I170" s="30"/>
      <c r="J170" s="30"/>
      <c r="K170" s="30"/>
    </row>
    <row r="171" spans="1:11" ht="14.1" customHeight="1" x14ac:dyDescent="0.25">
      <c r="A171" s="30"/>
      <c r="B171" s="30"/>
      <c r="C171" s="46" t="s">
        <v>62</v>
      </c>
      <c r="D171" s="47">
        <v>0</v>
      </c>
      <c r="E171" s="47">
        <v>0</v>
      </c>
      <c r="F171" s="47">
        <v>0</v>
      </c>
      <c r="G171" s="47">
        <v>0</v>
      </c>
      <c r="H171" s="30"/>
      <c r="I171" s="30"/>
      <c r="J171" s="30"/>
      <c r="K171" s="30"/>
    </row>
    <row r="172" spans="1:11" ht="14.1" customHeight="1" x14ac:dyDescent="0.25">
      <c r="A172" s="30"/>
      <c r="B172" s="30"/>
      <c r="C172" s="46" t="s">
        <v>54</v>
      </c>
      <c r="D172" s="47">
        <v>0</v>
      </c>
      <c r="E172" s="47">
        <v>0</v>
      </c>
      <c r="F172" s="47">
        <v>0</v>
      </c>
      <c r="G172" s="47">
        <v>0</v>
      </c>
      <c r="H172" s="30"/>
      <c r="I172" s="30"/>
      <c r="J172" s="30"/>
      <c r="K172" s="30"/>
    </row>
    <row r="173" spans="1:11" ht="14.1" customHeight="1" x14ac:dyDescent="0.25">
      <c r="A173" s="30"/>
      <c r="B173" s="30"/>
      <c r="C173" s="46" t="s">
        <v>63</v>
      </c>
      <c r="D173" s="47">
        <v>0</v>
      </c>
      <c r="E173" s="47">
        <v>0</v>
      </c>
      <c r="F173" s="47">
        <v>0</v>
      </c>
      <c r="G173" s="47">
        <v>0</v>
      </c>
      <c r="H173" s="30"/>
      <c r="I173" s="30"/>
      <c r="J173" s="30"/>
      <c r="K173" s="30"/>
    </row>
    <row r="174" spans="1:11" ht="14.1" customHeight="1" x14ac:dyDescent="0.25">
      <c r="A174" s="30"/>
      <c r="B174" s="30"/>
      <c r="C174" s="46" t="s">
        <v>64</v>
      </c>
      <c r="D174" s="47">
        <v>0</v>
      </c>
      <c r="E174" s="47">
        <v>0</v>
      </c>
      <c r="F174" s="47">
        <v>0</v>
      </c>
      <c r="G174" s="47">
        <v>0</v>
      </c>
      <c r="H174" s="30"/>
      <c r="I174" s="30"/>
      <c r="J174" s="30"/>
      <c r="K174" s="30"/>
    </row>
    <row r="175" spans="1:11" ht="14.1" customHeight="1" x14ac:dyDescent="0.25">
      <c r="A175" s="30"/>
      <c r="B175" s="30"/>
      <c r="C175" s="46" t="s">
        <v>65</v>
      </c>
      <c r="D175" s="47">
        <v>0</v>
      </c>
      <c r="E175" s="47">
        <v>0</v>
      </c>
      <c r="F175" s="47">
        <v>0</v>
      </c>
      <c r="G175" s="47">
        <v>0</v>
      </c>
      <c r="H175" s="30"/>
      <c r="I175" s="30"/>
      <c r="J175" s="30"/>
      <c r="K175" s="30"/>
    </row>
    <row r="176" spans="1:11" ht="14.1" customHeight="1" x14ac:dyDescent="0.25">
      <c r="A176" s="30"/>
      <c r="B176" s="30"/>
      <c r="C176" s="46" t="s">
        <v>66</v>
      </c>
      <c r="D176" s="47">
        <v>0</v>
      </c>
      <c r="E176" s="47">
        <v>0</v>
      </c>
      <c r="F176" s="47">
        <v>0</v>
      </c>
      <c r="G176" s="47">
        <v>0</v>
      </c>
      <c r="H176" s="30"/>
      <c r="I176" s="30"/>
      <c r="J176" s="30"/>
      <c r="K176" s="30"/>
    </row>
    <row r="177" spans="1:11" ht="14.1" customHeight="1" x14ac:dyDescent="0.25">
      <c r="A177" s="30"/>
      <c r="B177" s="30"/>
      <c r="C177" s="46" t="s">
        <v>67</v>
      </c>
      <c r="D177" s="47">
        <v>282750000</v>
      </c>
      <c r="E177" s="47">
        <v>2268000</v>
      </c>
      <c r="F177" s="47">
        <v>3700000</v>
      </c>
      <c r="G177" s="47">
        <v>9400000</v>
      </c>
      <c r="H177" s="30"/>
      <c r="I177" s="30"/>
      <c r="J177" s="30"/>
      <c r="K177" s="30"/>
    </row>
    <row r="178" spans="1:11" ht="14.1" customHeight="1" x14ac:dyDescent="0.25">
      <c r="A178" s="30"/>
      <c r="B178" s="30"/>
      <c r="C178" s="46" t="s">
        <v>54</v>
      </c>
      <c r="D178" s="47">
        <v>282750000</v>
      </c>
      <c r="E178" s="47">
        <v>2268000</v>
      </c>
      <c r="F178" s="47">
        <v>3700000</v>
      </c>
      <c r="G178" s="47">
        <v>9400000</v>
      </c>
      <c r="H178" s="30"/>
      <c r="I178" s="30"/>
      <c r="J178" s="30"/>
      <c r="K178" s="30"/>
    </row>
    <row r="179" spans="1:11" ht="14.1" customHeight="1" x14ac:dyDescent="0.25">
      <c r="A179" s="30"/>
      <c r="B179" s="30"/>
      <c r="C179" s="46" t="s">
        <v>63</v>
      </c>
      <c r="D179" s="47">
        <v>0</v>
      </c>
      <c r="E179" s="47">
        <v>0</v>
      </c>
      <c r="F179" s="47">
        <v>0</v>
      </c>
      <c r="G179" s="47">
        <v>0</v>
      </c>
      <c r="H179" s="30"/>
      <c r="I179" s="30"/>
      <c r="J179" s="30"/>
      <c r="K179" s="30"/>
    </row>
    <row r="180" spans="1:11" ht="14.1" customHeight="1" x14ac:dyDescent="0.25">
      <c r="A180" s="30"/>
      <c r="B180" s="30"/>
      <c r="C180" s="46" t="s">
        <v>64</v>
      </c>
      <c r="D180" s="47">
        <v>0</v>
      </c>
      <c r="E180" s="47">
        <v>0</v>
      </c>
      <c r="F180" s="47">
        <v>0</v>
      </c>
      <c r="G180" s="47">
        <v>0</v>
      </c>
      <c r="H180" s="30"/>
      <c r="I180" s="30"/>
      <c r="J180" s="30"/>
      <c r="K180" s="30"/>
    </row>
    <row r="181" spans="1:11" ht="14.1" customHeight="1" x14ac:dyDescent="0.25">
      <c r="A181" s="30"/>
      <c r="B181" s="30"/>
      <c r="C181" s="46" t="s">
        <v>65</v>
      </c>
      <c r="D181" s="47">
        <v>0</v>
      </c>
      <c r="E181" s="47">
        <v>0</v>
      </c>
      <c r="F181" s="47">
        <v>0</v>
      </c>
      <c r="G181" s="47">
        <v>0</v>
      </c>
      <c r="H181" s="30"/>
      <c r="I181" s="30"/>
      <c r="J181" s="30"/>
      <c r="K181" s="30"/>
    </row>
    <row r="182" spans="1:11" ht="14.1" customHeight="1" x14ac:dyDescent="0.25">
      <c r="A182" s="30"/>
      <c r="B182" s="30"/>
      <c r="C182" s="46" t="s">
        <v>66</v>
      </c>
      <c r="D182" s="47">
        <v>0</v>
      </c>
      <c r="E182" s="47">
        <v>0</v>
      </c>
      <c r="F182" s="47">
        <v>0</v>
      </c>
      <c r="G182" s="47">
        <v>0</v>
      </c>
      <c r="H182" s="30"/>
      <c r="I182" s="30"/>
      <c r="J182" s="30"/>
      <c r="K182" s="30"/>
    </row>
    <row r="183" spans="1:11" ht="14.1" customHeight="1" x14ac:dyDescent="0.25">
      <c r="A183" s="30"/>
      <c r="B183" s="30"/>
      <c r="C183" s="46" t="s">
        <v>68</v>
      </c>
      <c r="D183" s="47">
        <v>0</v>
      </c>
      <c r="E183" s="47">
        <v>0</v>
      </c>
      <c r="F183" s="47">
        <v>0</v>
      </c>
      <c r="G183" s="47">
        <v>0</v>
      </c>
      <c r="H183" s="30"/>
      <c r="I183" s="30"/>
      <c r="J183" s="30"/>
      <c r="K183" s="30"/>
    </row>
    <row r="184" spans="1:11" ht="14.1" customHeight="1" x14ac:dyDescent="0.25">
      <c r="A184" s="30"/>
      <c r="B184" s="30"/>
      <c r="C184" s="46" t="s">
        <v>54</v>
      </c>
      <c r="D184" s="47">
        <v>0</v>
      </c>
      <c r="E184" s="47">
        <v>0</v>
      </c>
      <c r="F184" s="47">
        <v>0</v>
      </c>
      <c r="G184" s="47">
        <v>0</v>
      </c>
      <c r="H184" s="30"/>
      <c r="I184" s="30"/>
      <c r="J184" s="30"/>
      <c r="K184" s="30"/>
    </row>
    <row r="185" spans="1:11" ht="14.1" customHeight="1" x14ac:dyDescent="0.25">
      <c r="A185" s="30"/>
      <c r="B185" s="30"/>
      <c r="C185" s="46" t="s">
        <v>63</v>
      </c>
      <c r="D185" s="47">
        <v>0</v>
      </c>
      <c r="E185" s="47">
        <v>0</v>
      </c>
      <c r="F185" s="47">
        <v>0</v>
      </c>
      <c r="G185" s="47">
        <v>0</v>
      </c>
      <c r="H185" s="30"/>
      <c r="I185" s="30"/>
      <c r="J185" s="30"/>
      <c r="K185" s="30"/>
    </row>
    <row r="186" spans="1:11" ht="14.1" customHeight="1" x14ac:dyDescent="0.25">
      <c r="A186" s="30"/>
      <c r="B186" s="30"/>
      <c r="C186" s="46" t="s">
        <v>64</v>
      </c>
      <c r="D186" s="47">
        <v>0</v>
      </c>
      <c r="E186" s="47">
        <v>0</v>
      </c>
      <c r="F186" s="47">
        <v>0</v>
      </c>
      <c r="G186" s="47">
        <v>0</v>
      </c>
      <c r="H186" s="30"/>
      <c r="I186" s="30"/>
      <c r="J186" s="30"/>
      <c r="K186" s="30"/>
    </row>
    <row r="187" spans="1:11" ht="14.1" customHeight="1" x14ac:dyDescent="0.25">
      <c r="A187" s="30"/>
      <c r="B187" s="30"/>
      <c r="C187" s="46" t="s">
        <v>65</v>
      </c>
      <c r="D187" s="47">
        <v>0</v>
      </c>
      <c r="E187" s="47">
        <v>0</v>
      </c>
      <c r="F187" s="47">
        <v>0</v>
      </c>
      <c r="G187" s="47">
        <v>0</v>
      </c>
      <c r="H187" s="30"/>
      <c r="I187" s="30"/>
      <c r="J187" s="30"/>
      <c r="K187" s="30"/>
    </row>
    <row r="188" spans="1:11" ht="14.1" customHeight="1" x14ac:dyDescent="0.25">
      <c r="A188" s="30"/>
      <c r="B188" s="30"/>
      <c r="C188" s="46" t="s">
        <v>66</v>
      </c>
      <c r="D188" s="47">
        <v>0</v>
      </c>
      <c r="E188" s="47">
        <v>0</v>
      </c>
      <c r="F188" s="47">
        <v>0</v>
      </c>
      <c r="G188" s="47">
        <v>0</v>
      </c>
      <c r="H188" s="30"/>
      <c r="I188" s="30"/>
      <c r="J188" s="30"/>
      <c r="K188" s="30"/>
    </row>
    <row r="189" spans="1:11" ht="14.1" customHeight="1" x14ac:dyDescent="0.25">
      <c r="A189" s="30"/>
      <c r="B189" s="30"/>
      <c r="C189" s="46" t="s">
        <v>69</v>
      </c>
      <c r="D189" s="47">
        <v>0</v>
      </c>
      <c r="E189" s="47">
        <v>0</v>
      </c>
      <c r="F189" s="47">
        <v>0</v>
      </c>
      <c r="G189" s="47">
        <v>0</v>
      </c>
      <c r="H189" s="30"/>
      <c r="I189" s="30"/>
      <c r="J189" s="30"/>
      <c r="K189" s="30"/>
    </row>
    <row r="190" spans="1:11" ht="14.1" customHeight="1" x14ac:dyDescent="0.25">
      <c r="A190" s="30"/>
      <c r="B190" s="30"/>
      <c r="C190" s="46" t="s">
        <v>70</v>
      </c>
      <c r="D190" s="47">
        <v>0</v>
      </c>
      <c r="E190" s="47">
        <v>0</v>
      </c>
      <c r="F190" s="47">
        <v>0</v>
      </c>
      <c r="G190" s="47">
        <v>0</v>
      </c>
      <c r="H190" s="30"/>
      <c r="I190" s="30"/>
      <c r="J190" s="30"/>
      <c r="K190" s="30"/>
    </row>
    <row r="191" spans="1:11" ht="14.1" customHeight="1" x14ac:dyDescent="0.25">
      <c r="A191" s="30"/>
      <c r="B191" s="30"/>
      <c r="C191" s="48" t="s">
        <v>71</v>
      </c>
      <c r="D191" s="47">
        <v>282750000</v>
      </c>
      <c r="E191" s="47">
        <v>2268000</v>
      </c>
      <c r="F191" s="47">
        <v>3700000</v>
      </c>
      <c r="G191" s="47">
        <v>9400000</v>
      </c>
      <c r="H191" s="30"/>
      <c r="I191" s="30"/>
      <c r="J191" s="30"/>
      <c r="K191" s="30"/>
    </row>
    <row r="192" spans="1:11" ht="14.1" customHeight="1" x14ac:dyDescent="0.25">
      <c r="A192" s="30"/>
      <c r="B192" s="30"/>
      <c r="C192" s="39" t="s">
        <v>410</v>
      </c>
      <c r="D192" s="1370" t="s">
        <v>409</v>
      </c>
      <c r="E192" s="1371"/>
      <c r="F192" s="1371"/>
      <c r="G192" s="1371"/>
      <c r="H192" s="30"/>
      <c r="I192" s="30"/>
      <c r="J192" s="30"/>
      <c r="K192" s="30"/>
    </row>
    <row r="193" spans="1:11" ht="14.1" customHeight="1" x14ac:dyDescent="0.25">
      <c r="A193" s="30"/>
      <c r="B193" s="30"/>
      <c r="C193" s="40" t="s">
        <v>33</v>
      </c>
      <c r="D193" s="1368" t="s">
        <v>408</v>
      </c>
      <c r="E193" s="1369"/>
      <c r="F193" s="1369"/>
      <c r="G193" s="1369"/>
      <c r="H193" s="30"/>
      <c r="I193" s="30"/>
      <c r="J193" s="30"/>
      <c r="K193" s="30"/>
    </row>
    <row r="194" spans="1:11" ht="14.1" customHeight="1" x14ac:dyDescent="0.25">
      <c r="A194" s="30"/>
      <c r="B194" s="30"/>
      <c r="C194" s="41" t="s">
        <v>35</v>
      </c>
      <c r="D194" s="1361" t="s">
        <v>407</v>
      </c>
      <c r="E194" s="1362"/>
      <c r="F194" s="1362"/>
      <c r="G194" s="1362"/>
      <c r="H194" s="30"/>
      <c r="I194" s="30"/>
      <c r="J194" s="30"/>
      <c r="K194" s="30"/>
    </row>
    <row r="195" spans="1:11" ht="14.1" customHeight="1" x14ac:dyDescent="0.25">
      <c r="A195" s="30"/>
      <c r="B195" s="30"/>
      <c r="C195" s="41" t="s">
        <v>37</v>
      </c>
      <c r="D195" s="1361" t="s">
        <v>406</v>
      </c>
      <c r="E195" s="1362"/>
      <c r="F195" s="1362"/>
      <c r="G195" s="1362"/>
      <c r="H195" s="30"/>
      <c r="I195" s="30"/>
      <c r="J195" s="30"/>
      <c r="K195" s="30"/>
    </row>
    <row r="196" spans="1:11" ht="15" customHeight="1" x14ac:dyDescent="0.25">
      <c r="A196" s="30"/>
      <c r="B196" s="30"/>
      <c r="C196" s="42"/>
      <c r="D196" s="43">
        <v>2022</v>
      </c>
      <c r="E196" s="43">
        <v>2023</v>
      </c>
      <c r="F196" s="43">
        <v>2024</v>
      </c>
      <c r="G196" s="43">
        <v>2025</v>
      </c>
      <c r="H196" s="30"/>
      <c r="I196" s="30"/>
      <c r="J196" s="30"/>
      <c r="K196" s="30"/>
    </row>
    <row r="197" spans="1:11" ht="15" customHeight="1" x14ac:dyDescent="0.25">
      <c r="A197" s="30"/>
      <c r="B197" s="30"/>
      <c r="C197" s="44"/>
      <c r="D197" s="45" t="s">
        <v>17</v>
      </c>
      <c r="E197" s="45" t="s">
        <v>18</v>
      </c>
      <c r="F197" s="45" t="s">
        <v>18</v>
      </c>
      <c r="G197" s="45" t="s">
        <v>18</v>
      </c>
      <c r="H197" s="30"/>
      <c r="I197" s="30"/>
      <c r="J197" s="30"/>
      <c r="K197" s="30"/>
    </row>
    <row r="198" spans="1:11" ht="14.1" customHeight="1" x14ac:dyDescent="0.25">
      <c r="A198" s="30"/>
      <c r="B198" s="30"/>
      <c r="C198" s="34" t="s">
        <v>39</v>
      </c>
      <c r="D198" s="38" t="s">
        <v>84</v>
      </c>
      <c r="E198" s="38" t="s">
        <v>84</v>
      </c>
      <c r="F198" s="38" t="s">
        <v>84</v>
      </c>
      <c r="G198" s="38" t="s">
        <v>48</v>
      </c>
      <c r="H198" s="30"/>
      <c r="I198" s="30"/>
      <c r="J198" s="30"/>
      <c r="K198" s="30"/>
    </row>
    <row r="199" spans="1:11" ht="14.1" customHeight="1" x14ac:dyDescent="0.25">
      <c r="A199" s="30"/>
      <c r="B199" s="30"/>
      <c r="C199" s="34" t="s">
        <v>40</v>
      </c>
      <c r="D199" s="38" t="s">
        <v>405</v>
      </c>
      <c r="E199" s="38" t="s">
        <v>404</v>
      </c>
      <c r="F199" s="38" t="s">
        <v>403</v>
      </c>
      <c r="G199" s="38" t="s">
        <v>48</v>
      </c>
      <c r="H199" s="30"/>
      <c r="I199" s="30"/>
      <c r="J199" s="30"/>
      <c r="K199" s="30"/>
    </row>
    <row r="200" spans="1:11" ht="14.1" customHeight="1" x14ac:dyDescent="0.25">
      <c r="A200" s="30"/>
      <c r="B200" s="30"/>
      <c r="C200" s="34" t="s">
        <v>43</v>
      </c>
      <c r="D200" s="38" t="s">
        <v>405</v>
      </c>
      <c r="E200" s="38" t="s">
        <v>404</v>
      </c>
      <c r="F200" s="38" t="s">
        <v>403</v>
      </c>
      <c r="G200" s="38" t="s">
        <v>48</v>
      </c>
      <c r="H200" s="30"/>
      <c r="I200" s="30"/>
      <c r="J200" s="30"/>
      <c r="K200" s="30"/>
    </row>
    <row r="201" spans="1:11" ht="14.1" customHeight="1" x14ac:dyDescent="0.25">
      <c r="A201" s="30"/>
      <c r="B201" s="30"/>
      <c r="C201" s="34" t="s">
        <v>46</v>
      </c>
      <c r="D201" s="38" t="s">
        <v>47</v>
      </c>
      <c r="E201" s="38" t="s">
        <v>48</v>
      </c>
      <c r="F201" s="38" t="s">
        <v>48</v>
      </c>
      <c r="G201" s="38" t="s">
        <v>238</v>
      </c>
      <c r="H201" s="30"/>
      <c r="I201" s="30"/>
      <c r="J201" s="30"/>
      <c r="K201" s="30"/>
    </row>
    <row r="202" spans="1:11" ht="14.1" customHeight="1" x14ac:dyDescent="0.25">
      <c r="A202" s="30"/>
      <c r="B202" s="30"/>
      <c r="C202" s="34" t="s">
        <v>49</v>
      </c>
      <c r="D202" s="38" t="s">
        <v>47</v>
      </c>
      <c r="E202" s="38" t="s">
        <v>402</v>
      </c>
      <c r="F202" s="38" t="s">
        <v>401</v>
      </c>
      <c r="G202" s="38" t="s">
        <v>238</v>
      </c>
      <c r="H202" s="30"/>
      <c r="I202" s="30"/>
      <c r="J202" s="30"/>
      <c r="K202" s="30"/>
    </row>
    <row r="203" spans="1:11" ht="14.1" customHeight="1" x14ac:dyDescent="0.25">
      <c r="A203" s="30"/>
      <c r="B203" s="30"/>
      <c r="C203" s="34" t="s">
        <v>51</v>
      </c>
      <c r="D203" s="38" t="s">
        <v>47</v>
      </c>
      <c r="E203" s="38" t="s">
        <v>402</v>
      </c>
      <c r="F203" s="38" t="s">
        <v>401</v>
      </c>
      <c r="G203" s="38" t="s">
        <v>238</v>
      </c>
      <c r="H203" s="30"/>
      <c r="I203" s="30"/>
      <c r="J203" s="30"/>
      <c r="K203" s="30"/>
    </row>
    <row r="204" spans="1:11" ht="14.1" customHeight="1" x14ac:dyDescent="0.25">
      <c r="A204" s="30"/>
      <c r="B204" s="30"/>
      <c r="C204" s="1363" t="s">
        <v>52</v>
      </c>
      <c r="D204" s="1364"/>
      <c r="E204" s="1364"/>
      <c r="F204" s="1364"/>
      <c r="G204" s="1364"/>
      <c r="H204" s="30"/>
      <c r="I204" s="30"/>
      <c r="J204" s="30"/>
      <c r="K204" s="30"/>
    </row>
    <row r="205" spans="1:11" ht="14.1" customHeight="1" x14ac:dyDescent="0.25">
      <c r="A205" s="30"/>
      <c r="B205" s="30"/>
      <c r="C205" s="42"/>
      <c r="D205" s="43">
        <v>2022</v>
      </c>
      <c r="E205" s="43">
        <v>2023</v>
      </c>
      <c r="F205" s="43">
        <v>2024</v>
      </c>
      <c r="G205" s="43">
        <v>2025</v>
      </c>
      <c r="H205" s="30"/>
      <c r="I205" s="30"/>
      <c r="J205" s="30"/>
      <c r="K205" s="30"/>
    </row>
    <row r="206" spans="1:11" ht="14.1" customHeight="1" x14ac:dyDescent="0.25">
      <c r="A206" s="30"/>
      <c r="B206" s="30"/>
      <c r="C206" s="44"/>
      <c r="D206" s="45" t="s">
        <v>17</v>
      </c>
      <c r="E206" s="45" t="s">
        <v>18</v>
      </c>
      <c r="F206" s="45" t="s">
        <v>18</v>
      </c>
      <c r="G206" s="45" t="s">
        <v>18</v>
      </c>
      <c r="H206" s="30"/>
      <c r="I206" s="30"/>
      <c r="J206" s="30"/>
      <c r="K206" s="30"/>
    </row>
    <row r="207" spans="1:11" ht="14.1" customHeight="1" x14ac:dyDescent="0.25">
      <c r="A207" s="30"/>
      <c r="B207" s="30"/>
      <c r="C207" s="46" t="s">
        <v>53</v>
      </c>
      <c r="D207" s="47">
        <v>0</v>
      </c>
      <c r="E207" s="47">
        <v>0</v>
      </c>
      <c r="F207" s="47">
        <v>0</v>
      </c>
      <c r="G207" s="47">
        <v>0</v>
      </c>
      <c r="H207" s="30"/>
      <c r="I207" s="30"/>
      <c r="J207" s="30"/>
      <c r="K207" s="30"/>
    </row>
    <row r="208" spans="1:11" ht="14.1" customHeight="1" x14ac:dyDescent="0.25">
      <c r="A208" s="30"/>
      <c r="B208" s="30"/>
      <c r="C208" s="46" t="s">
        <v>54</v>
      </c>
      <c r="D208" s="47">
        <v>0</v>
      </c>
      <c r="E208" s="47">
        <v>0</v>
      </c>
      <c r="F208" s="47">
        <v>0</v>
      </c>
      <c r="G208" s="47">
        <v>0</v>
      </c>
      <c r="H208" s="30"/>
      <c r="I208" s="30"/>
      <c r="J208" s="30"/>
      <c r="K208" s="30"/>
    </row>
    <row r="209" spans="1:11" ht="14.1" customHeight="1" x14ac:dyDescent="0.25">
      <c r="A209" s="30"/>
      <c r="B209" s="30"/>
      <c r="C209" s="46" t="s">
        <v>55</v>
      </c>
      <c r="D209" s="47">
        <v>0</v>
      </c>
      <c r="E209" s="47">
        <v>0</v>
      </c>
      <c r="F209" s="47">
        <v>0</v>
      </c>
      <c r="G209" s="47">
        <v>0</v>
      </c>
      <c r="H209" s="30"/>
      <c r="I209" s="30"/>
      <c r="J209" s="30"/>
      <c r="K209" s="30"/>
    </row>
    <row r="210" spans="1:11" ht="14.1" customHeight="1" x14ac:dyDescent="0.25">
      <c r="A210" s="30"/>
      <c r="B210" s="30"/>
      <c r="C210" s="46" t="s">
        <v>56</v>
      </c>
      <c r="D210" s="47">
        <v>0</v>
      </c>
      <c r="E210" s="47">
        <v>0</v>
      </c>
      <c r="F210" s="47">
        <v>0</v>
      </c>
      <c r="G210" s="47">
        <v>0</v>
      </c>
      <c r="H210" s="30"/>
      <c r="I210" s="30"/>
      <c r="J210" s="30"/>
      <c r="K210" s="30"/>
    </row>
    <row r="211" spans="1:11" ht="14.1" customHeight="1" x14ac:dyDescent="0.25">
      <c r="A211" s="30"/>
      <c r="B211" s="30"/>
      <c r="C211" s="46" t="s">
        <v>54</v>
      </c>
      <c r="D211" s="47">
        <v>0</v>
      </c>
      <c r="E211" s="47">
        <v>0</v>
      </c>
      <c r="F211" s="47">
        <v>0</v>
      </c>
      <c r="G211" s="47">
        <v>0</v>
      </c>
      <c r="H211" s="30"/>
      <c r="I211" s="30"/>
      <c r="J211" s="30"/>
      <c r="K211" s="30"/>
    </row>
    <row r="212" spans="1:11" ht="14.1" customHeight="1" x14ac:dyDescent="0.25">
      <c r="A212" s="30"/>
      <c r="B212" s="30"/>
      <c r="C212" s="46" t="s">
        <v>55</v>
      </c>
      <c r="D212" s="47">
        <v>0</v>
      </c>
      <c r="E212" s="47">
        <v>0</v>
      </c>
      <c r="F212" s="47">
        <v>0</v>
      </c>
      <c r="G212" s="47">
        <v>0</v>
      </c>
      <c r="H212" s="30"/>
      <c r="I212" s="30"/>
      <c r="J212" s="30"/>
      <c r="K212" s="30"/>
    </row>
    <row r="213" spans="1:11" ht="14.1" customHeight="1" x14ac:dyDescent="0.25">
      <c r="A213" s="30"/>
      <c r="B213" s="30"/>
      <c r="C213" s="46" t="s">
        <v>57</v>
      </c>
      <c r="D213" s="47">
        <v>0</v>
      </c>
      <c r="E213" s="47">
        <v>0</v>
      </c>
      <c r="F213" s="47">
        <v>0</v>
      </c>
      <c r="G213" s="47">
        <v>0</v>
      </c>
      <c r="H213" s="30"/>
      <c r="I213" s="30"/>
      <c r="J213" s="30"/>
      <c r="K213" s="30"/>
    </row>
    <row r="214" spans="1:11" ht="14.1" customHeight="1" x14ac:dyDescent="0.25">
      <c r="A214" s="30"/>
      <c r="B214" s="30"/>
      <c r="C214" s="46" t="s">
        <v>54</v>
      </c>
      <c r="D214" s="47">
        <v>0</v>
      </c>
      <c r="E214" s="47">
        <v>0</v>
      </c>
      <c r="F214" s="47">
        <v>0</v>
      </c>
      <c r="G214" s="47">
        <v>0</v>
      </c>
      <c r="H214" s="30"/>
      <c r="I214" s="30"/>
      <c r="J214" s="30"/>
      <c r="K214" s="30"/>
    </row>
    <row r="215" spans="1:11" ht="14.1" customHeight="1" x14ac:dyDescent="0.25">
      <c r="A215" s="30"/>
      <c r="B215" s="30"/>
      <c r="C215" s="46" t="s">
        <v>55</v>
      </c>
      <c r="D215" s="47">
        <v>0</v>
      </c>
      <c r="E215" s="47">
        <v>0</v>
      </c>
      <c r="F215" s="47">
        <v>0</v>
      </c>
      <c r="G215" s="47">
        <v>0</v>
      </c>
      <c r="H215" s="30"/>
      <c r="I215" s="30"/>
      <c r="J215" s="30"/>
      <c r="K215" s="30"/>
    </row>
    <row r="216" spans="1:11" ht="14.1" customHeight="1" x14ac:dyDescent="0.25">
      <c r="A216" s="30"/>
      <c r="B216" s="30"/>
      <c r="C216" s="46" t="s">
        <v>58</v>
      </c>
      <c r="D216" s="47">
        <v>0</v>
      </c>
      <c r="E216" s="47">
        <v>0</v>
      </c>
      <c r="F216" s="47">
        <v>0</v>
      </c>
      <c r="G216" s="47">
        <v>0</v>
      </c>
      <c r="H216" s="30"/>
      <c r="I216" s="30"/>
      <c r="J216" s="30"/>
      <c r="K216" s="30"/>
    </row>
    <row r="217" spans="1:11" ht="14.1" customHeight="1" x14ac:dyDescent="0.25">
      <c r="A217" s="30"/>
      <c r="B217" s="30"/>
      <c r="C217" s="46" t="s">
        <v>54</v>
      </c>
      <c r="D217" s="47">
        <v>0</v>
      </c>
      <c r="E217" s="47">
        <v>0</v>
      </c>
      <c r="F217" s="47">
        <v>0</v>
      </c>
      <c r="G217" s="47">
        <v>0</v>
      </c>
      <c r="H217" s="30"/>
      <c r="I217" s="30"/>
      <c r="J217" s="30"/>
      <c r="K217" s="30"/>
    </row>
    <row r="218" spans="1:11" ht="14.1" customHeight="1" x14ac:dyDescent="0.25">
      <c r="A218" s="30"/>
      <c r="B218" s="30"/>
      <c r="C218" s="46" t="s">
        <v>55</v>
      </c>
      <c r="D218" s="47">
        <v>0</v>
      </c>
      <c r="E218" s="47">
        <v>0</v>
      </c>
      <c r="F218" s="47">
        <v>0</v>
      </c>
      <c r="G218" s="47">
        <v>0</v>
      </c>
      <c r="H218" s="30"/>
      <c r="I218" s="30"/>
      <c r="J218" s="30"/>
      <c r="K218" s="30"/>
    </row>
    <row r="219" spans="1:11" ht="14.1" customHeight="1" x14ac:dyDescent="0.25">
      <c r="A219" s="30"/>
      <c r="B219" s="30"/>
      <c r="C219" s="46" t="s">
        <v>59</v>
      </c>
      <c r="D219" s="47">
        <v>0</v>
      </c>
      <c r="E219" s="47">
        <v>0</v>
      </c>
      <c r="F219" s="47">
        <v>0</v>
      </c>
      <c r="G219" s="47">
        <v>0</v>
      </c>
      <c r="H219" s="30"/>
      <c r="I219" s="30"/>
      <c r="J219" s="30"/>
      <c r="K219" s="30"/>
    </row>
    <row r="220" spans="1:11" ht="14.1" customHeight="1" x14ac:dyDescent="0.25">
      <c r="A220" s="30"/>
      <c r="B220" s="30"/>
      <c r="C220" s="46" t="s">
        <v>54</v>
      </c>
      <c r="D220" s="47">
        <v>0</v>
      </c>
      <c r="E220" s="47">
        <v>0</v>
      </c>
      <c r="F220" s="47">
        <v>0</v>
      </c>
      <c r="G220" s="47">
        <v>0</v>
      </c>
      <c r="H220" s="30"/>
      <c r="I220" s="30"/>
      <c r="J220" s="30"/>
      <c r="K220" s="30"/>
    </row>
    <row r="221" spans="1:11" ht="14.1" customHeight="1" x14ac:dyDescent="0.25">
      <c r="A221" s="30"/>
      <c r="B221" s="30"/>
      <c r="C221" s="46" t="s">
        <v>55</v>
      </c>
      <c r="D221" s="47">
        <v>0</v>
      </c>
      <c r="E221" s="47">
        <v>0</v>
      </c>
      <c r="F221" s="47">
        <v>0</v>
      </c>
      <c r="G221" s="47">
        <v>0</v>
      </c>
      <c r="H221" s="30"/>
      <c r="I221" s="30"/>
      <c r="J221" s="30"/>
      <c r="K221" s="30"/>
    </row>
    <row r="222" spans="1:11" ht="14.1" customHeight="1" x14ac:dyDescent="0.25">
      <c r="A222" s="30"/>
      <c r="B222" s="30"/>
      <c r="C222" s="46" t="s">
        <v>60</v>
      </c>
      <c r="D222" s="47">
        <v>0</v>
      </c>
      <c r="E222" s="47">
        <v>0</v>
      </c>
      <c r="F222" s="47">
        <v>0</v>
      </c>
      <c r="G222" s="47">
        <v>0</v>
      </c>
      <c r="H222" s="30"/>
      <c r="I222" s="30"/>
      <c r="J222" s="30"/>
      <c r="K222" s="30"/>
    </row>
    <row r="223" spans="1:11" ht="14.1" customHeight="1" x14ac:dyDescent="0.25">
      <c r="A223" s="30"/>
      <c r="B223" s="30"/>
      <c r="C223" s="46" t="s">
        <v>54</v>
      </c>
      <c r="D223" s="47">
        <v>0</v>
      </c>
      <c r="E223" s="47">
        <v>0</v>
      </c>
      <c r="F223" s="47">
        <v>0</v>
      </c>
      <c r="G223" s="47">
        <v>0</v>
      </c>
      <c r="H223" s="30"/>
      <c r="I223" s="30"/>
      <c r="J223" s="30"/>
      <c r="K223" s="30"/>
    </row>
    <row r="224" spans="1:11" ht="14.1" customHeight="1" x14ac:dyDescent="0.25">
      <c r="A224" s="30"/>
      <c r="B224" s="30"/>
      <c r="C224" s="46" t="s">
        <v>55</v>
      </c>
      <c r="D224" s="47">
        <v>0</v>
      </c>
      <c r="E224" s="47">
        <v>0</v>
      </c>
      <c r="F224" s="47">
        <v>0</v>
      </c>
      <c r="G224" s="47">
        <v>0</v>
      </c>
      <c r="H224" s="30"/>
      <c r="I224" s="30"/>
      <c r="J224" s="30"/>
      <c r="K224" s="30"/>
    </row>
    <row r="225" spans="1:11" ht="14.1" customHeight="1" x14ac:dyDescent="0.25">
      <c r="A225" s="30"/>
      <c r="B225" s="30"/>
      <c r="C225" s="46" t="s">
        <v>61</v>
      </c>
      <c r="D225" s="47">
        <v>0</v>
      </c>
      <c r="E225" s="47">
        <v>0</v>
      </c>
      <c r="F225" s="47">
        <v>0</v>
      </c>
      <c r="G225" s="47">
        <v>0</v>
      </c>
      <c r="H225" s="30"/>
      <c r="I225" s="30"/>
      <c r="J225" s="30"/>
      <c r="K225" s="30"/>
    </row>
    <row r="226" spans="1:11" ht="14.1" customHeight="1" x14ac:dyDescent="0.25">
      <c r="A226" s="30"/>
      <c r="B226" s="30"/>
      <c r="C226" s="46" t="s">
        <v>54</v>
      </c>
      <c r="D226" s="47">
        <v>0</v>
      </c>
      <c r="E226" s="47">
        <v>0</v>
      </c>
      <c r="F226" s="47">
        <v>0</v>
      </c>
      <c r="G226" s="47">
        <v>0</v>
      </c>
      <c r="H226" s="30"/>
      <c r="I226" s="30"/>
      <c r="J226" s="30"/>
      <c r="K226" s="30"/>
    </row>
    <row r="227" spans="1:11" ht="14.1" customHeight="1" x14ac:dyDescent="0.25">
      <c r="A227" s="30"/>
      <c r="B227" s="30"/>
      <c r="C227" s="46" t="s">
        <v>55</v>
      </c>
      <c r="D227" s="47">
        <v>0</v>
      </c>
      <c r="E227" s="47">
        <v>0</v>
      </c>
      <c r="F227" s="47">
        <v>0</v>
      </c>
      <c r="G227" s="47">
        <v>0</v>
      </c>
      <c r="H227" s="30"/>
      <c r="I227" s="30"/>
      <c r="J227" s="30"/>
      <c r="K227" s="30"/>
    </row>
    <row r="228" spans="1:11" ht="14.1" customHeight="1" x14ac:dyDescent="0.25">
      <c r="A228" s="30"/>
      <c r="B228" s="30"/>
      <c r="C228" s="46" t="s">
        <v>62</v>
      </c>
      <c r="D228" s="47">
        <v>0</v>
      </c>
      <c r="E228" s="47">
        <v>0</v>
      </c>
      <c r="F228" s="47">
        <v>0</v>
      </c>
      <c r="G228" s="47">
        <v>0</v>
      </c>
      <c r="H228" s="30"/>
      <c r="I228" s="30"/>
      <c r="J228" s="30"/>
      <c r="K228" s="30"/>
    </row>
    <row r="229" spans="1:11" ht="14.1" customHeight="1" x14ac:dyDescent="0.25">
      <c r="A229" s="30"/>
      <c r="B229" s="30"/>
      <c r="C229" s="46" t="s">
        <v>54</v>
      </c>
      <c r="D229" s="47">
        <v>0</v>
      </c>
      <c r="E229" s="47">
        <v>0</v>
      </c>
      <c r="F229" s="47">
        <v>0</v>
      </c>
      <c r="G229" s="47">
        <v>0</v>
      </c>
      <c r="H229" s="30"/>
      <c r="I229" s="30"/>
      <c r="J229" s="30"/>
      <c r="K229" s="30"/>
    </row>
    <row r="230" spans="1:11" ht="14.1" customHeight="1" x14ac:dyDescent="0.25">
      <c r="A230" s="30"/>
      <c r="B230" s="30"/>
      <c r="C230" s="46" t="s">
        <v>63</v>
      </c>
      <c r="D230" s="47">
        <v>0</v>
      </c>
      <c r="E230" s="47">
        <v>0</v>
      </c>
      <c r="F230" s="47">
        <v>0</v>
      </c>
      <c r="G230" s="47">
        <v>0</v>
      </c>
      <c r="H230" s="30"/>
      <c r="I230" s="30"/>
      <c r="J230" s="30"/>
      <c r="K230" s="30"/>
    </row>
    <row r="231" spans="1:11" ht="14.1" customHeight="1" x14ac:dyDescent="0.25">
      <c r="A231" s="30"/>
      <c r="B231" s="30"/>
      <c r="C231" s="46" t="s">
        <v>64</v>
      </c>
      <c r="D231" s="47">
        <v>0</v>
      </c>
      <c r="E231" s="47">
        <v>0</v>
      </c>
      <c r="F231" s="47">
        <v>0</v>
      </c>
      <c r="G231" s="47">
        <v>0</v>
      </c>
      <c r="H231" s="30"/>
      <c r="I231" s="30"/>
      <c r="J231" s="30"/>
      <c r="K231" s="30"/>
    </row>
    <row r="232" spans="1:11" ht="14.1" customHeight="1" x14ac:dyDescent="0.25">
      <c r="A232" s="30"/>
      <c r="B232" s="30"/>
      <c r="C232" s="46" t="s">
        <v>65</v>
      </c>
      <c r="D232" s="47">
        <v>0</v>
      </c>
      <c r="E232" s="47">
        <v>0</v>
      </c>
      <c r="F232" s="47">
        <v>0</v>
      </c>
      <c r="G232" s="47">
        <v>0</v>
      </c>
      <c r="H232" s="30"/>
      <c r="I232" s="30"/>
      <c r="J232" s="30"/>
      <c r="K232" s="30"/>
    </row>
    <row r="233" spans="1:11" ht="14.1" customHeight="1" x14ac:dyDescent="0.25">
      <c r="A233" s="30"/>
      <c r="B233" s="30"/>
      <c r="C233" s="46" t="s">
        <v>66</v>
      </c>
      <c r="D233" s="47">
        <v>0</v>
      </c>
      <c r="E233" s="47">
        <v>0</v>
      </c>
      <c r="F233" s="47">
        <v>0</v>
      </c>
      <c r="G233" s="47">
        <v>0</v>
      </c>
      <c r="H233" s="30"/>
      <c r="I233" s="30"/>
      <c r="J233" s="30"/>
      <c r="K233" s="30"/>
    </row>
    <row r="234" spans="1:11" ht="14.1" customHeight="1" x14ac:dyDescent="0.25">
      <c r="A234" s="30"/>
      <c r="B234" s="30"/>
      <c r="C234" s="46" t="s">
        <v>67</v>
      </c>
      <c r="D234" s="47">
        <v>13400000</v>
      </c>
      <c r="E234" s="47">
        <v>8300000</v>
      </c>
      <c r="F234" s="47">
        <v>5700000</v>
      </c>
      <c r="G234" s="47">
        <v>0</v>
      </c>
      <c r="H234" s="30"/>
      <c r="I234" s="30"/>
      <c r="J234" s="30"/>
      <c r="K234" s="30"/>
    </row>
    <row r="235" spans="1:11" ht="14.1" customHeight="1" x14ac:dyDescent="0.25">
      <c r="A235" s="30"/>
      <c r="B235" s="30"/>
      <c r="C235" s="46" t="s">
        <v>54</v>
      </c>
      <c r="D235" s="47">
        <v>0</v>
      </c>
      <c r="E235" s="47">
        <v>0</v>
      </c>
      <c r="F235" s="47">
        <v>0</v>
      </c>
      <c r="G235" s="47">
        <v>0</v>
      </c>
      <c r="H235" s="30"/>
      <c r="I235" s="30"/>
      <c r="J235" s="30"/>
      <c r="K235" s="30"/>
    </row>
    <row r="236" spans="1:11" ht="14.1" customHeight="1" x14ac:dyDescent="0.25">
      <c r="A236" s="30"/>
      <c r="B236" s="30"/>
      <c r="C236" s="46" t="s">
        <v>63</v>
      </c>
      <c r="D236" s="47">
        <v>0</v>
      </c>
      <c r="E236" s="47">
        <v>0</v>
      </c>
      <c r="F236" s="47">
        <v>0</v>
      </c>
      <c r="G236" s="47">
        <v>0</v>
      </c>
      <c r="H236" s="30"/>
      <c r="I236" s="30"/>
      <c r="J236" s="30"/>
      <c r="K236" s="30"/>
    </row>
    <row r="237" spans="1:11" ht="14.1" customHeight="1" x14ac:dyDescent="0.25">
      <c r="A237" s="30"/>
      <c r="B237" s="30"/>
      <c r="C237" s="46" t="s">
        <v>64</v>
      </c>
      <c r="D237" s="47">
        <v>0</v>
      </c>
      <c r="E237" s="47">
        <v>0</v>
      </c>
      <c r="F237" s="47">
        <v>0</v>
      </c>
      <c r="G237" s="47">
        <v>0</v>
      </c>
      <c r="H237" s="30"/>
      <c r="I237" s="30"/>
      <c r="J237" s="30"/>
      <c r="K237" s="30"/>
    </row>
    <row r="238" spans="1:11" ht="14.1" customHeight="1" x14ac:dyDescent="0.25">
      <c r="A238" s="30"/>
      <c r="B238" s="30"/>
      <c r="C238" s="46" t="s">
        <v>65</v>
      </c>
      <c r="D238" s="47">
        <v>0</v>
      </c>
      <c r="E238" s="47">
        <v>0</v>
      </c>
      <c r="F238" s="47">
        <v>0</v>
      </c>
      <c r="G238" s="47">
        <v>0</v>
      </c>
      <c r="H238" s="30"/>
      <c r="I238" s="30"/>
      <c r="J238" s="30"/>
      <c r="K238" s="30"/>
    </row>
    <row r="239" spans="1:11" ht="14.1" customHeight="1" x14ac:dyDescent="0.25">
      <c r="A239" s="30"/>
      <c r="B239" s="30"/>
      <c r="C239" s="46" t="s">
        <v>66</v>
      </c>
      <c r="D239" s="47">
        <v>13400000</v>
      </c>
      <c r="E239" s="47">
        <v>8300000</v>
      </c>
      <c r="F239" s="47">
        <v>5700000</v>
      </c>
      <c r="G239" s="47">
        <v>0</v>
      </c>
      <c r="H239" s="30"/>
      <c r="I239" s="30"/>
      <c r="J239" s="30"/>
      <c r="K239" s="30"/>
    </row>
    <row r="240" spans="1:11" ht="14.1" customHeight="1" x14ac:dyDescent="0.25">
      <c r="A240" s="30"/>
      <c r="B240" s="30"/>
      <c r="C240" s="46" t="s">
        <v>68</v>
      </c>
      <c r="D240" s="47">
        <v>0</v>
      </c>
      <c r="E240" s="47">
        <v>0</v>
      </c>
      <c r="F240" s="47">
        <v>0</v>
      </c>
      <c r="G240" s="47">
        <v>0</v>
      </c>
      <c r="H240" s="30"/>
      <c r="I240" s="30"/>
      <c r="J240" s="30"/>
      <c r="K240" s="30"/>
    </row>
    <row r="241" spans="1:11" ht="14.1" customHeight="1" x14ac:dyDescent="0.25">
      <c r="A241" s="30"/>
      <c r="B241" s="30"/>
      <c r="C241" s="46" t="s">
        <v>54</v>
      </c>
      <c r="D241" s="47">
        <v>0</v>
      </c>
      <c r="E241" s="47">
        <v>0</v>
      </c>
      <c r="F241" s="47">
        <v>0</v>
      </c>
      <c r="G241" s="47">
        <v>0</v>
      </c>
      <c r="H241" s="30"/>
      <c r="I241" s="30"/>
      <c r="J241" s="30"/>
      <c r="K241" s="30"/>
    </row>
    <row r="242" spans="1:11" ht="14.1" customHeight="1" x14ac:dyDescent="0.25">
      <c r="A242" s="30"/>
      <c r="B242" s="30"/>
      <c r="C242" s="46" t="s">
        <v>63</v>
      </c>
      <c r="D242" s="47">
        <v>0</v>
      </c>
      <c r="E242" s="47">
        <v>0</v>
      </c>
      <c r="F242" s="47">
        <v>0</v>
      </c>
      <c r="G242" s="47">
        <v>0</v>
      </c>
      <c r="H242" s="30"/>
      <c r="I242" s="30"/>
      <c r="J242" s="30"/>
      <c r="K242" s="30"/>
    </row>
    <row r="243" spans="1:11" ht="14.1" customHeight="1" x14ac:dyDescent="0.25">
      <c r="A243" s="30"/>
      <c r="B243" s="30"/>
      <c r="C243" s="46" t="s">
        <v>64</v>
      </c>
      <c r="D243" s="47">
        <v>0</v>
      </c>
      <c r="E243" s="47">
        <v>0</v>
      </c>
      <c r="F243" s="47">
        <v>0</v>
      </c>
      <c r="G243" s="47">
        <v>0</v>
      </c>
      <c r="H243" s="30"/>
      <c r="I243" s="30"/>
      <c r="J243" s="30"/>
      <c r="K243" s="30"/>
    </row>
    <row r="244" spans="1:11" ht="14.1" customHeight="1" x14ac:dyDescent="0.25">
      <c r="A244" s="30"/>
      <c r="B244" s="30"/>
      <c r="C244" s="46" t="s">
        <v>65</v>
      </c>
      <c r="D244" s="47">
        <v>0</v>
      </c>
      <c r="E244" s="47">
        <v>0</v>
      </c>
      <c r="F244" s="47">
        <v>0</v>
      </c>
      <c r="G244" s="47">
        <v>0</v>
      </c>
      <c r="H244" s="30"/>
      <c r="I244" s="30"/>
      <c r="J244" s="30"/>
      <c r="K244" s="30"/>
    </row>
    <row r="245" spans="1:11" ht="14.1" customHeight="1" x14ac:dyDescent="0.25">
      <c r="A245" s="30"/>
      <c r="B245" s="30"/>
      <c r="C245" s="46" t="s">
        <v>66</v>
      </c>
      <c r="D245" s="47">
        <v>0</v>
      </c>
      <c r="E245" s="47">
        <v>0</v>
      </c>
      <c r="F245" s="47">
        <v>0</v>
      </c>
      <c r="G245" s="47">
        <v>0</v>
      </c>
      <c r="H245" s="30"/>
      <c r="I245" s="30"/>
      <c r="J245" s="30"/>
      <c r="K245" s="30"/>
    </row>
    <row r="246" spans="1:11" ht="14.1" customHeight="1" x14ac:dyDescent="0.25">
      <c r="A246" s="30"/>
      <c r="B246" s="30"/>
      <c r="C246" s="46" t="s">
        <v>69</v>
      </c>
      <c r="D246" s="47">
        <v>0</v>
      </c>
      <c r="E246" s="47">
        <v>0</v>
      </c>
      <c r="F246" s="47">
        <v>0</v>
      </c>
      <c r="G246" s="47">
        <v>0</v>
      </c>
      <c r="H246" s="30"/>
      <c r="I246" s="30"/>
      <c r="J246" s="30"/>
      <c r="K246" s="30"/>
    </row>
    <row r="247" spans="1:11" ht="14.1" customHeight="1" x14ac:dyDescent="0.25">
      <c r="A247" s="30"/>
      <c r="B247" s="30"/>
      <c r="C247" s="46" t="s">
        <v>70</v>
      </c>
      <c r="D247" s="47">
        <v>0</v>
      </c>
      <c r="E247" s="47">
        <v>0</v>
      </c>
      <c r="F247" s="47">
        <v>0</v>
      </c>
      <c r="G247" s="47">
        <v>0</v>
      </c>
      <c r="H247" s="30"/>
      <c r="I247" s="30"/>
      <c r="J247" s="30"/>
      <c r="K247" s="30"/>
    </row>
    <row r="248" spans="1:11" ht="14.1" customHeight="1" x14ac:dyDescent="0.25">
      <c r="A248" s="30"/>
      <c r="B248" s="30"/>
      <c r="C248" s="48" t="s">
        <v>71</v>
      </c>
      <c r="D248" s="47">
        <v>13400000</v>
      </c>
      <c r="E248" s="47">
        <v>8300000</v>
      </c>
      <c r="F248" s="47">
        <v>5700000</v>
      </c>
      <c r="G248" s="47">
        <v>0</v>
      </c>
      <c r="H248" s="30"/>
      <c r="I248" s="30"/>
      <c r="J248" s="30"/>
      <c r="K248" s="30"/>
    </row>
    <row r="249" spans="1:11" ht="65.099999999999994" customHeight="1" x14ac:dyDescent="0.25">
      <c r="A249" s="30"/>
      <c r="B249" s="30"/>
      <c r="C249" s="33" t="s">
        <v>21</v>
      </c>
      <c r="D249" s="1372" t="s">
        <v>400</v>
      </c>
      <c r="E249" s="1373"/>
      <c r="F249" s="1373"/>
      <c r="G249" s="1373"/>
      <c r="H249" s="30"/>
      <c r="I249" s="30"/>
      <c r="J249" s="30"/>
      <c r="K249" s="30"/>
    </row>
    <row r="250" spans="1:11" ht="27.95" customHeight="1" x14ac:dyDescent="0.25">
      <c r="A250" s="30"/>
      <c r="B250" s="30"/>
      <c r="C250" s="34" t="s">
        <v>23</v>
      </c>
      <c r="D250" s="35">
        <v>2022</v>
      </c>
      <c r="E250" s="35">
        <v>2023</v>
      </c>
      <c r="F250" s="35">
        <v>2024</v>
      </c>
      <c r="G250" s="35">
        <v>2025</v>
      </c>
      <c r="H250" s="30"/>
      <c r="I250" s="30"/>
      <c r="J250" s="30"/>
      <c r="K250" s="30"/>
    </row>
    <row r="251" spans="1:11" ht="14.1" customHeight="1" x14ac:dyDescent="0.25">
      <c r="A251" s="30"/>
      <c r="B251" s="30"/>
      <c r="C251" s="36"/>
      <c r="D251" s="37" t="s">
        <v>17</v>
      </c>
      <c r="E251" s="37" t="s">
        <v>18</v>
      </c>
      <c r="F251" s="37" t="s">
        <v>18</v>
      </c>
      <c r="G251" s="37" t="s">
        <v>18</v>
      </c>
      <c r="H251" s="30"/>
      <c r="I251" s="30"/>
      <c r="J251" s="30"/>
      <c r="K251" s="30"/>
    </row>
    <row r="252" spans="1:11" ht="14.1" customHeight="1" x14ac:dyDescent="0.25">
      <c r="A252" s="30"/>
      <c r="B252" s="30"/>
      <c r="C252" s="34" t="s">
        <v>399</v>
      </c>
      <c r="D252" s="38" t="s">
        <v>47</v>
      </c>
      <c r="E252" s="38" t="s">
        <v>398</v>
      </c>
      <c r="F252" s="38" t="s">
        <v>153</v>
      </c>
      <c r="G252" s="38" t="s">
        <v>397</v>
      </c>
      <c r="H252" s="30"/>
      <c r="I252" s="30"/>
      <c r="J252" s="30"/>
      <c r="K252" s="30"/>
    </row>
    <row r="253" spans="1:11" ht="14.1" customHeight="1" x14ac:dyDescent="0.25">
      <c r="A253" s="30"/>
      <c r="B253" s="30"/>
      <c r="C253" s="34" t="s">
        <v>396</v>
      </c>
      <c r="D253" s="38" t="s">
        <v>47</v>
      </c>
      <c r="E253" s="38" t="s">
        <v>84</v>
      </c>
      <c r="F253" s="38" t="s">
        <v>134</v>
      </c>
      <c r="G253" s="38" t="s">
        <v>84</v>
      </c>
      <c r="H253" s="30"/>
      <c r="I253" s="30"/>
      <c r="J253" s="30"/>
      <c r="K253" s="30"/>
    </row>
    <row r="254" spans="1:11" ht="20.100000000000001" customHeight="1" x14ac:dyDescent="0.25">
      <c r="A254" s="30"/>
      <c r="B254" s="30"/>
      <c r="C254" s="34" t="s">
        <v>395</v>
      </c>
      <c r="D254" s="38" t="s">
        <v>47</v>
      </c>
      <c r="E254" s="38" t="s">
        <v>394</v>
      </c>
      <c r="F254" s="38" t="s">
        <v>393</v>
      </c>
      <c r="G254" s="38" t="s">
        <v>393</v>
      </c>
      <c r="H254" s="30"/>
      <c r="I254" s="30"/>
      <c r="J254" s="30"/>
      <c r="K254" s="30"/>
    </row>
    <row r="255" spans="1:11" ht="14.1" customHeight="1" x14ac:dyDescent="0.25">
      <c r="A255" s="30"/>
      <c r="B255" s="30"/>
      <c r="C255" s="1370" t="s">
        <v>30</v>
      </c>
      <c r="D255" s="1371"/>
      <c r="E255" s="1371"/>
      <c r="F255" s="1371"/>
      <c r="G255" s="1371"/>
      <c r="H255" s="30"/>
      <c r="I255" s="30"/>
      <c r="J255" s="30"/>
      <c r="K255" s="30"/>
    </row>
    <row r="256" spans="1:11" ht="14.1" customHeight="1" x14ac:dyDescent="0.25">
      <c r="A256" s="30"/>
      <c r="B256" s="30"/>
      <c r="C256" s="39" t="s">
        <v>392</v>
      </c>
      <c r="D256" s="1370" t="s">
        <v>391</v>
      </c>
      <c r="E256" s="1371"/>
      <c r="F256" s="1371"/>
      <c r="G256" s="1371"/>
      <c r="H256" s="30"/>
      <c r="I256" s="30"/>
      <c r="J256" s="30"/>
      <c r="K256" s="30"/>
    </row>
    <row r="257" spans="1:11" ht="18" customHeight="1" x14ac:dyDescent="0.25">
      <c r="A257" s="30"/>
      <c r="B257" s="30"/>
      <c r="C257" s="40" t="s">
        <v>33</v>
      </c>
      <c r="D257" s="1368" t="s">
        <v>390</v>
      </c>
      <c r="E257" s="1369"/>
      <c r="F257" s="1369"/>
      <c r="G257" s="1369"/>
      <c r="H257" s="30"/>
      <c r="I257" s="30"/>
      <c r="J257" s="30"/>
      <c r="K257" s="30"/>
    </row>
    <row r="258" spans="1:11" ht="18" customHeight="1" x14ac:dyDescent="0.25">
      <c r="A258" s="30"/>
      <c r="B258" s="30"/>
      <c r="C258" s="41" t="s">
        <v>35</v>
      </c>
      <c r="D258" s="1361" t="s">
        <v>389</v>
      </c>
      <c r="E258" s="1362"/>
      <c r="F258" s="1362"/>
      <c r="G258" s="1362"/>
      <c r="H258" s="30"/>
      <c r="I258" s="30"/>
      <c r="J258" s="30"/>
      <c r="K258" s="30"/>
    </row>
    <row r="259" spans="1:11" ht="18" customHeight="1" x14ac:dyDescent="0.25">
      <c r="A259" s="30"/>
      <c r="B259" s="30"/>
      <c r="C259" s="41" t="s">
        <v>37</v>
      </c>
      <c r="D259" s="1361" t="s">
        <v>388</v>
      </c>
      <c r="E259" s="1362"/>
      <c r="F259" s="1362"/>
      <c r="G259" s="1362"/>
      <c r="H259" s="30"/>
      <c r="I259" s="30"/>
      <c r="J259" s="30"/>
      <c r="K259" s="30"/>
    </row>
    <row r="260" spans="1:11" ht="15" customHeight="1" x14ac:dyDescent="0.25">
      <c r="A260" s="30"/>
      <c r="B260" s="30"/>
      <c r="C260" s="42"/>
      <c r="D260" s="43">
        <v>2022</v>
      </c>
      <c r="E260" s="43">
        <v>2023</v>
      </c>
      <c r="F260" s="43">
        <v>2024</v>
      </c>
      <c r="G260" s="43">
        <v>2025</v>
      </c>
      <c r="H260" s="30"/>
      <c r="I260" s="30"/>
      <c r="J260" s="30"/>
      <c r="K260" s="30"/>
    </row>
    <row r="261" spans="1:11" ht="15" customHeight="1" x14ac:dyDescent="0.25">
      <c r="A261" s="30"/>
      <c r="B261" s="30"/>
      <c r="C261" s="44"/>
      <c r="D261" s="45" t="s">
        <v>17</v>
      </c>
      <c r="E261" s="45" t="s">
        <v>18</v>
      </c>
      <c r="F261" s="45" t="s">
        <v>18</v>
      </c>
      <c r="G261" s="45" t="s">
        <v>18</v>
      </c>
      <c r="H261" s="30"/>
      <c r="I261" s="30"/>
      <c r="J261" s="30"/>
      <c r="K261" s="30"/>
    </row>
    <row r="262" spans="1:11" ht="14.1" customHeight="1" x14ac:dyDescent="0.25">
      <c r="A262" s="30"/>
      <c r="B262" s="30"/>
      <c r="C262" s="34" t="s">
        <v>39</v>
      </c>
      <c r="D262" s="38" t="s">
        <v>387</v>
      </c>
      <c r="E262" s="38" t="s">
        <v>387</v>
      </c>
      <c r="F262" s="38" t="s">
        <v>387</v>
      </c>
      <c r="G262" s="38" t="s">
        <v>387</v>
      </c>
      <c r="H262" s="30"/>
      <c r="I262" s="30"/>
      <c r="J262" s="30"/>
      <c r="K262" s="30"/>
    </row>
    <row r="263" spans="1:11" ht="14.1" customHeight="1" x14ac:dyDescent="0.25">
      <c r="A263" s="30"/>
      <c r="B263" s="30"/>
      <c r="C263" s="34" t="s">
        <v>40</v>
      </c>
      <c r="D263" s="38" t="s">
        <v>386</v>
      </c>
      <c r="E263" s="38" t="s">
        <v>385</v>
      </c>
      <c r="F263" s="38" t="s">
        <v>384</v>
      </c>
      <c r="G263" s="38" t="s">
        <v>384</v>
      </c>
      <c r="H263" s="30"/>
      <c r="I263" s="30"/>
      <c r="J263" s="30"/>
      <c r="K263" s="30"/>
    </row>
    <row r="264" spans="1:11" ht="14.1" customHeight="1" x14ac:dyDescent="0.25">
      <c r="A264" s="30"/>
      <c r="B264" s="30"/>
      <c r="C264" s="34" t="s">
        <v>43</v>
      </c>
      <c r="D264" s="38" t="s">
        <v>383</v>
      </c>
      <c r="E264" s="38" t="s">
        <v>382</v>
      </c>
      <c r="F264" s="38" t="s">
        <v>381</v>
      </c>
      <c r="G264" s="38" t="s">
        <v>381</v>
      </c>
      <c r="H264" s="30"/>
      <c r="I264" s="30"/>
      <c r="J264" s="30"/>
      <c r="K264" s="30"/>
    </row>
    <row r="265" spans="1:11" ht="14.1" customHeight="1" x14ac:dyDescent="0.25">
      <c r="A265" s="30"/>
      <c r="B265" s="30"/>
      <c r="C265" s="34" t="s">
        <v>46</v>
      </c>
      <c r="D265" s="38" t="s">
        <v>47</v>
      </c>
      <c r="E265" s="38" t="s">
        <v>48</v>
      </c>
      <c r="F265" s="38" t="s">
        <v>48</v>
      </c>
      <c r="G265" s="38" t="s">
        <v>48</v>
      </c>
      <c r="H265" s="30"/>
      <c r="I265" s="30"/>
      <c r="J265" s="30"/>
      <c r="K265" s="30"/>
    </row>
    <row r="266" spans="1:11" ht="14.1" customHeight="1" x14ac:dyDescent="0.25">
      <c r="A266" s="30"/>
      <c r="B266" s="30"/>
      <c r="C266" s="34" t="s">
        <v>49</v>
      </c>
      <c r="D266" s="38" t="s">
        <v>47</v>
      </c>
      <c r="E266" s="38" t="s">
        <v>380</v>
      </c>
      <c r="F266" s="38" t="s">
        <v>379</v>
      </c>
      <c r="G266" s="38" t="s">
        <v>48</v>
      </c>
      <c r="H266" s="30"/>
      <c r="I266" s="30"/>
      <c r="J266" s="30"/>
      <c r="K266" s="30"/>
    </row>
    <row r="267" spans="1:11" ht="14.1" customHeight="1" x14ac:dyDescent="0.25">
      <c r="A267" s="30"/>
      <c r="B267" s="30"/>
      <c r="C267" s="34" t="s">
        <v>51</v>
      </c>
      <c r="D267" s="38" t="s">
        <v>47</v>
      </c>
      <c r="E267" s="38" t="s">
        <v>380</v>
      </c>
      <c r="F267" s="38" t="s">
        <v>379</v>
      </c>
      <c r="G267" s="38" t="s">
        <v>48</v>
      </c>
      <c r="H267" s="30"/>
      <c r="I267" s="30"/>
      <c r="J267" s="30"/>
      <c r="K267" s="30"/>
    </row>
    <row r="268" spans="1:11" ht="14.1" customHeight="1" x14ac:dyDescent="0.25">
      <c r="A268" s="30"/>
      <c r="B268" s="30"/>
      <c r="C268" s="1363" t="s">
        <v>52</v>
      </c>
      <c r="D268" s="1364"/>
      <c r="E268" s="1364"/>
      <c r="F268" s="1364"/>
      <c r="G268" s="1364"/>
      <c r="H268" s="30"/>
      <c r="I268" s="30"/>
      <c r="J268" s="30"/>
      <c r="K268" s="30"/>
    </row>
    <row r="269" spans="1:11" ht="14.1" customHeight="1" x14ac:dyDescent="0.25">
      <c r="A269" s="30"/>
      <c r="B269" s="30"/>
      <c r="C269" s="42"/>
      <c r="D269" s="43">
        <v>2022</v>
      </c>
      <c r="E269" s="43">
        <v>2023</v>
      </c>
      <c r="F269" s="43">
        <v>2024</v>
      </c>
      <c r="G269" s="43">
        <v>2025</v>
      </c>
      <c r="H269" s="30"/>
      <c r="I269" s="30"/>
      <c r="J269" s="30"/>
      <c r="K269" s="30"/>
    </row>
    <row r="270" spans="1:11" ht="14.1" customHeight="1" x14ac:dyDescent="0.25">
      <c r="A270" s="30"/>
      <c r="B270" s="30"/>
      <c r="C270" s="44"/>
      <c r="D270" s="45" t="s">
        <v>17</v>
      </c>
      <c r="E270" s="45" t="s">
        <v>18</v>
      </c>
      <c r="F270" s="45" t="s">
        <v>18</v>
      </c>
      <c r="G270" s="45" t="s">
        <v>18</v>
      </c>
      <c r="H270" s="30"/>
      <c r="I270" s="30"/>
      <c r="J270" s="30"/>
      <c r="K270" s="30"/>
    </row>
    <row r="271" spans="1:11" ht="14.1" customHeight="1" x14ac:dyDescent="0.25">
      <c r="A271" s="30"/>
      <c r="B271" s="30"/>
      <c r="C271" s="46" t="s">
        <v>53</v>
      </c>
      <c r="D271" s="47">
        <v>249624000</v>
      </c>
      <c r="E271" s="47">
        <v>233976000</v>
      </c>
      <c r="F271" s="47">
        <v>228976000</v>
      </c>
      <c r="G271" s="47">
        <v>228976000</v>
      </c>
      <c r="H271" s="30"/>
      <c r="I271" s="30"/>
      <c r="J271" s="30"/>
      <c r="K271" s="30"/>
    </row>
    <row r="272" spans="1:11" ht="14.1" customHeight="1" x14ac:dyDescent="0.25">
      <c r="A272" s="30"/>
      <c r="B272" s="30"/>
      <c r="C272" s="46" t="s">
        <v>54</v>
      </c>
      <c r="D272" s="47">
        <v>249624000</v>
      </c>
      <c r="E272" s="47">
        <v>233976000</v>
      </c>
      <c r="F272" s="47">
        <v>228976000</v>
      </c>
      <c r="G272" s="47">
        <v>228976000</v>
      </c>
      <c r="H272" s="30"/>
      <c r="I272" s="30"/>
      <c r="J272" s="30"/>
      <c r="K272" s="30"/>
    </row>
    <row r="273" spans="1:11" ht="14.1" customHeight="1" x14ac:dyDescent="0.25">
      <c r="A273" s="30"/>
      <c r="B273" s="30"/>
      <c r="C273" s="46" t="s">
        <v>55</v>
      </c>
      <c r="D273" s="47">
        <v>0</v>
      </c>
      <c r="E273" s="47">
        <v>0</v>
      </c>
      <c r="F273" s="47">
        <v>0</v>
      </c>
      <c r="G273" s="47">
        <v>0</v>
      </c>
      <c r="H273" s="30"/>
      <c r="I273" s="30"/>
      <c r="J273" s="30"/>
      <c r="K273" s="30"/>
    </row>
    <row r="274" spans="1:11" ht="14.1" customHeight="1" x14ac:dyDescent="0.25">
      <c r="A274" s="30"/>
      <c r="B274" s="30"/>
      <c r="C274" s="46" t="s">
        <v>56</v>
      </c>
      <c r="D274" s="47">
        <v>41104000</v>
      </c>
      <c r="E274" s="47">
        <v>39026000</v>
      </c>
      <c r="F274" s="47">
        <v>38134000</v>
      </c>
      <c r="G274" s="47">
        <v>38134000</v>
      </c>
      <c r="H274" s="30"/>
      <c r="I274" s="30"/>
      <c r="J274" s="30"/>
      <c r="K274" s="30"/>
    </row>
    <row r="275" spans="1:11" ht="14.1" customHeight="1" x14ac:dyDescent="0.25">
      <c r="A275" s="30"/>
      <c r="B275" s="30"/>
      <c r="C275" s="46" t="s">
        <v>54</v>
      </c>
      <c r="D275" s="47">
        <v>41104000</v>
      </c>
      <c r="E275" s="47">
        <v>39026000</v>
      </c>
      <c r="F275" s="47">
        <v>38134000</v>
      </c>
      <c r="G275" s="47">
        <v>38134000</v>
      </c>
      <c r="H275" s="30"/>
      <c r="I275" s="30"/>
      <c r="J275" s="30"/>
      <c r="K275" s="30"/>
    </row>
    <row r="276" spans="1:11" ht="14.1" customHeight="1" x14ac:dyDescent="0.25">
      <c r="A276" s="30"/>
      <c r="B276" s="30"/>
      <c r="C276" s="46" t="s">
        <v>55</v>
      </c>
      <c r="D276" s="47">
        <v>0</v>
      </c>
      <c r="E276" s="47">
        <v>0</v>
      </c>
      <c r="F276" s="47">
        <v>0</v>
      </c>
      <c r="G276" s="47">
        <v>0</v>
      </c>
      <c r="H276" s="30"/>
      <c r="I276" s="30"/>
      <c r="J276" s="30"/>
      <c r="K276" s="30"/>
    </row>
    <row r="277" spans="1:11" ht="14.1" customHeight="1" x14ac:dyDescent="0.25">
      <c r="A277" s="30"/>
      <c r="B277" s="30"/>
      <c r="C277" s="46" t="s">
        <v>57</v>
      </c>
      <c r="D277" s="47">
        <v>85235000</v>
      </c>
      <c r="E277" s="47">
        <v>67940000</v>
      </c>
      <c r="F277" s="47">
        <v>67940000</v>
      </c>
      <c r="G277" s="47">
        <v>67940000</v>
      </c>
      <c r="H277" s="30"/>
      <c r="I277" s="30"/>
      <c r="J277" s="30"/>
      <c r="K277" s="30"/>
    </row>
    <row r="278" spans="1:11" ht="14.1" customHeight="1" x14ac:dyDescent="0.25">
      <c r="A278" s="30"/>
      <c r="B278" s="30"/>
      <c r="C278" s="46" t="s">
        <v>54</v>
      </c>
      <c r="D278" s="47">
        <v>85235000</v>
      </c>
      <c r="E278" s="47">
        <v>67940000</v>
      </c>
      <c r="F278" s="47">
        <v>67940000</v>
      </c>
      <c r="G278" s="47">
        <v>67940000</v>
      </c>
      <c r="H278" s="30"/>
      <c r="I278" s="30"/>
      <c r="J278" s="30"/>
      <c r="K278" s="30"/>
    </row>
    <row r="279" spans="1:11" ht="14.1" customHeight="1" x14ac:dyDescent="0.25">
      <c r="A279" s="30"/>
      <c r="B279" s="30"/>
      <c r="C279" s="46" t="s">
        <v>55</v>
      </c>
      <c r="D279" s="47">
        <v>0</v>
      </c>
      <c r="E279" s="47">
        <v>0</v>
      </c>
      <c r="F279" s="47">
        <v>0</v>
      </c>
      <c r="G279" s="47">
        <v>0</v>
      </c>
      <c r="H279" s="30"/>
      <c r="I279" s="30"/>
      <c r="J279" s="30"/>
      <c r="K279" s="30"/>
    </row>
    <row r="280" spans="1:11" ht="14.1" customHeight="1" x14ac:dyDescent="0.25">
      <c r="A280" s="30"/>
      <c r="B280" s="30"/>
      <c r="C280" s="46" t="s">
        <v>58</v>
      </c>
      <c r="D280" s="47">
        <v>0</v>
      </c>
      <c r="E280" s="47">
        <v>0</v>
      </c>
      <c r="F280" s="47">
        <v>0</v>
      </c>
      <c r="G280" s="47">
        <v>0</v>
      </c>
      <c r="H280" s="30"/>
      <c r="I280" s="30"/>
      <c r="J280" s="30"/>
      <c r="K280" s="30"/>
    </row>
    <row r="281" spans="1:11" ht="14.1" customHeight="1" x14ac:dyDescent="0.25">
      <c r="A281" s="30"/>
      <c r="B281" s="30"/>
      <c r="C281" s="46" t="s">
        <v>54</v>
      </c>
      <c r="D281" s="47">
        <v>0</v>
      </c>
      <c r="E281" s="47">
        <v>0</v>
      </c>
      <c r="F281" s="47">
        <v>0</v>
      </c>
      <c r="G281" s="47">
        <v>0</v>
      </c>
      <c r="H281" s="30"/>
      <c r="I281" s="30"/>
      <c r="J281" s="30"/>
      <c r="K281" s="30"/>
    </row>
    <row r="282" spans="1:11" ht="14.1" customHeight="1" x14ac:dyDescent="0.25">
      <c r="A282" s="30"/>
      <c r="B282" s="30"/>
      <c r="C282" s="46" t="s">
        <v>55</v>
      </c>
      <c r="D282" s="47">
        <v>0</v>
      </c>
      <c r="E282" s="47">
        <v>0</v>
      </c>
      <c r="F282" s="47">
        <v>0</v>
      </c>
      <c r="G282" s="47">
        <v>0</v>
      </c>
      <c r="H282" s="30"/>
      <c r="I282" s="30"/>
      <c r="J282" s="30"/>
      <c r="K282" s="30"/>
    </row>
    <row r="283" spans="1:11" ht="14.1" customHeight="1" x14ac:dyDescent="0.25">
      <c r="A283" s="30"/>
      <c r="B283" s="30"/>
      <c r="C283" s="46" t="s">
        <v>59</v>
      </c>
      <c r="D283" s="47">
        <v>1574000</v>
      </c>
      <c r="E283" s="47">
        <v>1574000</v>
      </c>
      <c r="F283" s="47">
        <v>1574000</v>
      </c>
      <c r="G283" s="47">
        <v>1574000</v>
      </c>
      <c r="H283" s="30"/>
      <c r="I283" s="30"/>
      <c r="J283" s="30"/>
      <c r="K283" s="30"/>
    </row>
    <row r="284" spans="1:11" ht="14.1" customHeight="1" x14ac:dyDescent="0.25">
      <c r="A284" s="30"/>
      <c r="B284" s="30"/>
      <c r="C284" s="46" t="s">
        <v>54</v>
      </c>
      <c r="D284" s="47">
        <v>1574000</v>
      </c>
      <c r="E284" s="47">
        <v>1574000</v>
      </c>
      <c r="F284" s="47">
        <v>1574000</v>
      </c>
      <c r="G284" s="47">
        <v>1574000</v>
      </c>
      <c r="H284" s="30"/>
      <c r="I284" s="30"/>
      <c r="J284" s="30"/>
      <c r="K284" s="30"/>
    </row>
    <row r="285" spans="1:11" ht="14.1" customHeight="1" x14ac:dyDescent="0.25">
      <c r="A285" s="30"/>
      <c r="B285" s="30"/>
      <c r="C285" s="46" t="s">
        <v>55</v>
      </c>
      <c r="D285" s="47">
        <v>0</v>
      </c>
      <c r="E285" s="47">
        <v>0</v>
      </c>
      <c r="F285" s="47">
        <v>0</v>
      </c>
      <c r="G285" s="47">
        <v>0</v>
      </c>
      <c r="H285" s="30"/>
      <c r="I285" s="30"/>
      <c r="J285" s="30"/>
      <c r="K285" s="30"/>
    </row>
    <row r="286" spans="1:11" ht="14.1" customHeight="1" x14ac:dyDescent="0.25">
      <c r="A286" s="30"/>
      <c r="B286" s="30"/>
      <c r="C286" s="46" t="s">
        <v>60</v>
      </c>
      <c r="D286" s="47">
        <v>0</v>
      </c>
      <c r="E286" s="47">
        <v>0</v>
      </c>
      <c r="F286" s="47">
        <v>0</v>
      </c>
      <c r="G286" s="47">
        <v>0</v>
      </c>
      <c r="H286" s="30"/>
      <c r="I286" s="30"/>
      <c r="J286" s="30"/>
      <c r="K286" s="30"/>
    </row>
    <row r="287" spans="1:11" ht="14.1" customHeight="1" x14ac:dyDescent="0.25">
      <c r="A287" s="30"/>
      <c r="B287" s="30"/>
      <c r="C287" s="46" t="s">
        <v>54</v>
      </c>
      <c r="D287" s="47">
        <v>0</v>
      </c>
      <c r="E287" s="47">
        <v>0</v>
      </c>
      <c r="F287" s="47">
        <v>0</v>
      </c>
      <c r="G287" s="47">
        <v>0</v>
      </c>
      <c r="H287" s="30"/>
      <c r="I287" s="30"/>
      <c r="J287" s="30"/>
      <c r="K287" s="30"/>
    </row>
    <row r="288" spans="1:11" ht="14.1" customHeight="1" x14ac:dyDescent="0.25">
      <c r="A288" s="30"/>
      <c r="B288" s="30"/>
      <c r="C288" s="46" t="s">
        <v>55</v>
      </c>
      <c r="D288" s="47">
        <v>0</v>
      </c>
      <c r="E288" s="47">
        <v>0</v>
      </c>
      <c r="F288" s="47">
        <v>0</v>
      </c>
      <c r="G288" s="47">
        <v>0</v>
      </c>
      <c r="H288" s="30"/>
      <c r="I288" s="30"/>
      <c r="J288" s="30"/>
      <c r="K288" s="30"/>
    </row>
    <row r="289" spans="1:11" ht="14.1" customHeight="1" x14ac:dyDescent="0.25">
      <c r="A289" s="30"/>
      <c r="B289" s="30"/>
      <c r="C289" s="46" t="s">
        <v>61</v>
      </c>
      <c r="D289" s="47">
        <v>1274000</v>
      </c>
      <c r="E289" s="47">
        <v>0</v>
      </c>
      <c r="F289" s="47">
        <v>0</v>
      </c>
      <c r="G289" s="47">
        <v>0</v>
      </c>
      <c r="H289" s="30"/>
      <c r="I289" s="30"/>
      <c r="J289" s="30"/>
      <c r="K289" s="30"/>
    </row>
    <row r="290" spans="1:11" ht="14.1" customHeight="1" x14ac:dyDescent="0.25">
      <c r="A290" s="30"/>
      <c r="B290" s="30"/>
      <c r="C290" s="46" t="s">
        <v>54</v>
      </c>
      <c r="D290" s="47">
        <v>1274000</v>
      </c>
      <c r="E290" s="47">
        <v>0</v>
      </c>
      <c r="F290" s="47">
        <v>0</v>
      </c>
      <c r="G290" s="47">
        <v>0</v>
      </c>
      <c r="H290" s="30"/>
      <c r="I290" s="30"/>
      <c r="J290" s="30"/>
      <c r="K290" s="30"/>
    </row>
    <row r="291" spans="1:11" ht="14.1" customHeight="1" x14ac:dyDescent="0.25">
      <c r="A291" s="30"/>
      <c r="B291" s="30"/>
      <c r="C291" s="46" t="s">
        <v>55</v>
      </c>
      <c r="D291" s="47">
        <v>0</v>
      </c>
      <c r="E291" s="47">
        <v>0</v>
      </c>
      <c r="F291" s="47">
        <v>0</v>
      </c>
      <c r="G291" s="47">
        <v>0</v>
      </c>
      <c r="H291" s="30"/>
      <c r="I291" s="30"/>
      <c r="J291" s="30"/>
      <c r="K291" s="30"/>
    </row>
    <row r="292" spans="1:11" ht="14.1" customHeight="1" x14ac:dyDescent="0.25">
      <c r="A292" s="30"/>
      <c r="B292" s="30"/>
      <c r="C292" s="46" t="s">
        <v>62</v>
      </c>
      <c r="D292" s="47">
        <v>0</v>
      </c>
      <c r="E292" s="47">
        <v>0</v>
      </c>
      <c r="F292" s="47">
        <v>0</v>
      </c>
      <c r="G292" s="47">
        <v>0</v>
      </c>
      <c r="H292" s="30"/>
      <c r="I292" s="30"/>
      <c r="J292" s="30"/>
      <c r="K292" s="30"/>
    </row>
    <row r="293" spans="1:11" ht="14.1" customHeight="1" x14ac:dyDescent="0.25">
      <c r="A293" s="30"/>
      <c r="B293" s="30"/>
      <c r="C293" s="46" t="s">
        <v>54</v>
      </c>
      <c r="D293" s="47">
        <v>0</v>
      </c>
      <c r="E293" s="47">
        <v>0</v>
      </c>
      <c r="F293" s="47">
        <v>0</v>
      </c>
      <c r="G293" s="47">
        <v>0</v>
      </c>
      <c r="H293" s="30"/>
      <c r="I293" s="30"/>
      <c r="J293" s="30"/>
      <c r="K293" s="30"/>
    </row>
    <row r="294" spans="1:11" ht="14.1" customHeight="1" x14ac:dyDescent="0.25">
      <c r="A294" s="30"/>
      <c r="B294" s="30"/>
      <c r="C294" s="46" t="s">
        <v>63</v>
      </c>
      <c r="D294" s="47">
        <v>0</v>
      </c>
      <c r="E294" s="47">
        <v>0</v>
      </c>
      <c r="F294" s="47">
        <v>0</v>
      </c>
      <c r="G294" s="47">
        <v>0</v>
      </c>
      <c r="H294" s="30"/>
      <c r="I294" s="30"/>
      <c r="J294" s="30"/>
      <c r="K294" s="30"/>
    </row>
    <row r="295" spans="1:11" ht="14.1" customHeight="1" x14ac:dyDescent="0.25">
      <c r="A295" s="30"/>
      <c r="B295" s="30"/>
      <c r="C295" s="46" t="s">
        <v>64</v>
      </c>
      <c r="D295" s="47">
        <v>0</v>
      </c>
      <c r="E295" s="47">
        <v>0</v>
      </c>
      <c r="F295" s="47">
        <v>0</v>
      </c>
      <c r="G295" s="47">
        <v>0</v>
      </c>
      <c r="H295" s="30"/>
      <c r="I295" s="30"/>
      <c r="J295" s="30"/>
      <c r="K295" s="30"/>
    </row>
    <row r="296" spans="1:11" ht="14.1" customHeight="1" x14ac:dyDescent="0.25">
      <c r="A296" s="30"/>
      <c r="B296" s="30"/>
      <c r="C296" s="46" t="s">
        <v>65</v>
      </c>
      <c r="D296" s="47">
        <v>0</v>
      </c>
      <c r="E296" s="47">
        <v>0</v>
      </c>
      <c r="F296" s="47">
        <v>0</v>
      </c>
      <c r="G296" s="47">
        <v>0</v>
      </c>
      <c r="H296" s="30"/>
      <c r="I296" s="30"/>
      <c r="J296" s="30"/>
      <c r="K296" s="30"/>
    </row>
    <row r="297" spans="1:11" ht="14.1" customHeight="1" x14ac:dyDescent="0.25">
      <c r="A297" s="30"/>
      <c r="B297" s="30"/>
      <c r="C297" s="46" t="s">
        <v>66</v>
      </c>
      <c r="D297" s="47">
        <v>0</v>
      </c>
      <c r="E297" s="47">
        <v>0</v>
      </c>
      <c r="F297" s="47">
        <v>0</v>
      </c>
      <c r="G297" s="47">
        <v>0</v>
      </c>
      <c r="H297" s="30"/>
      <c r="I297" s="30"/>
      <c r="J297" s="30"/>
      <c r="K297" s="30"/>
    </row>
    <row r="298" spans="1:11" ht="14.1" customHeight="1" x14ac:dyDescent="0.25">
      <c r="A298" s="30"/>
      <c r="B298" s="30"/>
      <c r="C298" s="46" t="s">
        <v>67</v>
      </c>
      <c r="D298" s="47">
        <v>0</v>
      </c>
      <c r="E298" s="47">
        <v>0</v>
      </c>
      <c r="F298" s="47">
        <v>0</v>
      </c>
      <c r="G298" s="47">
        <v>0</v>
      </c>
      <c r="H298" s="30"/>
      <c r="I298" s="30"/>
      <c r="J298" s="30"/>
      <c r="K298" s="30"/>
    </row>
    <row r="299" spans="1:11" ht="14.1" customHeight="1" x14ac:dyDescent="0.25">
      <c r="A299" s="30"/>
      <c r="B299" s="30"/>
      <c r="C299" s="46" t="s">
        <v>54</v>
      </c>
      <c r="D299" s="47">
        <v>0</v>
      </c>
      <c r="E299" s="47">
        <v>0</v>
      </c>
      <c r="F299" s="47">
        <v>0</v>
      </c>
      <c r="G299" s="47">
        <v>0</v>
      </c>
      <c r="H299" s="30"/>
      <c r="I299" s="30"/>
      <c r="J299" s="30"/>
      <c r="K299" s="30"/>
    </row>
    <row r="300" spans="1:11" ht="14.1" customHeight="1" x14ac:dyDescent="0.25">
      <c r="A300" s="30"/>
      <c r="B300" s="30"/>
      <c r="C300" s="46" t="s">
        <v>63</v>
      </c>
      <c r="D300" s="47">
        <v>0</v>
      </c>
      <c r="E300" s="47">
        <v>0</v>
      </c>
      <c r="F300" s="47">
        <v>0</v>
      </c>
      <c r="G300" s="47">
        <v>0</v>
      </c>
      <c r="H300" s="30"/>
      <c r="I300" s="30"/>
      <c r="J300" s="30"/>
      <c r="K300" s="30"/>
    </row>
    <row r="301" spans="1:11" ht="14.1" customHeight="1" x14ac:dyDescent="0.25">
      <c r="A301" s="30"/>
      <c r="B301" s="30"/>
      <c r="C301" s="46" t="s">
        <v>64</v>
      </c>
      <c r="D301" s="47">
        <v>0</v>
      </c>
      <c r="E301" s="47">
        <v>0</v>
      </c>
      <c r="F301" s="47">
        <v>0</v>
      </c>
      <c r="G301" s="47">
        <v>0</v>
      </c>
      <c r="H301" s="30"/>
      <c r="I301" s="30"/>
      <c r="J301" s="30"/>
      <c r="K301" s="30"/>
    </row>
    <row r="302" spans="1:11" ht="14.1" customHeight="1" x14ac:dyDescent="0.25">
      <c r="A302" s="30"/>
      <c r="B302" s="30"/>
      <c r="C302" s="46" t="s">
        <v>65</v>
      </c>
      <c r="D302" s="47">
        <v>0</v>
      </c>
      <c r="E302" s="47">
        <v>0</v>
      </c>
      <c r="F302" s="47">
        <v>0</v>
      </c>
      <c r="G302" s="47">
        <v>0</v>
      </c>
      <c r="H302" s="30"/>
      <c r="I302" s="30"/>
      <c r="J302" s="30"/>
      <c r="K302" s="30"/>
    </row>
    <row r="303" spans="1:11" ht="14.1" customHeight="1" x14ac:dyDescent="0.25">
      <c r="A303" s="30"/>
      <c r="B303" s="30"/>
      <c r="C303" s="46" t="s">
        <v>66</v>
      </c>
      <c r="D303" s="47">
        <v>0</v>
      </c>
      <c r="E303" s="47">
        <v>0</v>
      </c>
      <c r="F303" s="47">
        <v>0</v>
      </c>
      <c r="G303" s="47">
        <v>0</v>
      </c>
      <c r="H303" s="30"/>
      <c r="I303" s="30"/>
      <c r="J303" s="30"/>
      <c r="K303" s="30"/>
    </row>
    <row r="304" spans="1:11" ht="14.1" customHeight="1" x14ac:dyDescent="0.25">
      <c r="A304" s="30"/>
      <c r="B304" s="30"/>
      <c r="C304" s="46" t="s">
        <v>68</v>
      </c>
      <c r="D304" s="47">
        <v>0</v>
      </c>
      <c r="E304" s="47">
        <v>0</v>
      </c>
      <c r="F304" s="47">
        <v>0</v>
      </c>
      <c r="G304" s="47">
        <v>0</v>
      </c>
      <c r="H304" s="30"/>
      <c r="I304" s="30"/>
      <c r="J304" s="30"/>
      <c r="K304" s="30"/>
    </row>
    <row r="305" spans="1:11" ht="14.1" customHeight="1" x14ac:dyDescent="0.25">
      <c r="A305" s="30"/>
      <c r="B305" s="30"/>
      <c r="C305" s="46" t="s">
        <v>54</v>
      </c>
      <c r="D305" s="47">
        <v>0</v>
      </c>
      <c r="E305" s="47">
        <v>0</v>
      </c>
      <c r="F305" s="47">
        <v>0</v>
      </c>
      <c r="G305" s="47">
        <v>0</v>
      </c>
      <c r="H305" s="30"/>
      <c r="I305" s="30"/>
      <c r="J305" s="30"/>
      <c r="K305" s="30"/>
    </row>
    <row r="306" spans="1:11" ht="14.1" customHeight="1" x14ac:dyDescent="0.25">
      <c r="A306" s="30"/>
      <c r="B306" s="30"/>
      <c r="C306" s="46" t="s">
        <v>63</v>
      </c>
      <c r="D306" s="47">
        <v>0</v>
      </c>
      <c r="E306" s="47">
        <v>0</v>
      </c>
      <c r="F306" s="47">
        <v>0</v>
      </c>
      <c r="G306" s="47">
        <v>0</v>
      </c>
      <c r="H306" s="30"/>
      <c r="I306" s="30"/>
      <c r="J306" s="30"/>
      <c r="K306" s="30"/>
    </row>
    <row r="307" spans="1:11" ht="14.1" customHeight="1" x14ac:dyDescent="0.25">
      <c r="A307" s="30"/>
      <c r="B307" s="30"/>
      <c r="C307" s="46" t="s">
        <v>64</v>
      </c>
      <c r="D307" s="47">
        <v>0</v>
      </c>
      <c r="E307" s="47">
        <v>0</v>
      </c>
      <c r="F307" s="47">
        <v>0</v>
      </c>
      <c r="G307" s="47">
        <v>0</v>
      </c>
      <c r="H307" s="30"/>
      <c r="I307" s="30"/>
      <c r="J307" s="30"/>
      <c r="K307" s="30"/>
    </row>
    <row r="308" spans="1:11" ht="14.1" customHeight="1" x14ac:dyDescent="0.25">
      <c r="A308" s="30"/>
      <c r="B308" s="30"/>
      <c r="C308" s="46" t="s">
        <v>65</v>
      </c>
      <c r="D308" s="47">
        <v>0</v>
      </c>
      <c r="E308" s="47">
        <v>0</v>
      </c>
      <c r="F308" s="47">
        <v>0</v>
      </c>
      <c r="G308" s="47">
        <v>0</v>
      </c>
      <c r="H308" s="30"/>
      <c r="I308" s="30"/>
      <c r="J308" s="30"/>
      <c r="K308" s="30"/>
    </row>
    <row r="309" spans="1:11" ht="14.1" customHeight="1" x14ac:dyDescent="0.25">
      <c r="A309" s="30"/>
      <c r="B309" s="30"/>
      <c r="C309" s="46" t="s">
        <v>66</v>
      </c>
      <c r="D309" s="47">
        <v>0</v>
      </c>
      <c r="E309" s="47">
        <v>0</v>
      </c>
      <c r="F309" s="47">
        <v>0</v>
      </c>
      <c r="G309" s="47">
        <v>0</v>
      </c>
      <c r="H309" s="30"/>
      <c r="I309" s="30"/>
      <c r="J309" s="30"/>
      <c r="K309" s="30"/>
    </row>
    <row r="310" spans="1:11" ht="14.1" customHeight="1" x14ac:dyDescent="0.25">
      <c r="A310" s="30"/>
      <c r="B310" s="30"/>
      <c r="C310" s="46" t="s">
        <v>69</v>
      </c>
      <c r="D310" s="47">
        <v>0</v>
      </c>
      <c r="E310" s="47">
        <v>0</v>
      </c>
      <c r="F310" s="47">
        <v>0</v>
      </c>
      <c r="G310" s="47">
        <v>0</v>
      </c>
      <c r="H310" s="30"/>
      <c r="I310" s="30"/>
      <c r="J310" s="30"/>
      <c r="K310" s="30"/>
    </row>
    <row r="311" spans="1:11" ht="14.1" customHeight="1" x14ac:dyDescent="0.25">
      <c r="A311" s="30"/>
      <c r="B311" s="30"/>
      <c r="C311" s="46" t="s">
        <v>70</v>
      </c>
      <c r="D311" s="47">
        <v>0</v>
      </c>
      <c r="E311" s="47">
        <v>0</v>
      </c>
      <c r="F311" s="47">
        <v>0</v>
      </c>
      <c r="G311" s="47">
        <v>0</v>
      </c>
      <c r="H311" s="30"/>
      <c r="I311" s="30"/>
      <c r="J311" s="30"/>
      <c r="K311" s="30"/>
    </row>
    <row r="312" spans="1:11" ht="14.1" customHeight="1" x14ac:dyDescent="0.25">
      <c r="A312" s="30"/>
      <c r="B312" s="30"/>
      <c r="C312" s="48" t="s">
        <v>71</v>
      </c>
      <c r="D312" s="47">
        <v>378811000</v>
      </c>
      <c r="E312" s="47">
        <v>342516000</v>
      </c>
      <c r="F312" s="47">
        <v>336624000</v>
      </c>
      <c r="G312" s="47">
        <v>336624000</v>
      </c>
      <c r="H312" s="30"/>
      <c r="I312" s="30"/>
      <c r="J312" s="30"/>
      <c r="K312" s="30"/>
    </row>
    <row r="313" spans="1:11" ht="15" customHeight="1" x14ac:dyDescent="0.25">
      <c r="A313" s="30"/>
      <c r="B313" s="30"/>
      <c r="C313" s="50" t="s">
        <v>47</v>
      </c>
      <c r="D313" s="51" t="s">
        <v>47</v>
      </c>
      <c r="E313" s="51" t="s">
        <v>47</v>
      </c>
      <c r="F313" s="51" t="s">
        <v>47</v>
      </c>
      <c r="G313" s="51" t="s">
        <v>47</v>
      </c>
      <c r="H313" s="30"/>
      <c r="I313" s="30"/>
      <c r="J313" s="30"/>
      <c r="K313" s="30"/>
    </row>
    <row r="314" spans="1:11" ht="15" customHeight="1" x14ac:dyDescent="0.25">
      <c r="A314" s="30"/>
      <c r="B314" s="30"/>
      <c r="C314" s="33" t="s">
        <v>118</v>
      </c>
      <c r="D314" s="52">
        <v>1894090370</v>
      </c>
      <c r="E314" s="52">
        <v>575600000</v>
      </c>
      <c r="F314" s="52">
        <v>565600000</v>
      </c>
      <c r="G314" s="52">
        <v>565600000</v>
      </c>
      <c r="H314" s="30"/>
      <c r="I314" s="30"/>
      <c r="J314" s="30"/>
      <c r="K314" s="30"/>
    </row>
    <row r="315" spans="1:11" ht="15" customHeight="1" x14ac:dyDescent="0.25">
      <c r="A315" s="30"/>
      <c r="B315" s="30"/>
      <c r="C315" s="34" t="s">
        <v>53</v>
      </c>
      <c r="D315" s="53">
        <v>519910800</v>
      </c>
      <c r="E315" s="53">
        <v>395928000</v>
      </c>
      <c r="F315" s="53">
        <v>387411000</v>
      </c>
      <c r="G315" s="53">
        <v>387411000</v>
      </c>
      <c r="H315" s="30"/>
      <c r="I315" s="30"/>
      <c r="J315" s="30"/>
      <c r="K315" s="30"/>
    </row>
    <row r="316" spans="1:11" ht="15" customHeight="1" x14ac:dyDescent="0.25">
      <c r="A316" s="30"/>
      <c r="B316" s="30"/>
      <c r="C316" s="34" t="s">
        <v>54</v>
      </c>
      <c r="D316" s="53">
        <v>488453400</v>
      </c>
      <c r="E316" s="53">
        <v>363664000</v>
      </c>
      <c r="F316" s="53">
        <v>355147000</v>
      </c>
      <c r="G316" s="53">
        <v>355147000</v>
      </c>
      <c r="H316" s="30"/>
      <c r="I316" s="30"/>
      <c r="J316" s="30"/>
      <c r="K316" s="30"/>
    </row>
    <row r="317" spans="1:11" ht="15" customHeight="1" x14ac:dyDescent="0.25">
      <c r="A317" s="30"/>
      <c r="B317" s="30"/>
      <c r="C317" s="34" t="s">
        <v>55</v>
      </c>
      <c r="D317" s="53">
        <v>31457400</v>
      </c>
      <c r="E317" s="53">
        <v>32264000</v>
      </c>
      <c r="F317" s="53">
        <v>32264000</v>
      </c>
      <c r="G317" s="53">
        <v>32264000</v>
      </c>
      <c r="H317" s="30"/>
      <c r="I317" s="30"/>
      <c r="J317" s="30"/>
      <c r="K317" s="30"/>
    </row>
    <row r="318" spans="1:11" ht="15" customHeight="1" x14ac:dyDescent="0.25">
      <c r="A318" s="30"/>
      <c r="B318" s="30"/>
      <c r="C318" s="34" t="s">
        <v>56</v>
      </c>
      <c r="D318" s="53">
        <v>87987870</v>
      </c>
      <c r="E318" s="53">
        <v>66072000</v>
      </c>
      <c r="F318" s="53">
        <v>64589000</v>
      </c>
      <c r="G318" s="53">
        <v>64589000</v>
      </c>
      <c r="H318" s="30"/>
      <c r="I318" s="30"/>
      <c r="J318" s="30"/>
      <c r="K318" s="30"/>
    </row>
    <row r="319" spans="1:11" ht="15" customHeight="1" x14ac:dyDescent="0.25">
      <c r="A319" s="30"/>
      <c r="B319" s="30"/>
      <c r="C319" s="34" t="s">
        <v>54</v>
      </c>
      <c r="D319" s="53">
        <v>82737500</v>
      </c>
      <c r="E319" s="53">
        <v>60687000</v>
      </c>
      <c r="F319" s="53">
        <v>59204000</v>
      </c>
      <c r="G319" s="53">
        <v>59204000</v>
      </c>
      <c r="H319" s="30"/>
      <c r="I319" s="30"/>
      <c r="J319" s="30"/>
      <c r="K319" s="30"/>
    </row>
    <row r="320" spans="1:11" ht="15" customHeight="1" x14ac:dyDescent="0.25">
      <c r="A320" s="30"/>
      <c r="B320" s="30"/>
      <c r="C320" s="34" t="s">
        <v>55</v>
      </c>
      <c r="D320" s="53">
        <v>5250370</v>
      </c>
      <c r="E320" s="53">
        <v>5385000</v>
      </c>
      <c r="F320" s="53">
        <v>5385000</v>
      </c>
      <c r="G320" s="53">
        <v>5385000</v>
      </c>
      <c r="H320" s="30"/>
      <c r="I320" s="30"/>
      <c r="J320" s="30"/>
      <c r="K320" s="30"/>
    </row>
    <row r="321" spans="1:11" ht="15" customHeight="1" x14ac:dyDescent="0.25">
      <c r="A321" s="30"/>
      <c r="B321" s="30"/>
      <c r="C321" s="34" t="s">
        <v>57</v>
      </c>
      <c r="D321" s="53">
        <v>583343700</v>
      </c>
      <c r="E321" s="53">
        <v>96426000</v>
      </c>
      <c r="F321" s="53">
        <v>96426000</v>
      </c>
      <c r="G321" s="53">
        <v>96426000</v>
      </c>
      <c r="H321" s="30"/>
      <c r="I321" s="30"/>
      <c r="J321" s="30"/>
      <c r="K321" s="30"/>
    </row>
    <row r="322" spans="1:11" ht="15" customHeight="1" x14ac:dyDescent="0.25">
      <c r="A322" s="30"/>
      <c r="B322" s="30"/>
      <c r="C322" s="34" t="s">
        <v>54</v>
      </c>
      <c r="D322" s="53">
        <v>581543700</v>
      </c>
      <c r="E322" s="53">
        <v>94426000</v>
      </c>
      <c r="F322" s="53">
        <v>94426000</v>
      </c>
      <c r="G322" s="53">
        <v>94426000</v>
      </c>
      <c r="H322" s="30"/>
      <c r="I322" s="30"/>
      <c r="J322" s="30"/>
      <c r="K322" s="30"/>
    </row>
    <row r="323" spans="1:11" ht="15" customHeight="1" x14ac:dyDescent="0.25">
      <c r="A323" s="30"/>
      <c r="B323" s="30"/>
      <c r="C323" s="34" t="s">
        <v>55</v>
      </c>
      <c r="D323" s="53">
        <v>1800000</v>
      </c>
      <c r="E323" s="53">
        <v>2000000</v>
      </c>
      <c r="F323" s="53">
        <v>2000000</v>
      </c>
      <c r="G323" s="53">
        <v>2000000</v>
      </c>
      <c r="H323" s="30"/>
      <c r="I323" s="30"/>
      <c r="J323" s="30"/>
      <c r="K323" s="30"/>
    </row>
    <row r="324" spans="1:11" ht="15" customHeight="1" x14ac:dyDescent="0.25">
      <c r="A324" s="30"/>
      <c r="B324" s="30"/>
      <c r="C324" s="34" t="s">
        <v>58</v>
      </c>
      <c r="D324" s="53">
        <v>0</v>
      </c>
      <c r="E324" s="53">
        <v>0</v>
      </c>
      <c r="F324" s="53">
        <v>0</v>
      </c>
      <c r="G324" s="53">
        <v>0</v>
      </c>
      <c r="H324" s="30"/>
      <c r="I324" s="30"/>
      <c r="J324" s="30"/>
      <c r="K324" s="30"/>
    </row>
    <row r="325" spans="1:11" ht="15" customHeight="1" x14ac:dyDescent="0.25">
      <c r="A325" s="30"/>
      <c r="B325" s="30"/>
      <c r="C325" s="34" t="s">
        <v>54</v>
      </c>
      <c r="D325" s="53">
        <v>0</v>
      </c>
      <c r="E325" s="53">
        <v>0</v>
      </c>
      <c r="F325" s="53">
        <v>0</v>
      </c>
      <c r="G325" s="53">
        <v>0</v>
      </c>
      <c r="H325" s="30"/>
      <c r="I325" s="30"/>
      <c r="J325" s="30"/>
      <c r="K325" s="30"/>
    </row>
    <row r="326" spans="1:11" ht="15" customHeight="1" x14ac:dyDescent="0.25">
      <c r="A326" s="30"/>
      <c r="B326" s="30"/>
      <c r="C326" s="34" t="s">
        <v>55</v>
      </c>
      <c r="D326" s="53">
        <v>0</v>
      </c>
      <c r="E326" s="53">
        <v>0</v>
      </c>
      <c r="F326" s="53">
        <v>0</v>
      </c>
      <c r="G326" s="53">
        <v>0</v>
      </c>
      <c r="H326" s="30"/>
      <c r="I326" s="30"/>
      <c r="J326" s="30"/>
      <c r="K326" s="30"/>
    </row>
    <row r="327" spans="1:11" ht="20.100000000000001" customHeight="1" x14ac:dyDescent="0.25">
      <c r="A327" s="30"/>
      <c r="B327" s="30"/>
      <c r="C327" s="34" t="s">
        <v>119</v>
      </c>
      <c r="D327" s="54">
        <v>1574000</v>
      </c>
      <c r="E327" s="54">
        <v>1574000</v>
      </c>
      <c r="F327" s="54">
        <v>1574000</v>
      </c>
      <c r="G327" s="54">
        <v>1574000</v>
      </c>
      <c r="H327" s="30"/>
      <c r="I327" s="30"/>
      <c r="J327" s="30"/>
      <c r="K327" s="30"/>
    </row>
    <row r="328" spans="1:11" ht="15" customHeight="1" x14ac:dyDescent="0.25">
      <c r="A328" s="30"/>
      <c r="B328" s="30"/>
      <c r="C328" s="34" t="s">
        <v>54</v>
      </c>
      <c r="D328" s="53">
        <v>1574000</v>
      </c>
      <c r="E328" s="53">
        <v>1574000</v>
      </c>
      <c r="F328" s="53">
        <v>1574000</v>
      </c>
      <c r="G328" s="53">
        <v>1574000</v>
      </c>
      <c r="H328" s="30"/>
      <c r="I328" s="30"/>
      <c r="J328" s="30"/>
      <c r="K328" s="30"/>
    </row>
    <row r="329" spans="1:11" ht="15" customHeight="1" x14ac:dyDescent="0.25">
      <c r="A329" s="30"/>
      <c r="B329" s="30"/>
      <c r="C329" s="34" t="s">
        <v>55</v>
      </c>
      <c r="D329" s="53">
        <v>0</v>
      </c>
      <c r="E329" s="53">
        <v>0</v>
      </c>
      <c r="F329" s="53">
        <v>0</v>
      </c>
      <c r="G329" s="53">
        <v>0</v>
      </c>
      <c r="H329" s="30"/>
      <c r="I329" s="30"/>
      <c r="J329" s="30"/>
      <c r="K329" s="30"/>
    </row>
    <row r="330" spans="1:11" ht="15" customHeight="1" x14ac:dyDescent="0.25">
      <c r="A330" s="30"/>
      <c r="B330" s="30"/>
      <c r="C330" s="34" t="s">
        <v>60</v>
      </c>
      <c r="D330" s="53">
        <v>0</v>
      </c>
      <c r="E330" s="53">
        <v>0</v>
      </c>
      <c r="F330" s="53">
        <v>0</v>
      </c>
      <c r="G330" s="53">
        <v>0</v>
      </c>
      <c r="H330" s="30"/>
      <c r="I330" s="30"/>
      <c r="J330" s="30"/>
      <c r="K330" s="30"/>
    </row>
    <row r="331" spans="1:11" ht="15" customHeight="1" x14ac:dyDescent="0.25">
      <c r="A331" s="30"/>
      <c r="B331" s="30"/>
      <c r="C331" s="34" t="s">
        <v>54</v>
      </c>
      <c r="D331" s="53">
        <v>0</v>
      </c>
      <c r="E331" s="53">
        <v>0</v>
      </c>
      <c r="F331" s="53">
        <v>0</v>
      </c>
      <c r="G331" s="53">
        <v>0</v>
      </c>
      <c r="H331" s="30"/>
      <c r="I331" s="30"/>
      <c r="J331" s="30"/>
      <c r="K331" s="30"/>
    </row>
    <row r="332" spans="1:11" ht="15" customHeight="1" x14ac:dyDescent="0.25">
      <c r="A332" s="30"/>
      <c r="B332" s="30"/>
      <c r="C332" s="34" t="s">
        <v>55</v>
      </c>
      <c r="D332" s="53">
        <v>0</v>
      </c>
      <c r="E332" s="53">
        <v>0</v>
      </c>
      <c r="F332" s="53">
        <v>0</v>
      </c>
      <c r="G332" s="53">
        <v>0</v>
      </c>
      <c r="H332" s="30"/>
      <c r="I332" s="30"/>
      <c r="J332" s="30"/>
      <c r="K332" s="30"/>
    </row>
    <row r="333" spans="1:11" ht="15" customHeight="1" x14ac:dyDescent="0.25">
      <c r="A333" s="30"/>
      <c r="B333" s="30"/>
      <c r="C333" s="34" t="s">
        <v>61</v>
      </c>
      <c r="D333" s="53">
        <v>1274000</v>
      </c>
      <c r="E333" s="53">
        <v>0</v>
      </c>
      <c r="F333" s="53">
        <v>0</v>
      </c>
      <c r="G333" s="53">
        <v>0</v>
      </c>
      <c r="H333" s="30"/>
      <c r="I333" s="30"/>
      <c r="J333" s="30"/>
      <c r="K333" s="30"/>
    </row>
    <row r="334" spans="1:11" ht="15" customHeight="1" x14ac:dyDescent="0.25">
      <c r="A334" s="30"/>
      <c r="B334" s="30"/>
      <c r="C334" s="34" t="s">
        <v>54</v>
      </c>
      <c r="D334" s="53">
        <v>1274000</v>
      </c>
      <c r="E334" s="53">
        <v>0</v>
      </c>
      <c r="F334" s="53">
        <v>0</v>
      </c>
      <c r="G334" s="53">
        <v>0</v>
      </c>
      <c r="H334" s="30"/>
      <c r="I334" s="30"/>
      <c r="J334" s="30"/>
      <c r="K334" s="30"/>
    </row>
    <row r="335" spans="1:11" ht="15" customHeight="1" x14ac:dyDescent="0.25">
      <c r="A335" s="30"/>
      <c r="B335" s="30"/>
      <c r="C335" s="34" t="s">
        <v>55</v>
      </c>
      <c r="D335" s="53">
        <v>0</v>
      </c>
      <c r="E335" s="53">
        <v>0</v>
      </c>
      <c r="F335" s="53">
        <v>0</v>
      </c>
      <c r="G335" s="53">
        <v>0</v>
      </c>
      <c r="H335" s="30"/>
      <c r="I335" s="30"/>
      <c r="J335" s="30"/>
      <c r="K335" s="30"/>
    </row>
    <row r="336" spans="1:11" ht="15" customHeight="1" x14ac:dyDescent="0.25">
      <c r="A336" s="30"/>
      <c r="B336" s="30"/>
      <c r="C336" s="34" t="s">
        <v>62</v>
      </c>
      <c r="D336" s="53">
        <v>0</v>
      </c>
      <c r="E336" s="53">
        <v>0</v>
      </c>
      <c r="F336" s="53">
        <v>0</v>
      </c>
      <c r="G336" s="53">
        <v>0</v>
      </c>
      <c r="H336" s="30"/>
      <c r="I336" s="30"/>
      <c r="J336" s="30"/>
      <c r="K336" s="30"/>
    </row>
    <row r="337" spans="1:11" ht="15" customHeight="1" x14ac:dyDescent="0.25">
      <c r="A337" s="30"/>
      <c r="B337" s="30"/>
      <c r="C337" s="34" t="s">
        <v>54</v>
      </c>
      <c r="D337" s="53">
        <v>0</v>
      </c>
      <c r="E337" s="53">
        <v>0</v>
      </c>
      <c r="F337" s="53">
        <v>0</v>
      </c>
      <c r="G337" s="53">
        <v>0</v>
      </c>
      <c r="H337" s="30"/>
      <c r="I337" s="30"/>
      <c r="J337" s="30"/>
      <c r="K337" s="30"/>
    </row>
    <row r="338" spans="1:11" ht="15" customHeight="1" x14ac:dyDescent="0.25">
      <c r="A338" s="30"/>
      <c r="B338" s="30"/>
      <c r="C338" s="34" t="s">
        <v>63</v>
      </c>
      <c r="D338" s="53">
        <v>0</v>
      </c>
      <c r="E338" s="53">
        <v>0</v>
      </c>
      <c r="F338" s="53">
        <v>0</v>
      </c>
      <c r="G338" s="53">
        <v>0</v>
      </c>
      <c r="H338" s="30"/>
      <c r="I338" s="30"/>
      <c r="J338" s="30"/>
      <c r="K338" s="30"/>
    </row>
    <row r="339" spans="1:11" ht="15" customHeight="1" x14ac:dyDescent="0.25">
      <c r="A339" s="30"/>
      <c r="B339" s="30"/>
      <c r="C339" s="34" t="s">
        <v>64</v>
      </c>
      <c r="D339" s="53">
        <v>0</v>
      </c>
      <c r="E339" s="53">
        <v>0</v>
      </c>
      <c r="F339" s="53">
        <v>0</v>
      </c>
      <c r="G339" s="53">
        <v>0</v>
      </c>
      <c r="H339" s="30"/>
      <c r="I339" s="30"/>
      <c r="J339" s="30"/>
      <c r="K339" s="30"/>
    </row>
    <row r="340" spans="1:11" ht="15" customHeight="1" x14ac:dyDescent="0.25">
      <c r="A340" s="30"/>
      <c r="B340" s="30"/>
      <c r="C340" s="34" t="s">
        <v>65</v>
      </c>
      <c r="D340" s="53">
        <v>0</v>
      </c>
      <c r="E340" s="53">
        <v>0</v>
      </c>
      <c r="F340" s="53">
        <v>0</v>
      </c>
      <c r="G340" s="53">
        <v>0</v>
      </c>
      <c r="H340" s="30"/>
      <c r="I340" s="30"/>
      <c r="J340" s="30"/>
      <c r="K340" s="30"/>
    </row>
    <row r="341" spans="1:11" ht="15" customHeight="1" x14ac:dyDescent="0.25">
      <c r="A341" s="30"/>
      <c r="B341" s="30"/>
      <c r="C341" s="34" t="s">
        <v>66</v>
      </c>
      <c r="D341" s="53">
        <v>0</v>
      </c>
      <c r="E341" s="53">
        <v>0</v>
      </c>
      <c r="F341" s="53">
        <v>0</v>
      </c>
      <c r="G341" s="53">
        <v>0</v>
      </c>
      <c r="H341" s="30"/>
      <c r="I341" s="30"/>
      <c r="J341" s="30"/>
      <c r="K341" s="30"/>
    </row>
    <row r="342" spans="1:11" ht="15" customHeight="1" x14ac:dyDescent="0.25">
      <c r="A342" s="30"/>
      <c r="B342" s="30"/>
      <c r="C342" s="34" t="s">
        <v>67</v>
      </c>
      <c r="D342" s="53">
        <v>700000000</v>
      </c>
      <c r="E342" s="53">
        <v>15600000</v>
      </c>
      <c r="F342" s="53">
        <v>15600000</v>
      </c>
      <c r="G342" s="53">
        <v>15600000</v>
      </c>
      <c r="H342" s="30"/>
      <c r="I342" s="30"/>
      <c r="J342" s="30"/>
      <c r="K342" s="30"/>
    </row>
    <row r="343" spans="1:11" ht="15" customHeight="1" x14ac:dyDescent="0.25">
      <c r="A343" s="30"/>
      <c r="B343" s="30"/>
      <c r="C343" s="34" t="s">
        <v>54</v>
      </c>
      <c r="D343" s="53">
        <v>286600000</v>
      </c>
      <c r="E343" s="53">
        <v>7300000</v>
      </c>
      <c r="F343" s="53">
        <v>9900000</v>
      </c>
      <c r="G343" s="53">
        <v>15600000</v>
      </c>
      <c r="H343" s="30"/>
      <c r="I343" s="30"/>
      <c r="J343" s="30"/>
      <c r="K343" s="30"/>
    </row>
    <row r="344" spans="1:11" ht="15" customHeight="1" x14ac:dyDescent="0.25">
      <c r="A344" s="30"/>
      <c r="B344" s="30"/>
      <c r="C344" s="34" t="s">
        <v>63</v>
      </c>
      <c r="D344" s="53">
        <v>400000000</v>
      </c>
      <c r="E344" s="53">
        <v>0</v>
      </c>
      <c r="F344" s="53">
        <v>0</v>
      </c>
      <c r="G344" s="53">
        <v>0</v>
      </c>
      <c r="H344" s="30"/>
      <c r="I344" s="30"/>
      <c r="J344" s="30"/>
      <c r="K344" s="30"/>
    </row>
    <row r="345" spans="1:11" ht="15" customHeight="1" x14ac:dyDescent="0.25">
      <c r="A345" s="30"/>
      <c r="B345" s="30"/>
      <c r="C345" s="34" t="s">
        <v>64</v>
      </c>
      <c r="D345" s="53">
        <v>0</v>
      </c>
      <c r="E345" s="53">
        <v>0</v>
      </c>
      <c r="F345" s="53">
        <v>0</v>
      </c>
      <c r="G345" s="53">
        <v>0</v>
      </c>
      <c r="H345" s="30"/>
      <c r="I345" s="30"/>
      <c r="J345" s="30"/>
      <c r="K345" s="30"/>
    </row>
    <row r="346" spans="1:11" ht="15" customHeight="1" x14ac:dyDescent="0.25">
      <c r="A346" s="30"/>
      <c r="B346" s="30"/>
      <c r="C346" s="34" t="s">
        <v>65</v>
      </c>
      <c r="D346" s="53">
        <v>0</v>
      </c>
      <c r="E346" s="53">
        <v>0</v>
      </c>
      <c r="F346" s="53">
        <v>0</v>
      </c>
      <c r="G346" s="53">
        <v>0</v>
      </c>
      <c r="H346" s="30"/>
      <c r="I346" s="30"/>
      <c r="J346" s="30"/>
      <c r="K346" s="30"/>
    </row>
    <row r="347" spans="1:11" ht="15" customHeight="1" x14ac:dyDescent="0.25">
      <c r="A347" s="30"/>
      <c r="B347" s="30"/>
      <c r="C347" s="34" t="s">
        <v>66</v>
      </c>
      <c r="D347" s="53">
        <v>13400000</v>
      </c>
      <c r="E347" s="53">
        <v>8300000</v>
      </c>
      <c r="F347" s="53">
        <v>5700000</v>
      </c>
      <c r="G347" s="53">
        <v>0</v>
      </c>
      <c r="H347" s="30"/>
      <c r="I347" s="30"/>
      <c r="J347" s="30"/>
      <c r="K347" s="30"/>
    </row>
    <row r="348" spans="1:11" ht="15" customHeight="1" x14ac:dyDescent="0.25">
      <c r="A348" s="30"/>
      <c r="B348" s="30"/>
      <c r="C348" s="34" t="s">
        <v>68</v>
      </c>
      <c r="D348" s="53">
        <v>0</v>
      </c>
      <c r="E348" s="53">
        <v>0</v>
      </c>
      <c r="F348" s="53">
        <v>0</v>
      </c>
      <c r="G348" s="53">
        <v>0</v>
      </c>
      <c r="H348" s="30"/>
      <c r="I348" s="30"/>
      <c r="J348" s="30"/>
      <c r="K348" s="30"/>
    </row>
    <row r="349" spans="1:11" ht="15" customHeight="1" x14ac:dyDescent="0.25">
      <c r="A349" s="30"/>
      <c r="B349" s="30"/>
      <c r="C349" s="34" t="s">
        <v>54</v>
      </c>
      <c r="D349" s="53">
        <v>0</v>
      </c>
      <c r="E349" s="53">
        <v>0</v>
      </c>
      <c r="F349" s="53">
        <v>0</v>
      </c>
      <c r="G349" s="53">
        <v>0</v>
      </c>
      <c r="H349" s="30"/>
      <c r="I349" s="30"/>
      <c r="J349" s="30"/>
      <c r="K349" s="30"/>
    </row>
    <row r="350" spans="1:11" ht="15" customHeight="1" x14ac:dyDescent="0.25">
      <c r="A350" s="30"/>
      <c r="B350" s="30"/>
      <c r="C350" s="34" t="s">
        <v>63</v>
      </c>
      <c r="D350" s="53">
        <v>0</v>
      </c>
      <c r="E350" s="53">
        <v>0</v>
      </c>
      <c r="F350" s="53">
        <v>0</v>
      </c>
      <c r="G350" s="53">
        <v>0</v>
      </c>
      <c r="H350" s="30"/>
      <c r="I350" s="30"/>
      <c r="J350" s="30"/>
      <c r="K350" s="30"/>
    </row>
    <row r="351" spans="1:11" ht="15" customHeight="1" x14ac:dyDescent="0.25">
      <c r="A351" s="30"/>
      <c r="B351" s="30"/>
      <c r="C351" s="34" t="s">
        <v>64</v>
      </c>
      <c r="D351" s="53">
        <v>0</v>
      </c>
      <c r="E351" s="53">
        <v>0</v>
      </c>
      <c r="F351" s="53">
        <v>0</v>
      </c>
      <c r="G351" s="53">
        <v>0</v>
      </c>
      <c r="H351" s="30"/>
      <c r="I351" s="30"/>
      <c r="J351" s="30"/>
      <c r="K351" s="30"/>
    </row>
    <row r="352" spans="1:11" ht="15" customHeight="1" x14ac:dyDescent="0.25">
      <c r="A352" s="30"/>
      <c r="B352" s="30"/>
      <c r="C352" s="34" t="s">
        <v>65</v>
      </c>
      <c r="D352" s="53">
        <v>0</v>
      </c>
      <c r="E352" s="53">
        <v>0</v>
      </c>
      <c r="F352" s="53">
        <v>0</v>
      </c>
      <c r="G352" s="53">
        <v>0</v>
      </c>
      <c r="H352" s="30"/>
      <c r="I352" s="30"/>
      <c r="J352" s="30"/>
      <c r="K352" s="30"/>
    </row>
    <row r="353" spans="1:11" ht="15" customHeight="1" x14ac:dyDescent="0.25">
      <c r="A353" s="30"/>
      <c r="B353" s="30"/>
      <c r="C353" s="34" t="s">
        <v>66</v>
      </c>
      <c r="D353" s="53">
        <v>0</v>
      </c>
      <c r="E353" s="53">
        <v>0</v>
      </c>
      <c r="F353" s="53">
        <v>0</v>
      </c>
      <c r="G353" s="53">
        <v>0</v>
      </c>
      <c r="H353" s="30"/>
      <c r="I353" s="30"/>
      <c r="J353" s="30"/>
      <c r="K353" s="30"/>
    </row>
    <row r="354" spans="1:11" ht="15" customHeight="1" x14ac:dyDescent="0.25">
      <c r="A354" s="30"/>
      <c r="B354" s="30"/>
      <c r="C354" s="34" t="s">
        <v>69</v>
      </c>
      <c r="D354" s="53">
        <v>0</v>
      </c>
      <c r="E354" s="53">
        <v>0</v>
      </c>
      <c r="F354" s="53">
        <v>0</v>
      </c>
      <c r="G354" s="53">
        <v>0</v>
      </c>
      <c r="H354" s="30"/>
      <c r="I354" s="30"/>
      <c r="J354" s="30"/>
      <c r="K354" s="30"/>
    </row>
    <row r="355" spans="1:11" ht="15" customHeight="1" x14ac:dyDescent="0.25">
      <c r="A355" s="30"/>
      <c r="B355" s="30"/>
      <c r="C355" s="34" t="s">
        <v>70</v>
      </c>
      <c r="D355" s="53">
        <v>0</v>
      </c>
      <c r="E355" s="53">
        <v>0</v>
      </c>
      <c r="F355" s="53">
        <v>0</v>
      </c>
      <c r="G355" s="53">
        <v>0</v>
      </c>
      <c r="H355" s="30"/>
      <c r="I355" s="30"/>
      <c r="J355" s="30"/>
      <c r="K355" s="30"/>
    </row>
    <row r="356" spans="1:11" ht="20.100000000000001" customHeight="1" x14ac:dyDescent="0.25">
      <c r="A356" s="30"/>
      <c r="B356" s="30"/>
      <c r="C356" s="55" t="s">
        <v>47</v>
      </c>
      <c r="D356" s="30"/>
      <c r="E356" s="30"/>
      <c r="F356" s="30"/>
      <c r="G356" s="30"/>
      <c r="H356" s="30"/>
      <c r="I356" s="30"/>
      <c r="J356" s="30"/>
      <c r="K356" s="30"/>
    </row>
    <row r="357" spans="1:11" ht="20.100000000000001" customHeight="1" x14ac:dyDescent="0.25">
      <c r="A357" s="56" t="s">
        <v>120</v>
      </c>
      <c r="B357" s="41" t="s">
        <v>121</v>
      </c>
      <c r="C357" s="41" t="s">
        <v>47</v>
      </c>
      <c r="D357" s="30"/>
      <c r="E357" s="57" t="s">
        <v>47</v>
      </c>
      <c r="F357" s="41" t="s">
        <v>121</v>
      </c>
      <c r="G357" s="41" t="s">
        <v>47</v>
      </c>
      <c r="H357" s="58" t="s">
        <v>47</v>
      </c>
      <c r="I357" s="57" t="s">
        <v>47</v>
      </c>
      <c r="J357" s="41" t="s">
        <v>121</v>
      </c>
      <c r="K357" s="41" t="s">
        <v>47</v>
      </c>
    </row>
    <row r="358" spans="1:11" ht="20.100000000000001" customHeight="1" x14ac:dyDescent="0.25">
      <c r="A358" s="59" t="s">
        <v>122</v>
      </c>
      <c r="B358" s="41" t="s">
        <v>123</v>
      </c>
      <c r="C358" s="41" t="s">
        <v>47</v>
      </c>
      <c r="D358" s="30"/>
      <c r="E358" s="59" t="s">
        <v>124</v>
      </c>
      <c r="F358" s="41" t="s">
        <v>123</v>
      </c>
      <c r="G358" s="41" t="s">
        <v>47</v>
      </c>
      <c r="H358" s="30"/>
      <c r="I358" s="59" t="s">
        <v>125</v>
      </c>
      <c r="J358" s="41" t="s">
        <v>123</v>
      </c>
      <c r="K358" s="41" t="s">
        <v>47</v>
      </c>
    </row>
    <row r="359" spans="1:11" ht="20.100000000000001" customHeight="1" x14ac:dyDescent="0.25">
      <c r="A359" s="60" t="s">
        <v>47</v>
      </c>
      <c r="B359" s="41" t="s">
        <v>126</v>
      </c>
      <c r="C359" s="41" t="s">
        <v>47</v>
      </c>
      <c r="D359" s="30"/>
      <c r="E359" s="60" t="s">
        <v>47</v>
      </c>
      <c r="F359" s="41" t="s">
        <v>126</v>
      </c>
      <c r="G359" s="41" t="s">
        <v>47</v>
      </c>
      <c r="H359" s="30"/>
      <c r="I359" s="60" t="s">
        <v>47</v>
      </c>
      <c r="J359" s="41" t="s">
        <v>126</v>
      </c>
      <c r="K359" s="41" t="s">
        <v>47</v>
      </c>
    </row>
  </sheetData>
  <mergeCells count="39">
    <mergeCell ref="D257:G257"/>
    <mergeCell ref="D258:G258"/>
    <mergeCell ref="D259:G259"/>
    <mergeCell ref="C268:G268"/>
    <mergeCell ref="D195:G195"/>
    <mergeCell ref="C204:G204"/>
    <mergeCell ref="D249:G249"/>
    <mergeCell ref="C255:G255"/>
    <mergeCell ref="D256:G256"/>
    <mergeCell ref="D81:G81"/>
    <mergeCell ref="D82:G82"/>
    <mergeCell ref="C91:G91"/>
    <mergeCell ref="D136:G136"/>
    <mergeCell ref="D137:G137"/>
    <mergeCell ref="D138:G138"/>
    <mergeCell ref="C147:G147"/>
    <mergeCell ref="D192:G192"/>
    <mergeCell ref="D193:G193"/>
    <mergeCell ref="D194:G194"/>
    <mergeCell ref="D15:G15"/>
    <mergeCell ref="C20:G20"/>
    <mergeCell ref="D21:G21"/>
    <mergeCell ref="D22:G22"/>
    <mergeCell ref="D23:G23"/>
    <mergeCell ref="D24:G24"/>
    <mergeCell ref="C33:G33"/>
    <mergeCell ref="C78:G78"/>
    <mergeCell ref="D79:G79"/>
    <mergeCell ref="D80:G80"/>
    <mergeCell ref="C1:G1"/>
    <mergeCell ref="C2:G2"/>
    <mergeCell ref="D3:G3"/>
    <mergeCell ref="D4:G4"/>
    <mergeCell ref="D5:G5"/>
    <mergeCell ref="D6:G6"/>
    <mergeCell ref="D7:G7"/>
    <mergeCell ref="C8:G8"/>
    <mergeCell ref="C9:G9"/>
    <mergeCell ref="D10:G10"/>
  </mergeCells>
  <pageMargins left="0" right="0" top="0" bottom="0" header="0" footer="0"/>
  <pageSetup scale="60" fitToHeight="1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484"/>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1375</v>
      </c>
      <c r="E3" s="1385"/>
      <c r="F3" s="1385"/>
      <c r="G3" s="1385"/>
      <c r="H3" s="30"/>
      <c r="I3" s="30"/>
      <c r="J3" s="30"/>
      <c r="K3" s="30"/>
    </row>
    <row r="4" spans="1:11" ht="14.1" customHeight="1" x14ac:dyDescent="0.25">
      <c r="A4" s="30"/>
      <c r="B4" s="30"/>
      <c r="C4" s="32" t="s">
        <v>4</v>
      </c>
      <c r="D4" s="1384" t="s">
        <v>195</v>
      </c>
      <c r="E4" s="1385"/>
      <c r="F4" s="1385"/>
      <c r="G4" s="1385"/>
      <c r="H4" s="30"/>
      <c r="I4" s="30"/>
      <c r="J4" s="30"/>
      <c r="K4" s="30"/>
    </row>
    <row r="5" spans="1:11" ht="14.1" customHeight="1" x14ac:dyDescent="0.25">
      <c r="A5" s="30"/>
      <c r="B5" s="30"/>
      <c r="C5" s="32" t="s">
        <v>6</v>
      </c>
      <c r="D5" s="1384" t="s">
        <v>1376</v>
      </c>
      <c r="E5" s="1385"/>
      <c r="F5" s="1385"/>
      <c r="G5" s="1385"/>
      <c r="H5" s="30"/>
      <c r="I5" s="30"/>
      <c r="J5" s="30"/>
      <c r="K5" s="30"/>
    </row>
    <row r="6" spans="1:11" ht="14.1" customHeight="1" x14ac:dyDescent="0.25">
      <c r="A6" s="30"/>
      <c r="B6" s="30"/>
      <c r="C6" s="32" t="s">
        <v>8</v>
      </c>
      <c r="D6" s="1384" t="s">
        <v>1377</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41.1" customHeight="1" x14ac:dyDescent="0.25">
      <c r="A9" s="30"/>
      <c r="B9" s="30"/>
      <c r="C9" s="1378" t="s">
        <v>1378</v>
      </c>
      <c r="D9" s="1379"/>
      <c r="E9" s="1379"/>
      <c r="F9" s="1379"/>
      <c r="G9" s="1379"/>
      <c r="H9" s="30"/>
      <c r="I9" s="30"/>
      <c r="J9" s="30"/>
      <c r="K9" s="30"/>
    </row>
    <row r="10" spans="1:11" ht="68.099999999999994" customHeight="1" x14ac:dyDescent="0.25">
      <c r="A10" s="30"/>
      <c r="B10" s="30"/>
      <c r="C10" s="33" t="s">
        <v>14</v>
      </c>
      <c r="D10" s="1372" t="s">
        <v>1379</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41.1" customHeight="1" x14ac:dyDescent="0.25">
      <c r="A13" s="30"/>
      <c r="B13" s="30"/>
      <c r="C13" s="34" t="s">
        <v>1380</v>
      </c>
      <c r="D13" s="38" t="s">
        <v>524</v>
      </c>
      <c r="E13" s="38" t="s">
        <v>509</v>
      </c>
      <c r="F13" s="38" t="s">
        <v>766</v>
      </c>
      <c r="G13" s="38" t="s">
        <v>26</v>
      </c>
      <c r="H13" s="30"/>
      <c r="I13" s="30"/>
      <c r="J13" s="30"/>
      <c r="K13" s="30"/>
    </row>
    <row r="14" spans="1:11" ht="14.1" customHeight="1" x14ac:dyDescent="0.25">
      <c r="A14" s="30"/>
      <c r="B14" s="30"/>
      <c r="C14" s="34" t="s">
        <v>1381</v>
      </c>
      <c r="D14" s="38" t="s">
        <v>524</v>
      </c>
      <c r="E14" s="38" t="s">
        <v>509</v>
      </c>
      <c r="F14" s="38" t="s">
        <v>766</v>
      </c>
      <c r="G14" s="38" t="s">
        <v>26</v>
      </c>
      <c r="H14" s="30"/>
      <c r="I14" s="30"/>
      <c r="J14" s="30"/>
      <c r="K14" s="30"/>
    </row>
    <row r="15" spans="1:11" ht="86.1" customHeight="1" x14ac:dyDescent="0.25">
      <c r="A15" s="30"/>
      <c r="B15" s="30"/>
      <c r="C15" s="33" t="s">
        <v>21</v>
      </c>
      <c r="D15" s="1372" t="s">
        <v>1382</v>
      </c>
      <c r="E15" s="1373"/>
      <c r="F15" s="1373"/>
      <c r="G15" s="1373"/>
      <c r="H15" s="30"/>
      <c r="I15" s="30"/>
      <c r="J15" s="30"/>
      <c r="K15" s="30"/>
    </row>
    <row r="16" spans="1:11" ht="27.95" customHeight="1" x14ac:dyDescent="0.25">
      <c r="A16" s="30"/>
      <c r="B16" s="30"/>
      <c r="C16" s="34" t="s">
        <v>23</v>
      </c>
      <c r="D16" s="35">
        <v>2022</v>
      </c>
      <c r="E16" s="35">
        <v>2023</v>
      </c>
      <c r="F16" s="35">
        <v>2024</v>
      </c>
      <c r="G16" s="35">
        <v>2025</v>
      </c>
      <c r="H16" s="30"/>
      <c r="I16" s="30"/>
      <c r="J16" s="30"/>
      <c r="K16" s="30"/>
    </row>
    <row r="17" spans="1:11" ht="14.1" customHeight="1" x14ac:dyDescent="0.25">
      <c r="A17" s="30"/>
      <c r="B17" s="30"/>
      <c r="C17" s="36"/>
      <c r="D17" s="37" t="s">
        <v>17</v>
      </c>
      <c r="E17" s="37" t="s">
        <v>18</v>
      </c>
      <c r="F17" s="37" t="s">
        <v>18</v>
      </c>
      <c r="G17" s="37" t="s">
        <v>18</v>
      </c>
      <c r="H17" s="30"/>
      <c r="I17" s="30"/>
      <c r="J17" s="30"/>
      <c r="K17" s="30"/>
    </row>
    <row r="18" spans="1:11" ht="14.1" customHeight="1" x14ac:dyDescent="0.25">
      <c r="A18" s="30"/>
      <c r="B18" s="30"/>
      <c r="C18" s="34" t="s">
        <v>1383</v>
      </c>
      <c r="D18" s="38" t="s">
        <v>26</v>
      </c>
      <c r="E18" s="38" t="s">
        <v>48</v>
      </c>
      <c r="F18" s="38" t="s">
        <v>48</v>
      </c>
      <c r="G18" s="38" t="s">
        <v>48</v>
      </c>
      <c r="H18" s="30"/>
      <c r="I18" s="30"/>
      <c r="J18" s="30"/>
      <c r="K18" s="30"/>
    </row>
    <row r="19" spans="1:11" ht="20.100000000000001" customHeight="1" x14ac:dyDescent="0.25">
      <c r="A19" s="30"/>
      <c r="B19" s="30"/>
      <c r="C19" s="34" t="s">
        <v>1384</v>
      </c>
      <c r="D19" s="38" t="s">
        <v>509</v>
      </c>
      <c r="E19" s="38" t="s">
        <v>509</v>
      </c>
      <c r="F19" s="38" t="s">
        <v>766</v>
      </c>
      <c r="G19" s="38" t="s">
        <v>26</v>
      </c>
      <c r="H19" s="30"/>
      <c r="I19" s="30"/>
      <c r="J19" s="30"/>
      <c r="K19" s="30"/>
    </row>
    <row r="20" spans="1:11" ht="20.100000000000001" customHeight="1" x14ac:dyDescent="0.25">
      <c r="A20" s="30"/>
      <c r="B20" s="30"/>
      <c r="C20" s="34" t="s">
        <v>1385</v>
      </c>
      <c r="D20" s="38" t="s">
        <v>78</v>
      </c>
      <c r="E20" s="38" t="s">
        <v>92</v>
      </c>
      <c r="F20" s="38" t="s">
        <v>92</v>
      </c>
      <c r="G20" s="38" t="s">
        <v>92</v>
      </c>
      <c r="H20" s="30"/>
      <c r="I20" s="30"/>
      <c r="J20" s="30"/>
      <c r="K20" s="30"/>
    </row>
    <row r="21" spans="1:11" ht="20.100000000000001" customHeight="1" x14ac:dyDescent="0.25">
      <c r="A21" s="30"/>
      <c r="B21" s="30"/>
      <c r="C21" s="34" t="s">
        <v>1386</v>
      </c>
      <c r="D21" s="38" t="s">
        <v>256</v>
      </c>
      <c r="E21" s="38" t="s">
        <v>911</v>
      </c>
      <c r="F21" s="38" t="s">
        <v>510</v>
      </c>
      <c r="G21" s="38" t="s">
        <v>524</v>
      </c>
      <c r="H21" s="30"/>
      <c r="I21" s="30"/>
      <c r="J21" s="30"/>
      <c r="K21" s="30"/>
    </row>
    <row r="22" spans="1:11" ht="14.1" customHeight="1" x14ac:dyDescent="0.25">
      <c r="A22" s="30"/>
      <c r="B22" s="30"/>
      <c r="C22" s="1370" t="s">
        <v>30</v>
      </c>
      <c r="D22" s="1371"/>
      <c r="E22" s="1371"/>
      <c r="F22" s="1371"/>
      <c r="G22" s="1371"/>
      <c r="H22" s="30"/>
      <c r="I22" s="30"/>
      <c r="J22" s="30"/>
      <c r="K22" s="30"/>
    </row>
    <row r="23" spans="1:11" ht="14.1" customHeight="1" x14ac:dyDescent="0.25">
      <c r="A23" s="30"/>
      <c r="B23" s="30"/>
      <c r="C23" s="241" t="s">
        <v>1387</v>
      </c>
      <c r="D23" s="1370" t="s">
        <v>1388</v>
      </c>
      <c r="E23" s="1371"/>
      <c r="F23" s="1371"/>
      <c r="G23" s="1371"/>
      <c r="H23" s="30"/>
      <c r="I23" s="30"/>
      <c r="J23" s="30"/>
      <c r="K23" s="30"/>
    </row>
    <row r="24" spans="1:11" ht="14.1" customHeight="1" x14ac:dyDescent="0.25">
      <c r="A24" s="30"/>
      <c r="B24" s="30"/>
      <c r="C24" s="40" t="s">
        <v>33</v>
      </c>
      <c r="D24" s="1368" t="s">
        <v>1389</v>
      </c>
      <c r="E24" s="1369"/>
      <c r="F24" s="1369"/>
      <c r="G24" s="1369"/>
      <c r="H24" s="30"/>
      <c r="I24" s="30"/>
      <c r="J24" s="30"/>
      <c r="K24" s="30"/>
    </row>
    <row r="25" spans="1:11" ht="14.1" customHeight="1" x14ac:dyDescent="0.25">
      <c r="A25" s="30"/>
      <c r="B25" s="30"/>
      <c r="C25" s="41" t="s">
        <v>35</v>
      </c>
      <c r="D25" s="1361" t="s">
        <v>1390</v>
      </c>
      <c r="E25" s="1362"/>
      <c r="F25" s="1362"/>
      <c r="G25" s="1362"/>
      <c r="H25" s="30"/>
      <c r="I25" s="30"/>
      <c r="J25" s="30"/>
      <c r="K25" s="30"/>
    </row>
    <row r="26" spans="1:11" ht="14.1" customHeight="1" x14ac:dyDescent="0.25">
      <c r="A26" s="30"/>
      <c r="B26" s="30"/>
      <c r="C26" s="41" t="s">
        <v>37</v>
      </c>
      <c r="D26" s="1361" t="s">
        <v>1391</v>
      </c>
      <c r="E26" s="1362"/>
      <c r="F26" s="1362"/>
      <c r="G26" s="1362"/>
      <c r="H26" s="30"/>
      <c r="I26" s="30"/>
      <c r="J26" s="30"/>
      <c r="K26" s="30"/>
    </row>
    <row r="27" spans="1:11" ht="15" customHeight="1" x14ac:dyDescent="0.25">
      <c r="A27" s="30"/>
      <c r="B27" s="30"/>
      <c r="C27" s="42"/>
      <c r="D27" s="43">
        <v>2022</v>
      </c>
      <c r="E27" s="43">
        <v>2023</v>
      </c>
      <c r="F27" s="43">
        <v>2024</v>
      </c>
      <c r="G27" s="43">
        <v>2025</v>
      </c>
      <c r="H27" s="30"/>
      <c r="I27" s="30"/>
      <c r="J27" s="30"/>
      <c r="K27" s="30"/>
    </row>
    <row r="28" spans="1:11" ht="15" customHeight="1" x14ac:dyDescent="0.25">
      <c r="A28" s="30"/>
      <c r="B28" s="30"/>
      <c r="C28" s="44"/>
      <c r="D28" s="45" t="s">
        <v>17</v>
      </c>
      <c r="E28" s="45" t="s">
        <v>18</v>
      </c>
      <c r="F28" s="45" t="s">
        <v>18</v>
      </c>
      <c r="G28" s="45" t="s">
        <v>18</v>
      </c>
      <c r="H28" s="30"/>
      <c r="I28" s="30"/>
      <c r="J28" s="30"/>
      <c r="K28" s="30"/>
    </row>
    <row r="29" spans="1:11" ht="14.1" customHeight="1" x14ac:dyDescent="0.25">
      <c r="A29" s="30"/>
      <c r="B29" s="30"/>
      <c r="C29" s="34" t="s">
        <v>39</v>
      </c>
      <c r="D29" s="38" t="s">
        <v>1392</v>
      </c>
      <c r="E29" s="38" t="s">
        <v>1148</v>
      </c>
      <c r="F29" s="38" t="s">
        <v>1094</v>
      </c>
      <c r="G29" s="38" t="s">
        <v>1094</v>
      </c>
      <c r="H29" s="30"/>
      <c r="I29" s="30"/>
      <c r="J29" s="30"/>
      <c r="K29" s="30"/>
    </row>
    <row r="30" spans="1:11" ht="14.1" customHeight="1" x14ac:dyDescent="0.25">
      <c r="A30" s="30"/>
      <c r="B30" s="30"/>
      <c r="C30" s="34" t="s">
        <v>40</v>
      </c>
      <c r="D30" s="38" t="s">
        <v>1393</v>
      </c>
      <c r="E30" s="38" t="s">
        <v>1394</v>
      </c>
      <c r="F30" s="38" t="s">
        <v>1395</v>
      </c>
      <c r="G30" s="38" t="s">
        <v>1396</v>
      </c>
      <c r="H30" s="30"/>
      <c r="I30" s="30"/>
      <c r="J30" s="30"/>
      <c r="K30" s="30"/>
    </row>
    <row r="31" spans="1:11" ht="14.1" customHeight="1" x14ac:dyDescent="0.25">
      <c r="A31" s="30"/>
      <c r="B31" s="30"/>
      <c r="C31" s="34" t="s">
        <v>43</v>
      </c>
      <c r="D31" s="38" t="s">
        <v>1397</v>
      </c>
      <c r="E31" s="38" t="s">
        <v>1398</v>
      </c>
      <c r="F31" s="38" t="s">
        <v>1399</v>
      </c>
      <c r="G31" s="38" t="s">
        <v>1400</v>
      </c>
      <c r="H31" s="30"/>
      <c r="I31" s="30"/>
      <c r="J31" s="30"/>
      <c r="K31" s="30"/>
    </row>
    <row r="32" spans="1:11" ht="14.1" customHeight="1" x14ac:dyDescent="0.25">
      <c r="A32" s="30"/>
      <c r="B32" s="30"/>
      <c r="C32" s="34" t="s">
        <v>46</v>
      </c>
      <c r="D32" s="38" t="s">
        <v>47</v>
      </c>
      <c r="E32" s="38" t="s">
        <v>1401</v>
      </c>
      <c r="F32" s="38" t="s">
        <v>1402</v>
      </c>
      <c r="G32" s="38" t="s">
        <v>48</v>
      </c>
      <c r="H32" s="30"/>
      <c r="I32" s="30"/>
      <c r="J32" s="30"/>
      <c r="K32" s="30"/>
    </row>
    <row r="33" spans="1:11" ht="14.1" customHeight="1" x14ac:dyDescent="0.25">
      <c r="A33" s="30"/>
      <c r="B33" s="30"/>
      <c r="C33" s="34" t="s">
        <v>49</v>
      </c>
      <c r="D33" s="38" t="s">
        <v>47</v>
      </c>
      <c r="E33" s="38" t="s">
        <v>1403</v>
      </c>
      <c r="F33" s="38" t="s">
        <v>1404</v>
      </c>
      <c r="G33" s="38" t="s">
        <v>1405</v>
      </c>
      <c r="H33" s="30"/>
      <c r="I33" s="30"/>
      <c r="J33" s="30"/>
      <c r="K33" s="30"/>
    </row>
    <row r="34" spans="1:11" ht="14.1" customHeight="1" x14ac:dyDescent="0.25">
      <c r="A34" s="30"/>
      <c r="B34" s="30"/>
      <c r="C34" s="34" t="s">
        <v>51</v>
      </c>
      <c r="D34" s="38" t="s">
        <v>47</v>
      </c>
      <c r="E34" s="38" t="s">
        <v>1406</v>
      </c>
      <c r="F34" s="38" t="s">
        <v>1407</v>
      </c>
      <c r="G34" s="38" t="s">
        <v>1405</v>
      </c>
      <c r="H34" s="30"/>
      <c r="I34" s="30"/>
      <c r="J34" s="30"/>
      <c r="K34" s="30"/>
    </row>
    <row r="35" spans="1:11" ht="14.1" customHeight="1" x14ac:dyDescent="0.25">
      <c r="A35" s="30"/>
      <c r="B35" s="30"/>
      <c r="C35" s="1363" t="s">
        <v>52</v>
      </c>
      <c r="D35" s="1364"/>
      <c r="E35" s="1364"/>
      <c r="F35" s="1364"/>
      <c r="G35" s="1364"/>
      <c r="H35" s="30"/>
      <c r="I35" s="30"/>
      <c r="J35" s="30"/>
      <c r="K35" s="30"/>
    </row>
    <row r="36" spans="1:11" ht="14.1" customHeight="1" x14ac:dyDescent="0.25">
      <c r="A36" s="30"/>
      <c r="B36" s="30"/>
      <c r="C36" s="42"/>
      <c r="D36" s="43">
        <v>2022</v>
      </c>
      <c r="E36" s="43">
        <v>2023</v>
      </c>
      <c r="F36" s="43">
        <v>2024</v>
      </c>
      <c r="G36" s="43">
        <v>2025</v>
      </c>
      <c r="H36" s="30"/>
      <c r="I36" s="30"/>
      <c r="J36" s="30"/>
      <c r="K36" s="30"/>
    </row>
    <row r="37" spans="1:11" ht="14.1" customHeight="1" x14ac:dyDescent="0.25">
      <c r="A37" s="30"/>
      <c r="B37" s="30"/>
      <c r="C37" s="44"/>
      <c r="D37" s="45" t="s">
        <v>17</v>
      </c>
      <c r="E37" s="45" t="s">
        <v>18</v>
      </c>
      <c r="F37" s="45" t="s">
        <v>18</v>
      </c>
      <c r="G37" s="45" t="s">
        <v>18</v>
      </c>
      <c r="H37" s="30"/>
      <c r="I37" s="30"/>
      <c r="J37" s="30"/>
      <c r="K37" s="30"/>
    </row>
    <row r="38" spans="1:11" ht="14.1" customHeight="1" x14ac:dyDescent="0.25">
      <c r="A38" s="30"/>
      <c r="B38" s="30"/>
      <c r="C38" s="46" t="s">
        <v>53</v>
      </c>
      <c r="D38" s="47">
        <v>67715425</v>
      </c>
      <c r="E38" s="47">
        <v>63503000</v>
      </c>
      <c r="F38" s="47">
        <v>63503000</v>
      </c>
      <c r="G38" s="47">
        <v>63503000</v>
      </c>
      <c r="H38" s="30"/>
      <c r="I38" s="30"/>
      <c r="J38" s="30"/>
      <c r="K38" s="30"/>
    </row>
    <row r="39" spans="1:11" ht="14.1" customHeight="1" x14ac:dyDescent="0.25">
      <c r="A39" s="30"/>
      <c r="B39" s="30"/>
      <c r="C39" s="46" t="s">
        <v>54</v>
      </c>
      <c r="D39" s="47">
        <v>67715425</v>
      </c>
      <c r="E39" s="47">
        <v>63503000</v>
      </c>
      <c r="F39" s="47">
        <v>63503000</v>
      </c>
      <c r="G39" s="47">
        <v>63503000</v>
      </c>
      <c r="H39" s="30"/>
      <c r="I39" s="30"/>
      <c r="J39" s="30"/>
      <c r="K39" s="30"/>
    </row>
    <row r="40" spans="1:11" ht="14.1" customHeight="1" x14ac:dyDescent="0.25">
      <c r="A40" s="30"/>
      <c r="B40" s="30"/>
      <c r="C40" s="46" t="s">
        <v>55</v>
      </c>
      <c r="D40" s="47">
        <v>0</v>
      </c>
      <c r="E40" s="47">
        <v>0</v>
      </c>
      <c r="F40" s="47">
        <v>0</v>
      </c>
      <c r="G40" s="47">
        <v>0</v>
      </c>
      <c r="H40" s="30"/>
      <c r="I40" s="30"/>
      <c r="J40" s="30"/>
      <c r="K40" s="30"/>
    </row>
    <row r="41" spans="1:11" ht="14.1" customHeight="1" x14ac:dyDescent="0.25">
      <c r="A41" s="30"/>
      <c r="B41" s="30"/>
      <c r="C41" s="46" t="s">
        <v>56</v>
      </c>
      <c r="D41" s="47">
        <v>6934325</v>
      </c>
      <c r="E41" s="47">
        <v>6907000</v>
      </c>
      <c r="F41" s="47">
        <v>6907000</v>
      </c>
      <c r="G41" s="47">
        <v>6907000</v>
      </c>
      <c r="H41" s="30"/>
      <c r="I41" s="30"/>
      <c r="J41" s="30"/>
      <c r="K41" s="30"/>
    </row>
    <row r="42" spans="1:11" ht="14.1" customHeight="1" x14ac:dyDescent="0.25">
      <c r="A42" s="30"/>
      <c r="B42" s="30"/>
      <c r="C42" s="46" t="s">
        <v>54</v>
      </c>
      <c r="D42" s="47">
        <v>6934325</v>
      </c>
      <c r="E42" s="47">
        <v>6907000</v>
      </c>
      <c r="F42" s="47">
        <v>6907000</v>
      </c>
      <c r="G42" s="47">
        <v>6907000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57</v>
      </c>
      <c r="D44" s="47">
        <v>34049400</v>
      </c>
      <c r="E44" s="47">
        <v>43920670</v>
      </c>
      <c r="F44" s="47">
        <v>47300850</v>
      </c>
      <c r="G44" s="47">
        <v>50612000</v>
      </c>
      <c r="H44" s="30"/>
      <c r="I44" s="30"/>
      <c r="J44" s="30"/>
      <c r="K44" s="30"/>
    </row>
    <row r="45" spans="1:11" ht="14.1" customHeight="1" x14ac:dyDescent="0.25">
      <c r="A45" s="30"/>
      <c r="B45" s="30"/>
      <c r="C45" s="46" t="s">
        <v>54</v>
      </c>
      <c r="D45" s="47">
        <v>32249400</v>
      </c>
      <c r="E45" s="47">
        <v>41920670</v>
      </c>
      <c r="F45" s="47">
        <v>45300850</v>
      </c>
      <c r="G45" s="47">
        <v>48612000</v>
      </c>
      <c r="H45" s="30"/>
      <c r="I45" s="30"/>
      <c r="J45" s="30"/>
      <c r="K45" s="30"/>
    </row>
    <row r="46" spans="1:11" ht="14.1" customHeight="1" x14ac:dyDescent="0.25">
      <c r="A46" s="30"/>
      <c r="B46" s="30"/>
      <c r="C46" s="46" t="s">
        <v>55</v>
      </c>
      <c r="D46" s="47">
        <v>1800000</v>
      </c>
      <c r="E46" s="47">
        <v>2000000</v>
      </c>
      <c r="F46" s="47">
        <v>2000000</v>
      </c>
      <c r="G46" s="47">
        <v>2000000</v>
      </c>
      <c r="H46" s="30"/>
      <c r="I46" s="30"/>
      <c r="J46" s="30"/>
      <c r="K46" s="30"/>
    </row>
    <row r="47" spans="1:11" ht="14.1" customHeight="1" x14ac:dyDescent="0.25">
      <c r="A47" s="30"/>
      <c r="B47" s="30"/>
      <c r="C47" s="46" t="s">
        <v>58</v>
      </c>
      <c r="D47" s="47">
        <v>0</v>
      </c>
      <c r="E47" s="47">
        <v>0</v>
      </c>
      <c r="F47" s="47">
        <v>0</v>
      </c>
      <c r="G47" s="47">
        <v>0</v>
      </c>
      <c r="H47" s="30"/>
      <c r="I47" s="30"/>
      <c r="J47" s="30"/>
      <c r="K47" s="30"/>
    </row>
    <row r="48" spans="1:11" ht="14.1" customHeight="1" x14ac:dyDescent="0.25">
      <c r="A48" s="30"/>
      <c r="B48" s="30"/>
      <c r="C48" s="46" t="s">
        <v>54</v>
      </c>
      <c r="D48" s="47">
        <v>0</v>
      </c>
      <c r="E48" s="47">
        <v>0</v>
      </c>
      <c r="F48" s="47">
        <v>0</v>
      </c>
      <c r="G48" s="47">
        <v>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59</v>
      </c>
      <c r="D50" s="47">
        <v>0</v>
      </c>
      <c r="E50" s="47">
        <v>0</v>
      </c>
      <c r="F50" s="47">
        <v>0</v>
      </c>
      <c r="G50" s="47">
        <v>0</v>
      </c>
      <c r="H50" s="30"/>
      <c r="I50" s="30"/>
      <c r="J50" s="30"/>
      <c r="K50" s="30"/>
    </row>
    <row r="51" spans="1:11" ht="14.1" customHeight="1" x14ac:dyDescent="0.25">
      <c r="A51" s="30"/>
      <c r="B51" s="30"/>
      <c r="C51" s="46" t="s">
        <v>54</v>
      </c>
      <c r="D51" s="47">
        <v>0</v>
      </c>
      <c r="E51" s="47">
        <v>0</v>
      </c>
      <c r="F51" s="47">
        <v>0</v>
      </c>
      <c r="G51" s="47">
        <v>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60</v>
      </c>
      <c r="D53" s="47">
        <v>0</v>
      </c>
      <c r="E53" s="47">
        <v>0</v>
      </c>
      <c r="F53" s="47">
        <v>0</v>
      </c>
      <c r="G53" s="47">
        <v>0</v>
      </c>
      <c r="H53" s="30"/>
      <c r="I53" s="30"/>
      <c r="J53" s="30"/>
      <c r="K53" s="30"/>
    </row>
    <row r="54" spans="1:11" ht="14.1" customHeight="1" x14ac:dyDescent="0.25">
      <c r="A54" s="30"/>
      <c r="B54" s="30"/>
      <c r="C54" s="46" t="s">
        <v>54</v>
      </c>
      <c r="D54" s="47">
        <v>0</v>
      </c>
      <c r="E54" s="47">
        <v>0</v>
      </c>
      <c r="F54" s="47">
        <v>0</v>
      </c>
      <c r="G54" s="47">
        <v>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61</v>
      </c>
      <c r="D56" s="47">
        <v>173660120</v>
      </c>
      <c r="E56" s="47">
        <v>154473650</v>
      </c>
      <c r="F56" s="47">
        <v>154099650</v>
      </c>
      <c r="G56" s="47">
        <v>150758500</v>
      </c>
      <c r="H56" s="30"/>
      <c r="I56" s="30"/>
      <c r="J56" s="30"/>
      <c r="K56" s="30"/>
    </row>
    <row r="57" spans="1:11" ht="14.1" customHeight="1" x14ac:dyDescent="0.25">
      <c r="A57" s="30"/>
      <c r="B57" s="30"/>
      <c r="C57" s="46" t="s">
        <v>54</v>
      </c>
      <c r="D57" s="47">
        <v>173660120</v>
      </c>
      <c r="E57" s="47">
        <v>154473650</v>
      </c>
      <c r="F57" s="47">
        <v>154099650</v>
      </c>
      <c r="G57" s="47">
        <v>150758500</v>
      </c>
      <c r="H57" s="30"/>
      <c r="I57" s="30"/>
      <c r="J57" s="30"/>
      <c r="K57" s="30"/>
    </row>
    <row r="58" spans="1:11" ht="14.1" customHeight="1" x14ac:dyDescent="0.25">
      <c r="A58" s="30"/>
      <c r="B58" s="30"/>
      <c r="C58" s="46" t="s">
        <v>55</v>
      </c>
      <c r="D58" s="47">
        <v>0</v>
      </c>
      <c r="E58" s="47">
        <v>0</v>
      </c>
      <c r="F58" s="47">
        <v>0</v>
      </c>
      <c r="G58" s="47">
        <v>0</v>
      </c>
      <c r="H58" s="30"/>
      <c r="I58" s="30"/>
      <c r="J58" s="30"/>
      <c r="K58" s="30"/>
    </row>
    <row r="59" spans="1:11" ht="14.1" customHeight="1" x14ac:dyDescent="0.25">
      <c r="A59" s="30"/>
      <c r="B59" s="30"/>
      <c r="C59" s="46" t="s">
        <v>62</v>
      </c>
      <c r="D59" s="47">
        <v>0</v>
      </c>
      <c r="E59" s="47">
        <v>0</v>
      </c>
      <c r="F59" s="47">
        <v>0</v>
      </c>
      <c r="G59" s="47">
        <v>0</v>
      </c>
      <c r="H59" s="30"/>
      <c r="I59" s="30"/>
      <c r="J59" s="30"/>
      <c r="K59" s="30"/>
    </row>
    <row r="60" spans="1:11" ht="14.1" customHeight="1" x14ac:dyDescent="0.25">
      <c r="A60" s="30"/>
      <c r="B60" s="30"/>
      <c r="C60" s="46" t="s">
        <v>54</v>
      </c>
      <c r="D60" s="47">
        <v>0</v>
      </c>
      <c r="E60" s="47">
        <v>0</v>
      </c>
      <c r="F60" s="47">
        <v>0</v>
      </c>
      <c r="G60" s="47">
        <v>0</v>
      </c>
      <c r="H60" s="30"/>
      <c r="I60" s="30"/>
      <c r="J60" s="30"/>
      <c r="K60" s="30"/>
    </row>
    <row r="61" spans="1:11" ht="14.1" customHeight="1" x14ac:dyDescent="0.25">
      <c r="A61" s="30"/>
      <c r="B61" s="30"/>
      <c r="C61" s="46" t="s">
        <v>63</v>
      </c>
      <c r="D61" s="47">
        <v>0</v>
      </c>
      <c r="E61" s="47">
        <v>0</v>
      </c>
      <c r="F61" s="47">
        <v>0</v>
      </c>
      <c r="G61" s="47">
        <v>0</v>
      </c>
      <c r="H61" s="30"/>
      <c r="I61" s="30"/>
      <c r="J61" s="30"/>
      <c r="K61" s="30"/>
    </row>
    <row r="62" spans="1:11" ht="14.1" customHeight="1" x14ac:dyDescent="0.25">
      <c r="A62" s="30"/>
      <c r="B62" s="30"/>
      <c r="C62" s="46" t="s">
        <v>64</v>
      </c>
      <c r="D62" s="47">
        <v>0</v>
      </c>
      <c r="E62" s="47">
        <v>0</v>
      </c>
      <c r="F62" s="47">
        <v>0</v>
      </c>
      <c r="G62" s="47">
        <v>0</v>
      </c>
      <c r="H62" s="30"/>
      <c r="I62" s="30"/>
      <c r="J62" s="30"/>
      <c r="K62" s="30"/>
    </row>
    <row r="63" spans="1:11" ht="14.1" customHeight="1" x14ac:dyDescent="0.25">
      <c r="A63" s="30"/>
      <c r="B63" s="30"/>
      <c r="C63" s="46" t="s">
        <v>65</v>
      </c>
      <c r="D63" s="47">
        <v>0</v>
      </c>
      <c r="E63" s="47">
        <v>0</v>
      </c>
      <c r="F63" s="47">
        <v>0</v>
      </c>
      <c r="G63" s="47">
        <v>0</v>
      </c>
      <c r="H63" s="30"/>
      <c r="I63" s="30"/>
      <c r="J63" s="30"/>
      <c r="K63" s="30"/>
    </row>
    <row r="64" spans="1:11" ht="14.1" customHeight="1" x14ac:dyDescent="0.25">
      <c r="A64" s="30"/>
      <c r="B64" s="30"/>
      <c r="C64" s="46" t="s">
        <v>66</v>
      </c>
      <c r="D64" s="47">
        <v>0</v>
      </c>
      <c r="E64" s="47">
        <v>0</v>
      </c>
      <c r="F64" s="47">
        <v>0</v>
      </c>
      <c r="G64" s="47">
        <v>0</v>
      </c>
      <c r="H64" s="30"/>
      <c r="I64" s="30"/>
      <c r="J64" s="30"/>
      <c r="K64" s="30"/>
    </row>
    <row r="65" spans="1:11" ht="14.1" customHeight="1" x14ac:dyDescent="0.25">
      <c r="A65" s="30"/>
      <c r="B65" s="30"/>
      <c r="C65" s="46" t="s">
        <v>67</v>
      </c>
      <c r="D65" s="47">
        <v>0</v>
      </c>
      <c r="E65" s="47">
        <v>0</v>
      </c>
      <c r="F65" s="47">
        <v>0</v>
      </c>
      <c r="G65" s="47">
        <v>0</v>
      </c>
      <c r="H65" s="30"/>
      <c r="I65" s="30"/>
      <c r="J65" s="30"/>
      <c r="K65" s="30"/>
    </row>
    <row r="66" spans="1:11" ht="14.1" customHeight="1" x14ac:dyDescent="0.25">
      <c r="A66" s="30"/>
      <c r="B66" s="30"/>
      <c r="C66" s="46" t="s">
        <v>54</v>
      </c>
      <c r="D66" s="47">
        <v>0</v>
      </c>
      <c r="E66" s="47">
        <v>0</v>
      </c>
      <c r="F66" s="47">
        <v>0</v>
      </c>
      <c r="G66" s="47">
        <v>0</v>
      </c>
      <c r="H66" s="30"/>
      <c r="I66" s="30"/>
      <c r="J66" s="30"/>
      <c r="K66" s="30"/>
    </row>
    <row r="67" spans="1:11" ht="14.1" customHeight="1" x14ac:dyDescent="0.25">
      <c r="A67" s="30"/>
      <c r="B67" s="30"/>
      <c r="C67" s="46" t="s">
        <v>63</v>
      </c>
      <c r="D67" s="47">
        <v>0</v>
      </c>
      <c r="E67" s="47">
        <v>0</v>
      </c>
      <c r="F67" s="47">
        <v>0</v>
      </c>
      <c r="G67" s="47">
        <v>0</v>
      </c>
      <c r="H67" s="30"/>
      <c r="I67" s="30"/>
      <c r="J67" s="30"/>
      <c r="K67" s="30"/>
    </row>
    <row r="68" spans="1:11" ht="14.1" customHeight="1" x14ac:dyDescent="0.25">
      <c r="A68" s="30"/>
      <c r="B68" s="30"/>
      <c r="C68" s="46" t="s">
        <v>64</v>
      </c>
      <c r="D68" s="47">
        <v>0</v>
      </c>
      <c r="E68" s="47">
        <v>0</v>
      </c>
      <c r="F68" s="47">
        <v>0</v>
      </c>
      <c r="G68" s="47">
        <v>0</v>
      </c>
      <c r="H68" s="30"/>
      <c r="I68" s="30"/>
      <c r="J68" s="30"/>
      <c r="K68" s="30"/>
    </row>
    <row r="69" spans="1:11" ht="14.1" customHeight="1" x14ac:dyDescent="0.25">
      <c r="A69" s="30"/>
      <c r="B69" s="30"/>
      <c r="C69" s="46" t="s">
        <v>65</v>
      </c>
      <c r="D69" s="47">
        <v>0</v>
      </c>
      <c r="E69" s="47">
        <v>0</v>
      </c>
      <c r="F69" s="47">
        <v>0</v>
      </c>
      <c r="G69" s="47">
        <v>0</v>
      </c>
      <c r="H69" s="30"/>
      <c r="I69" s="30"/>
      <c r="J69" s="30"/>
      <c r="K69" s="30"/>
    </row>
    <row r="70" spans="1:11" ht="14.1" customHeight="1" x14ac:dyDescent="0.25">
      <c r="A70" s="30"/>
      <c r="B70" s="30"/>
      <c r="C70" s="46" t="s">
        <v>66</v>
      </c>
      <c r="D70" s="47">
        <v>0</v>
      </c>
      <c r="E70" s="47">
        <v>0</v>
      </c>
      <c r="F70" s="47">
        <v>0</v>
      </c>
      <c r="G70" s="47">
        <v>0</v>
      </c>
      <c r="H70" s="30"/>
      <c r="I70" s="30"/>
      <c r="J70" s="30"/>
      <c r="K70" s="30"/>
    </row>
    <row r="71" spans="1:11" ht="14.1" customHeight="1" x14ac:dyDescent="0.25">
      <c r="A71" s="30"/>
      <c r="B71" s="30"/>
      <c r="C71" s="46" t="s">
        <v>68</v>
      </c>
      <c r="D71" s="47">
        <v>0</v>
      </c>
      <c r="E71" s="47">
        <v>0</v>
      </c>
      <c r="F71" s="47">
        <v>0</v>
      </c>
      <c r="G71" s="47">
        <v>0</v>
      </c>
      <c r="H71" s="30"/>
      <c r="I71" s="30"/>
      <c r="J71" s="30"/>
      <c r="K71" s="30"/>
    </row>
    <row r="72" spans="1:11" ht="14.1" customHeight="1" x14ac:dyDescent="0.25">
      <c r="A72" s="30"/>
      <c r="B72" s="30"/>
      <c r="C72" s="46" t="s">
        <v>54</v>
      </c>
      <c r="D72" s="47">
        <v>0</v>
      </c>
      <c r="E72" s="47">
        <v>0</v>
      </c>
      <c r="F72" s="47">
        <v>0</v>
      </c>
      <c r="G72" s="47">
        <v>0</v>
      </c>
      <c r="H72" s="30"/>
      <c r="I72" s="30"/>
      <c r="J72" s="30"/>
      <c r="K72" s="30"/>
    </row>
    <row r="73" spans="1:11" ht="14.1" customHeight="1" x14ac:dyDescent="0.25">
      <c r="A73" s="30"/>
      <c r="B73" s="30"/>
      <c r="C73" s="46" t="s">
        <v>63</v>
      </c>
      <c r="D73" s="47">
        <v>0</v>
      </c>
      <c r="E73" s="47">
        <v>0</v>
      </c>
      <c r="F73" s="47">
        <v>0</v>
      </c>
      <c r="G73" s="47">
        <v>0</v>
      </c>
      <c r="H73" s="30"/>
      <c r="I73" s="30"/>
      <c r="J73" s="30"/>
      <c r="K73" s="30"/>
    </row>
    <row r="74" spans="1:11" ht="14.1" customHeight="1" x14ac:dyDescent="0.25">
      <c r="A74" s="30"/>
      <c r="B74" s="30"/>
      <c r="C74" s="46" t="s">
        <v>64</v>
      </c>
      <c r="D74" s="47">
        <v>0</v>
      </c>
      <c r="E74" s="47">
        <v>0</v>
      </c>
      <c r="F74" s="47">
        <v>0</v>
      </c>
      <c r="G74" s="47">
        <v>0</v>
      </c>
      <c r="H74" s="30"/>
      <c r="I74" s="30"/>
      <c r="J74" s="30"/>
      <c r="K74" s="30"/>
    </row>
    <row r="75" spans="1:11" ht="14.1" customHeight="1" x14ac:dyDescent="0.25">
      <c r="A75" s="30"/>
      <c r="B75" s="30"/>
      <c r="C75" s="46" t="s">
        <v>65</v>
      </c>
      <c r="D75" s="47">
        <v>0</v>
      </c>
      <c r="E75" s="47">
        <v>0</v>
      </c>
      <c r="F75" s="47">
        <v>0</v>
      </c>
      <c r="G75" s="47">
        <v>0</v>
      </c>
      <c r="H75" s="30"/>
      <c r="I75" s="30"/>
      <c r="J75" s="30"/>
      <c r="K75" s="30"/>
    </row>
    <row r="76" spans="1:11" ht="14.1" customHeight="1" x14ac:dyDescent="0.25">
      <c r="A76" s="30"/>
      <c r="B76" s="30"/>
      <c r="C76" s="46" t="s">
        <v>66</v>
      </c>
      <c r="D76" s="47">
        <v>0</v>
      </c>
      <c r="E76" s="47">
        <v>0</v>
      </c>
      <c r="F76" s="47">
        <v>0</v>
      </c>
      <c r="G76" s="47">
        <v>0</v>
      </c>
      <c r="H76" s="30"/>
      <c r="I76" s="30"/>
      <c r="J76" s="30"/>
      <c r="K76" s="30"/>
    </row>
    <row r="77" spans="1:11" ht="14.1" customHeight="1" x14ac:dyDescent="0.25">
      <c r="A77" s="30"/>
      <c r="B77" s="30"/>
      <c r="C77" s="46" t="s">
        <v>69</v>
      </c>
      <c r="D77" s="47">
        <v>0</v>
      </c>
      <c r="E77" s="47">
        <v>0</v>
      </c>
      <c r="F77" s="47">
        <v>0</v>
      </c>
      <c r="G77" s="47">
        <v>0</v>
      </c>
      <c r="H77" s="30"/>
      <c r="I77" s="30"/>
      <c r="J77" s="30"/>
      <c r="K77" s="30"/>
    </row>
    <row r="78" spans="1:11" ht="14.1" customHeight="1" x14ac:dyDescent="0.25">
      <c r="A78" s="30"/>
      <c r="B78" s="30"/>
      <c r="C78" s="46" t="s">
        <v>70</v>
      </c>
      <c r="D78" s="47">
        <v>0</v>
      </c>
      <c r="E78" s="47">
        <v>0</v>
      </c>
      <c r="F78" s="47">
        <v>0</v>
      </c>
      <c r="G78" s="47">
        <v>0</v>
      </c>
      <c r="H78" s="30"/>
      <c r="I78" s="30"/>
      <c r="J78" s="30"/>
      <c r="K78" s="30"/>
    </row>
    <row r="79" spans="1:11" ht="14.1" customHeight="1" x14ac:dyDescent="0.25">
      <c r="A79" s="30"/>
      <c r="B79" s="30"/>
      <c r="C79" s="48" t="s">
        <v>71</v>
      </c>
      <c r="D79" s="47">
        <v>282359270</v>
      </c>
      <c r="E79" s="47">
        <v>268804320</v>
      </c>
      <c r="F79" s="47">
        <v>271810500</v>
      </c>
      <c r="G79" s="47">
        <v>271780500</v>
      </c>
      <c r="H79" s="30"/>
      <c r="I79" s="30"/>
      <c r="J79" s="30"/>
      <c r="K79" s="30"/>
    </row>
    <row r="80" spans="1:11" ht="14.1" customHeight="1" x14ac:dyDescent="0.25">
      <c r="A80" s="30"/>
      <c r="B80" s="30"/>
      <c r="C80" s="1370" t="s">
        <v>72</v>
      </c>
      <c r="D80" s="1371"/>
      <c r="E80" s="1371"/>
      <c r="F80" s="1371"/>
      <c r="G80" s="1371"/>
      <c r="H80" s="30"/>
      <c r="I80" s="30"/>
      <c r="J80" s="30"/>
      <c r="K80" s="30"/>
    </row>
    <row r="81" spans="1:11" ht="14.1" customHeight="1" x14ac:dyDescent="0.25">
      <c r="A81" s="30"/>
      <c r="B81" s="30"/>
      <c r="C81" s="241" t="s">
        <v>1408</v>
      </c>
      <c r="D81" s="1370" t="s">
        <v>1409</v>
      </c>
      <c r="E81" s="1371"/>
      <c r="F81" s="1371"/>
      <c r="G81" s="1371"/>
      <c r="H81" s="30"/>
      <c r="I81" s="30"/>
      <c r="J81" s="30"/>
      <c r="K81" s="30"/>
    </row>
    <row r="82" spans="1:11" ht="14.1" customHeight="1" x14ac:dyDescent="0.25">
      <c r="A82" s="30"/>
      <c r="B82" s="30"/>
      <c r="C82" s="40" t="s">
        <v>33</v>
      </c>
      <c r="D82" s="1368" t="s">
        <v>1410</v>
      </c>
      <c r="E82" s="1369"/>
      <c r="F82" s="1369"/>
      <c r="G82" s="1369"/>
      <c r="H82" s="30"/>
      <c r="I82" s="30"/>
      <c r="J82" s="30"/>
      <c r="K82" s="30"/>
    </row>
    <row r="83" spans="1:11" ht="14.1" customHeight="1" x14ac:dyDescent="0.25">
      <c r="A83" s="30"/>
      <c r="B83" s="30"/>
      <c r="C83" s="41" t="s">
        <v>35</v>
      </c>
      <c r="D83" s="1361" t="s">
        <v>1370</v>
      </c>
      <c r="E83" s="1362"/>
      <c r="F83" s="1362"/>
      <c r="G83" s="1362"/>
      <c r="H83" s="30"/>
      <c r="I83" s="30"/>
      <c r="J83" s="30"/>
      <c r="K83" s="30"/>
    </row>
    <row r="84" spans="1:11" ht="14.1" customHeight="1" x14ac:dyDescent="0.25">
      <c r="A84" s="30"/>
      <c r="B84" s="30"/>
      <c r="C84" s="41" t="s">
        <v>37</v>
      </c>
      <c r="D84" s="1361" t="s">
        <v>671</v>
      </c>
      <c r="E84" s="1362"/>
      <c r="F84" s="1362"/>
      <c r="G84" s="1362"/>
      <c r="H84" s="30"/>
      <c r="I84" s="30"/>
      <c r="J84" s="30"/>
      <c r="K84" s="30"/>
    </row>
    <row r="85" spans="1:11" ht="15" customHeight="1" x14ac:dyDescent="0.25">
      <c r="A85" s="30"/>
      <c r="B85" s="30"/>
      <c r="C85" s="42"/>
      <c r="D85" s="43">
        <v>2022</v>
      </c>
      <c r="E85" s="43">
        <v>2023</v>
      </c>
      <c r="F85" s="43">
        <v>2024</v>
      </c>
      <c r="G85" s="43">
        <v>2025</v>
      </c>
      <c r="H85" s="30"/>
      <c r="I85" s="30"/>
      <c r="J85" s="30"/>
      <c r="K85" s="30"/>
    </row>
    <row r="86" spans="1:11" ht="15" customHeight="1" x14ac:dyDescent="0.25">
      <c r="A86" s="30"/>
      <c r="B86" s="30"/>
      <c r="C86" s="44"/>
      <c r="D86" s="45" t="s">
        <v>17</v>
      </c>
      <c r="E86" s="45" t="s">
        <v>18</v>
      </c>
      <c r="F86" s="45" t="s">
        <v>18</v>
      </c>
      <c r="G86" s="45" t="s">
        <v>18</v>
      </c>
      <c r="H86" s="30"/>
      <c r="I86" s="30"/>
      <c r="J86" s="30"/>
      <c r="K86" s="30"/>
    </row>
    <row r="87" spans="1:11" ht="14.1" customHeight="1" x14ac:dyDescent="0.25">
      <c r="A87" s="30"/>
      <c r="B87" s="30"/>
      <c r="C87" s="34" t="s">
        <v>39</v>
      </c>
      <c r="D87" s="38" t="s">
        <v>394</v>
      </c>
      <c r="E87" s="38" t="s">
        <v>428</v>
      </c>
      <c r="F87" s="38" t="s">
        <v>1016</v>
      </c>
      <c r="G87" s="38" t="s">
        <v>1411</v>
      </c>
      <c r="H87" s="30"/>
      <c r="I87" s="30"/>
      <c r="J87" s="30"/>
      <c r="K87" s="30"/>
    </row>
    <row r="88" spans="1:11" ht="14.1" customHeight="1" x14ac:dyDescent="0.25">
      <c r="A88" s="30"/>
      <c r="B88" s="30"/>
      <c r="C88" s="34" t="s">
        <v>40</v>
      </c>
      <c r="D88" s="38" t="s">
        <v>1412</v>
      </c>
      <c r="E88" s="38" t="s">
        <v>1413</v>
      </c>
      <c r="F88" s="38" t="s">
        <v>1414</v>
      </c>
      <c r="G88" s="38" t="s">
        <v>1415</v>
      </c>
      <c r="H88" s="30"/>
      <c r="I88" s="30"/>
      <c r="J88" s="30"/>
      <c r="K88" s="30"/>
    </row>
    <row r="89" spans="1:11" ht="14.1" customHeight="1" x14ac:dyDescent="0.25">
      <c r="A89" s="30"/>
      <c r="B89" s="30"/>
      <c r="C89" s="34" t="s">
        <v>43</v>
      </c>
      <c r="D89" s="38" t="s">
        <v>1416</v>
      </c>
      <c r="E89" s="38" t="s">
        <v>1417</v>
      </c>
      <c r="F89" s="38" t="s">
        <v>1418</v>
      </c>
      <c r="G89" s="38" t="s">
        <v>1419</v>
      </c>
      <c r="H89" s="30"/>
      <c r="I89" s="30"/>
      <c r="J89" s="30"/>
      <c r="K89" s="30"/>
    </row>
    <row r="90" spans="1:11" ht="14.1" customHeight="1" x14ac:dyDescent="0.25">
      <c r="A90" s="30"/>
      <c r="B90" s="30"/>
      <c r="C90" s="34" t="s">
        <v>46</v>
      </c>
      <c r="D90" s="38" t="s">
        <v>47</v>
      </c>
      <c r="E90" s="38" t="s">
        <v>1420</v>
      </c>
      <c r="F90" s="38" t="s">
        <v>1421</v>
      </c>
      <c r="G90" s="38" t="s">
        <v>1422</v>
      </c>
      <c r="H90" s="30"/>
      <c r="I90" s="30"/>
      <c r="J90" s="30"/>
      <c r="K90" s="30"/>
    </row>
    <row r="91" spans="1:11" ht="14.1" customHeight="1" x14ac:dyDescent="0.25">
      <c r="A91" s="30"/>
      <c r="B91" s="30"/>
      <c r="C91" s="34" t="s">
        <v>49</v>
      </c>
      <c r="D91" s="38" t="s">
        <v>47</v>
      </c>
      <c r="E91" s="38" t="s">
        <v>1423</v>
      </c>
      <c r="F91" s="38" t="s">
        <v>114</v>
      </c>
      <c r="G91" s="38" t="s">
        <v>1424</v>
      </c>
      <c r="H91" s="30"/>
      <c r="I91" s="30"/>
      <c r="J91" s="30"/>
      <c r="K91" s="30"/>
    </row>
    <row r="92" spans="1:11" ht="14.1" customHeight="1" x14ac:dyDescent="0.25">
      <c r="A92" s="30"/>
      <c r="B92" s="30"/>
      <c r="C92" s="34" t="s">
        <v>51</v>
      </c>
      <c r="D92" s="38" t="s">
        <v>47</v>
      </c>
      <c r="E92" s="38" t="s">
        <v>1425</v>
      </c>
      <c r="F92" s="38" t="s">
        <v>1426</v>
      </c>
      <c r="G92" s="38" t="s">
        <v>1427</v>
      </c>
      <c r="H92" s="30"/>
      <c r="I92" s="30"/>
      <c r="J92" s="30"/>
      <c r="K92" s="30"/>
    </row>
    <row r="93" spans="1:11" ht="14.1" customHeight="1" x14ac:dyDescent="0.25">
      <c r="A93" s="30"/>
      <c r="B93" s="30"/>
      <c r="C93" s="1363" t="s">
        <v>52</v>
      </c>
      <c r="D93" s="1364"/>
      <c r="E93" s="1364"/>
      <c r="F93" s="1364"/>
      <c r="G93" s="1364"/>
      <c r="H93" s="30"/>
      <c r="I93" s="30"/>
      <c r="J93" s="30"/>
      <c r="K93" s="30"/>
    </row>
    <row r="94" spans="1:11" ht="14.1" customHeight="1" x14ac:dyDescent="0.25">
      <c r="A94" s="30"/>
      <c r="B94" s="30"/>
      <c r="C94" s="42"/>
      <c r="D94" s="43">
        <v>2022</v>
      </c>
      <c r="E94" s="43">
        <v>2023</v>
      </c>
      <c r="F94" s="43">
        <v>2024</v>
      </c>
      <c r="G94" s="43">
        <v>2025</v>
      </c>
      <c r="H94" s="30"/>
      <c r="I94" s="30"/>
      <c r="J94" s="30"/>
      <c r="K94" s="30"/>
    </row>
    <row r="95" spans="1:11" ht="14.1" customHeight="1" x14ac:dyDescent="0.25">
      <c r="A95" s="30"/>
      <c r="B95" s="30"/>
      <c r="C95" s="44"/>
      <c r="D95" s="45" t="s">
        <v>17</v>
      </c>
      <c r="E95" s="45" t="s">
        <v>18</v>
      </c>
      <c r="F95" s="45" t="s">
        <v>18</v>
      </c>
      <c r="G95" s="45" t="s">
        <v>18</v>
      </c>
      <c r="H95" s="30"/>
      <c r="I95" s="30"/>
      <c r="J95" s="30"/>
      <c r="K95" s="30"/>
    </row>
    <row r="96" spans="1:11" ht="14.1" customHeight="1" x14ac:dyDescent="0.25">
      <c r="A96" s="30"/>
      <c r="B96" s="30"/>
      <c r="C96" s="46" t="s">
        <v>53</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56</v>
      </c>
      <c r="D99" s="47">
        <v>0</v>
      </c>
      <c r="E99" s="47">
        <v>0</v>
      </c>
      <c r="F99" s="47">
        <v>0</v>
      </c>
      <c r="G99" s="47">
        <v>0</v>
      </c>
      <c r="H99" s="30"/>
      <c r="I99" s="30"/>
      <c r="J99" s="30"/>
      <c r="K99" s="30"/>
    </row>
    <row r="100" spans="1:11" ht="14.1" customHeight="1" x14ac:dyDescent="0.25">
      <c r="A100" s="30"/>
      <c r="B100" s="30"/>
      <c r="C100" s="46" t="s">
        <v>54</v>
      </c>
      <c r="D100" s="47">
        <v>0</v>
      </c>
      <c r="E100" s="47">
        <v>0</v>
      </c>
      <c r="F100" s="47">
        <v>0</v>
      </c>
      <c r="G100" s="47">
        <v>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57</v>
      </c>
      <c r="D102" s="47">
        <v>0</v>
      </c>
      <c r="E102" s="47">
        <v>0</v>
      </c>
      <c r="F102" s="47">
        <v>0</v>
      </c>
      <c r="G102" s="47">
        <v>0</v>
      </c>
      <c r="H102" s="30"/>
      <c r="I102" s="30"/>
      <c r="J102" s="30"/>
      <c r="K102" s="30"/>
    </row>
    <row r="103" spans="1:11" ht="14.1" customHeight="1" x14ac:dyDescent="0.25">
      <c r="A103" s="30"/>
      <c r="B103" s="30"/>
      <c r="C103" s="46" t="s">
        <v>54</v>
      </c>
      <c r="D103" s="47">
        <v>0</v>
      </c>
      <c r="E103" s="47">
        <v>0</v>
      </c>
      <c r="F103" s="47">
        <v>0</v>
      </c>
      <c r="G103" s="47">
        <v>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58</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59</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60</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61</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55</v>
      </c>
      <c r="D116" s="47">
        <v>0</v>
      </c>
      <c r="E116" s="47">
        <v>0</v>
      </c>
      <c r="F116" s="47">
        <v>0</v>
      </c>
      <c r="G116" s="47">
        <v>0</v>
      </c>
      <c r="H116" s="30"/>
      <c r="I116" s="30"/>
      <c r="J116" s="30"/>
      <c r="K116" s="30"/>
    </row>
    <row r="117" spans="1:11" ht="14.1" customHeight="1" x14ac:dyDescent="0.25">
      <c r="A117" s="30"/>
      <c r="B117" s="30"/>
      <c r="C117" s="46" t="s">
        <v>62</v>
      </c>
      <c r="D117" s="47">
        <v>0</v>
      </c>
      <c r="E117" s="47">
        <v>0</v>
      </c>
      <c r="F117" s="47">
        <v>0</v>
      </c>
      <c r="G117" s="47">
        <v>0</v>
      </c>
      <c r="H117" s="30"/>
      <c r="I117" s="30"/>
      <c r="J117" s="30"/>
      <c r="K117" s="30"/>
    </row>
    <row r="118" spans="1:11" ht="14.1" customHeight="1" x14ac:dyDescent="0.25">
      <c r="A118" s="30"/>
      <c r="B118" s="30"/>
      <c r="C118" s="46" t="s">
        <v>54</v>
      </c>
      <c r="D118" s="47">
        <v>0</v>
      </c>
      <c r="E118" s="47">
        <v>0</v>
      </c>
      <c r="F118" s="47">
        <v>0</v>
      </c>
      <c r="G118" s="47">
        <v>0</v>
      </c>
      <c r="H118" s="30"/>
      <c r="I118" s="30"/>
      <c r="J118" s="30"/>
      <c r="K118" s="30"/>
    </row>
    <row r="119" spans="1:11" ht="14.1" customHeight="1" x14ac:dyDescent="0.25">
      <c r="A119" s="30"/>
      <c r="B119" s="30"/>
      <c r="C119" s="46" t="s">
        <v>63</v>
      </c>
      <c r="D119" s="47">
        <v>0</v>
      </c>
      <c r="E119" s="47">
        <v>0</v>
      </c>
      <c r="F119" s="47">
        <v>0</v>
      </c>
      <c r="G119" s="47">
        <v>0</v>
      </c>
      <c r="H119" s="30"/>
      <c r="I119" s="30"/>
      <c r="J119" s="30"/>
      <c r="K119" s="30"/>
    </row>
    <row r="120" spans="1:11" ht="14.1" customHeight="1" x14ac:dyDescent="0.25">
      <c r="A120" s="30"/>
      <c r="B120" s="30"/>
      <c r="C120" s="46" t="s">
        <v>64</v>
      </c>
      <c r="D120" s="47">
        <v>0</v>
      </c>
      <c r="E120" s="47">
        <v>0</v>
      </c>
      <c r="F120" s="47">
        <v>0</v>
      </c>
      <c r="G120" s="47">
        <v>0</v>
      </c>
      <c r="H120" s="30"/>
      <c r="I120" s="30"/>
      <c r="J120" s="30"/>
      <c r="K120" s="30"/>
    </row>
    <row r="121" spans="1:11" ht="14.1" customHeight="1" x14ac:dyDescent="0.25">
      <c r="A121" s="30"/>
      <c r="B121" s="30"/>
      <c r="C121" s="46" t="s">
        <v>65</v>
      </c>
      <c r="D121" s="47">
        <v>0</v>
      </c>
      <c r="E121" s="47">
        <v>0</v>
      </c>
      <c r="F121" s="47">
        <v>0</v>
      </c>
      <c r="G121" s="47">
        <v>0</v>
      </c>
      <c r="H121" s="30"/>
      <c r="I121" s="30"/>
      <c r="J121" s="30"/>
      <c r="K121" s="30"/>
    </row>
    <row r="122" spans="1:11" ht="14.1" customHeight="1" x14ac:dyDescent="0.25">
      <c r="A122" s="30"/>
      <c r="B122" s="30"/>
      <c r="C122" s="46" t="s">
        <v>66</v>
      </c>
      <c r="D122" s="47">
        <v>0</v>
      </c>
      <c r="E122" s="47">
        <v>0</v>
      </c>
      <c r="F122" s="47">
        <v>0</v>
      </c>
      <c r="G122" s="47">
        <v>0</v>
      </c>
      <c r="H122" s="30"/>
      <c r="I122" s="30"/>
      <c r="J122" s="30"/>
      <c r="K122" s="30"/>
    </row>
    <row r="123" spans="1:11" ht="14.1" customHeight="1" x14ac:dyDescent="0.25">
      <c r="A123" s="30"/>
      <c r="B123" s="30"/>
      <c r="C123" s="46" t="s">
        <v>67</v>
      </c>
      <c r="D123" s="47">
        <v>4300000</v>
      </c>
      <c r="E123" s="47">
        <v>3900000</v>
      </c>
      <c r="F123" s="47">
        <v>4900000</v>
      </c>
      <c r="G123" s="47">
        <v>2800000</v>
      </c>
      <c r="H123" s="30"/>
      <c r="I123" s="30"/>
      <c r="J123" s="30"/>
      <c r="K123" s="30"/>
    </row>
    <row r="124" spans="1:11" ht="14.1" customHeight="1" x14ac:dyDescent="0.25">
      <c r="A124" s="30"/>
      <c r="B124" s="30"/>
      <c r="C124" s="46" t="s">
        <v>54</v>
      </c>
      <c r="D124" s="47">
        <v>4300000</v>
      </c>
      <c r="E124" s="47">
        <v>3900000</v>
      </c>
      <c r="F124" s="47">
        <v>4900000</v>
      </c>
      <c r="G124" s="47">
        <v>2800000</v>
      </c>
      <c r="H124" s="30"/>
      <c r="I124" s="30"/>
      <c r="J124" s="30"/>
      <c r="K124" s="30"/>
    </row>
    <row r="125" spans="1:11" ht="14.1" customHeight="1" x14ac:dyDescent="0.25">
      <c r="A125" s="30"/>
      <c r="B125" s="30"/>
      <c r="C125" s="46" t="s">
        <v>63</v>
      </c>
      <c r="D125" s="47">
        <v>0</v>
      </c>
      <c r="E125" s="47">
        <v>0</v>
      </c>
      <c r="F125" s="47">
        <v>0</v>
      </c>
      <c r="G125" s="47">
        <v>0</v>
      </c>
      <c r="H125" s="30"/>
      <c r="I125" s="30"/>
      <c r="J125" s="30"/>
      <c r="K125" s="30"/>
    </row>
    <row r="126" spans="1:11" ht="14.1" customHeight="1" x14ac:dyDescent="0.25">
      <c r="A126" s="30"/>
      <c r="B126" s="30"/>
      <c r="C126" s="46" t="s">
        <v>64</v>
      </c>
      <c r="D126" s="47">
        <v>0</v>
      </c>
      <c r="E126" s="47">
        <v>0</v>
      </c>
      <c r="F126" s="47">
        <v>0</v>
      </c>
      <c r="G126" s="47">
        <v>0</v>
      </c>
      <c r="H126" s="30"/>
      <c r="I126" s="30"/>
      <c r="J126" s="30"/>
      <c r="K126" s="30"/>
    </row>
    <row r="127" spans="1:11" ht="14.1" customHeight="1" x14ac:dyDescent="0.25">
      <c r="A127" s="30"/>
      <c r="B127" s="30"/>
      <c r="C127" s="46" t="s">
        <v>65</v>
      </c>
      <c r="D127" s="47">
        <v>0</v>
      </c>
      <c r="E127" s="47">
        <v>0</v>
      </c>
      <c r="F127" s="47">
        <v>0</v>
      </c>
      <c r="G127" s="47">
        <v>0</v>
      </c>
      <c r="H127" s="30"/>
      <c r="I127" s="30"/>
      <c r="J127" s="30"/>
      <c r="K127" s="30"/>
    </row>
    <row r="128" spans="1:11" ht="14.1" customHeight="1" x14ac:dyDescent="0.25">
      <c r="A128" s="30"/>
      <c r="B128" s="30"/>
      <c r="C128" s="46" t="s">
        <v>66</v>
      </c>
      <c r="D128" s="47">
        <v>0</v>
      </c>
      <c r="E128" s="47">
        <v>0</v>
      </c>
      <c r="F128" s="47">
        <v>0</v>
      </c>
      <c r="G128" s="47">
        <v>0</v>
      </c>
      <c r="H128" s="30"/>
      <c r="I128" s="30"/>
      <c r="J128" s="30"/>
      <c r="K128" s="30"/>
    </row>
    <row r="129" spans="1:11" ht="14.1" customHeight="1" x14ac:dyDescent="0.25">
      <c r="A129" s="30"/>
      <c r="B129" s="30"/>
      <c r="C129" s="46" t="s">
        <v>68</v>
      </c>
      <c r="D129" s="47">
        <v>0</v>
      </c>
      <c r="E129" s="47">
        <v>0</v>
      </c>
      <c r="F129" s="47">
        <v>0</v>
      </c>
      <c r="G129" s="47">
        <v>0</v>
      </c>
      <c r="H129" s="30"/>
      <c r="I129" s="30"/>
      <c r="J129" s="30"/>
      <c r="K129" s="30"/>
    </row>
    <row r="130" spans="1:11" ht="14.1" customHeight="1" x14ac:dyDescent="0.25">
      <c r="A130" s="30"/>
      <c r="B130" s="30"/>
      <c r="C130" s="46" t="s">
        <v>54</v>
      </c>
      <c r="D130" s="47">
        <v>0</v>
      </c>
      <c r="E130" s="47">
        <v>0</v>
      </c>
      <c r="F130" s="47">
        <v>0</v>
      </c>
      <c r="G130" s="47">
        <v>0</v>
      </c>
      <c r="H130" s="30"/>
      <c r="I130" s="30"/>
      <c r="J130" s="30"/>
      <c r="K130" s="30"/>
    </row>
    <row r="131" spans="1:11" ht="14.1" customHeight="1" x14ac:dyDescent="0.25">
      <c r="A131" s="30"/>
      <c r="B131" s="30"/>
      <c r="C131" s="46" t="s">
        <v>63</v>
      </c>
      <c r="D131" s="47">
        <v>0</v>
      </c>
      <c r="E131" s="47">
        <v>0</v>
      </c>
      <c r="F131" s="47">
        <v>0</v>
      </c>
      <c r="G131" s="47">
        <v>0</v>
      </c>
      <c r="H131" s="30"/>
      <c r="I131" s="30"/>
      <c r="J131" s="30"/>
      <c r="K131" s="30"/>
    </row>
    <row r="132" spans="1:11" ht="14.1" customHeight="1" x14ac:dyDescent="0.25">
      <c r="A132" s="30"/>
      <c r="B132" s="30"/>
      <c r="C132" s="46" t="s">
        <v>64</v>
      </c>
      <c r="D132" s="47">
        <v>0</v>
      </c>
      <c r="E132" s="47">
        <v>0</v>
      </c>
      <c r="F132" s="47">
        <v>0</v>
      </c>
      <c r="G132" s="47">
        <v>0</v>
      </c>
      <c r="H132" s="30"/>
      <c r="I132" s="30"/>
      <c r="J132" s="30"/>
      <c r="K132" s="30"/>
    </row>
    <row r="133" spans="1:11" ht="14.1" customHeight="1" x14ac:dyDescent="0.25">
      <c r="A133" s="30"/>
      <c r="B133" s="30"/>
      <c r="C133" s="46" t="s">
        <v>65</v>
      </c>
      <c r="D133" s="47">
        <v>0</v>
      </c>
      <c r="E133" s="47">
        <v>0</v>
      </c>
      <c r="F133" s="47">
        <v>0</v>
      </c>
      <c r="G133" s="47">
        <v>0</v>
      </c>
      <c r="H133" s="30"/>
      <c r="I133" s="30"/>
      <c r="J133" s="30"/>
      <c r="K133" s="30"/>
    </row>
    <row r="134" spans="1:11" ht="14.1" customHeight="1" x14ac:dyDescent="0.25">
      <c r="A134" s="30"/>
      <c r="B134" s="30"/>
      <c r="C134" s="46" t="s">
        <v>66</v>
      </c>
      <c r="D134" s="47">
        <v>0</v>
      </c>
      <c r="E134" s="47">
        <v>0</v>
      </c>
      <c r="F134" s="47">
        <v>0</v>
      </c>
      <c r="G134" s="47">
        <v>0</v>
      </c>
      <c r="H134" s="30"/>
      <c r="I134" s="30"/>
      <c r="J134" s="30"/>
      <c r="K134" s="30"/>
    </row>
    <row r="135" spans="1:11" ht="14.1" customHeight="1" x14ac:dyDescent="0.25">
      <c r="A135" s="30"/>
      <c r="B135" s="30"/>
      <c r="C135" s="46" t="s">
        <v>69</v>
      </c>
      <c r="D135" s="47">
        <v>0</v>
      </c>
      <c r="E135" s="47">
        <v>0</v>
      </c>
      <c r="F135" s="47">
        <v>0</v>
      </c>
      <c r="G135" s="47">
        <v>0</v>
      </c>
      <c r="H135" s="30"/>
      <c r="I135" s="30"/>
      <c r="J135" s="30"/>
      <c r="K135" s="30"/>
    </row>
    <row r="136" spans="1:11" ht="14.1" customHeight="1" x14ac:dyDescent="0.25">
      <c r="A136" s="30"/>
      <c r="B136" s="30"/>
      <c r="C136" s="46" t="s">
        <v>70</v>
      </c>
      <c r="D136" s="47">
        <v>0</v>
      </c>
      <c r="E136" s="47">
        <v>0</v>
      </c>
      <c r="F136" s="47">
        <v>0</v>
      </c>
      <c r="G136" s="47">
        <v>0</v>
      </c>
      <c r="H136" s="30"/>
      <c r="I136" s="30"/>
      <c r="J136" s="30"/>
      <c r="K136" s="30"/>
    </row>
    <row r="137" spans="1:11" ht="14.1" customHeight="1" x14ac:dyDescent="0.25">
      <c r="A137" s="30"/>
      <c r="B137" s="30"/>
      <c r="C137" s="48" t="s">
        <v>71</v>
      </c>
      <c r="D137" s="47">
        <v>4300000</v>
      </c>
      <c r="E137" s="47">
        <v>3900000</v>
      </c>
      <c r="F137" s="47">
        <v>4900000</v>
      </c>
      <c r="G137" s="47">
        <v>2800000</v>
      </c>
      <c r="H137" s="30"/>
      <c r="I137" s="30"/>
      <c r="J137" s="30"/>
      <c r="K137" s="30"/>
    </row>
    <row r="138" spans="1:11" ht="14.1" customHeight="1" x14ac:dyDescent="0.25">
      <c r="A138" s="30"/>
      <c r="B138" s="30"/>
      <c r="C138" s="241" t="s">
        <v>1428</v>
      </c>
      <c r="D138" s="1370" t="s">
        <v>1429</v>
      </c>
      <c r="E138" s="1371"/>
      <c r="F138" s="1371"/>
      <c r="G138" s="1371"/>
      <c r="H138" s="30"/>
      <c r="I138" s="30"/>
      <c r="J138" s="30"/>
      <c r="K138" s="30"/>
    </row>
    <row r="139" spans="1:11" ht="14.1" customHeight="1" x14ac:dyDescent="0.25">
      <c r="A139" s="30"/>
      <c r="B139" s="30"/>
      <c r="C139" s="40" t="s">
        <v>33</v>
      </c>
      <c r="D139" s="1368" t="s">
        <v>1430</v>
      </c>
      <c r="E139" s="1369"/>
      <c r="F139" s="1369"/>
      <c r="G139" s="1369"/>
      <c r="H139" s="30"/>
      <c r="I139" s="30"/>
      <c r="J139" s="30"/>
      <c r="K139" s="30"/>
    </row>
    <row r="140" spans="1:11" ht="14.1" customHeight="1" x14ac:dyDescent="0.25">
      <c r="A140" s="30"/>
      <c r="B140" s="30"/>
      <c r="C140" s="41" t="s">
        <v>35</v>
      </c>
      <c r="D140" s="1361" t="s">
        <v>1431</v>
      </c>
      <c r="E140" s="1362"/>
      <c r="F140" s="1362"/>
      <c r="G140" s="1362"/>
      <c r="H140" s="30"/>
      <c r="I140" s="30"/>
      <c r="J140" s="30"/>
      <c r="K140" s="30"/>
    </row>
    <row r="141" spans="1:11" ht="14.1" customHeight="1" x14ac:dyDescent="0.25">
      <c r="A141" s="30"/>
      <c r="B141" s="30"/>
      <c r="C141" s="41" t="s">
        <v>37</v>
      </c>
      <c r="D141" s="1361" t="s">
        <v>252</v>
      </c>
      <c r="E141" s="1362"/>
      <c r="F141" s="1362"/>
      <c r="G141" s="1362"/>
      <c r="H141" s="30"/>
      <c r="I141" s="30"/>
      <c r="J141" s="30"/>
      <c r="K141" s="30"/>
    </row>
    <row r="142" spans="1:11" ht="15" customHeight="1" x14ac:dyDescent="0.25">
      <c r="A142" s="30"/>
      <c r="B142" s="30"/>
      <c r="C142" s="42"/>
      <c r="D142" s="43">
        <v>2022</v>
      </c>
      <c r="E142" s="43">
        <v>2023</v>
      </c>
      <c r="F142" s="43">
        <v>2024</v>
      </c>
      <c r="G142" s="43">
        <v>2025</v>
      </c>
      <c r="H142" s="30"/>
      <c r="I142" s="30"/>
      <c r="J142" s="30"/>
      <c r="K142" s="30"/>
    </row>
    <row r="143" spans="1:11" ht="15" customHeight="1" x14ac:dyDescent="0.25">
      <c r="A143" s="30"/>
      <c r="B143" s="30"/>
      <c r="C143" s="44"/>
      <c r="D143" s="45" t="s">
        <v>17</v>
      </c>
      <c r="E143" s="45" t="s">
        <v>18</v>
      </c>
      <c r="F143" s="45" t="s">
        <v>18</v>
      </c>
      <c r="G143" s="45" t="s">
        <v>18</v>
      </c>
      <c r="H143" s="30"/>
      <c r="I143" s="30"/>
      <c r="J143" s="30"/>
      <c r="K143" s="30"/>
    </row>
    <row r="144" spans="1:11" ht="14.1" customHeight="1" x14ac:dyDescent="0.25">
      <c r="A144" s="30"/>
      <c r="B144" s="30"/>
      <c r="C144" s="34" t="s">
        <v>39</v>
      </c>
      <c r="D144" s="38" t="s">
        <v>48</v>
      </c>
      <c r="E144" s="38" t="s">
        <v>48</v>
      </c>
      <c r="F144" s="38" t="s">
        <v>48</v>
      </c>
      <c r="G144" s="38" t="s">
        <v>84</v>
      </c>
      <c r="H144" s="30"/>
      <c r="I144" s="30"/>
      <c r="J144" s="30"/>
      <c r="K144" s="30"/>
    </row>
    <row r="145" spans="1:11" ht="14.1" customHeight="1" x14ac:dyDescent="0.25">
      <c r="A145" s="30"/>
      <c r="B145" s="30"/>
      <c r="C145" s="34" t="s">
        <v>40</v>
      </c>
      <c r="D145" s="38" t="s">
        <v>48</v>
      </c>
      <c r="E145" s="38" t="s">
        <v>48</v>
      </c>
      <c r="F145" s="38" t="s">
        <v>48</v>
      </c>
      <c r="G145" s="38" t="s">
        <v>1432</v>
      </c>
      <c r="H145" s="30"/>
      <c r="I145" s="30"/>
      <c r="J145" s="30"/>
      <c r="K145" s="30"/>
    </row>
    <row r="146" spans="1:11" ht="14.1" customHeight="1" x14ac:dyDescent="0.25">
      <c r="A146" s="30"/>
      <c r="B146" s="30"/>
      <c r="C146" s="34" t="s">
        <v>43</v>
      </c>
      <c r="D146" s="38" t="s">
        <v>48</v>
      </c>
      <c r="E146" s="38" t="s">
        <v>48</v>
      </c>
      <c r="F146" s="38" t="s">
        <v>48</v>
      </c>
      <c r="G146" s="38" t="s">
        <v>1432</v>
      </c>
      <c r="H146" s="30"/>
      <c r="I146" s="30"/>
      <c r="J146" s="30"/>
      <c r="K146" s="30"/>
    </row>
    <row r="147" spans="1:11" ht="14.1" customHeight="1" x14ac:dyDescent="0.25">
      <c r="A147" s="30"/>
      <c r="B147" s="30"/>
      <c r="C147" s="34" t="s">
        <v>46</v>
      </c>
      <c r="D147" s="38" t="s">
        <v>47</v>
      </c>
      <c r="E147" s="38" t="s">
        <v>47</v>
      </c>
      <c r="F147" s="38" t="s">
        <v>47</v>
      </c>
      <c r="G147" s="38" t="s">
        <v>47</v>
      </c>
      <c r="H147" s="30"/>
      <c r="I147" s="30"/>
      <c r="J147" s="30"/>
      <c r="K147" s="30"/>
    </row>
    <row r="148" spans="1:11" ht="14.1" customHeight="1" x14ac:dyDescent="0.25">
      <c r="A148" s="30"/>
      <c r="B148" s="30"/>
      <c r="C148" s="34" t="s">
        <v>49</v>
      </c>
      <c r="D148" s="38" t="s">
        <v>47</v>
      </c>
      <c r="E148" s="38" t="s">
        <v>47</v>
      </c>
      <c r="F148" s="38" t="s">
        <v>47</v>
      </c>
      <c r="G148" s="38" t="s">
        <v>47</v>
      </c>
      <c r="H148" s="30"/>
      <c r="I148" s="30"/>
      <c r="J148" s="30"/>
      <c r="K148" s="30"/>
    </row>
    <row r="149" spans="1:11" ht="14.1" customHeight="1" x14ac:dyDescent="0.25">
      <c r="A149" s="30"/>
      <c r="B149" s="30"/>
      <c r="C149" s="34" t="s">
        <v>51</v>
      </c>
      <c r="D149" s="38" t="s">
        <v>47</v>
      </c>
      <c r="E149" s="38" t="s">
        <v>47</v>
      </c>
      <c r="F149" s="38" t="s">
        <v>47</v>
      </c>
      <c r="G149" s="38" t="s">
        <v>47</v>
      </c>
      <c r="H149" s="30"/>
      <c r="I149" s="30"/>
      <c r="J149" s="30"/>
      <c r="K149" s="30"/>
    </row>
    <row r="150" spans="1:11" ht="14.1" customHeight="1" x14ac:dyDescent="0.25">
      <c r="A150" s="30"/>
      <c r="B150" s="30"/>
      <c r="C150" s="1363" t="s">
        <v>52</v>
      </c>
      <c r="D150" s="1364"/>
      <c r="E150" s="1364"/>
      <c r="F150" s="1364"/>
      <c r="G150" s="1364"/>
      <c r="H150" s="30"/>
      <c r="I150" s="30"/>
      <c r="J150" s="30"/>
      <c r="K150" s="30"/>
    </row>
    <row r="151" spans="1:11" ht="14.1" customHeight="1" x14ac:dyDescent="0.25">
      <c r="A151" s="30"/>
      <c r="B151" s="30"/>
      <c r="C151" s="42"/>
      <c r="D151" s="43">
        <v>2022</v>
      </c>
      <c r="E151" s="43">
        <v>2023</v>
      </c>
      <c r="F151" s="43">
        <v>2024</v>
      </c>
      <c r="G151" s="43">
        <v>2025</v>
      </c>
      <c r="H151" s="30"/>
      <c r="I151" s="30"/>
      <c r="J151" s="30"/>
      <c r="K151" s="30"/>
    </row>
    <row r="152" spans="1:11" ht="14.1" customHeight="1" x14ac:dyDescent="0.25">
      <c r="A152" s="30"/>
      <c r="B152" s="30"/>
      <c r="C152" s="44"/>
      <c r="D152" s="45" t="s">
        <v>17</v>
      </c>
      <c r="E152" s="45" t="s">
        <v>18</v>
      </c>
      <c r="F152" s="45" t="s">
        <v>18</v>
      </c>
      <c r="G152" s="45" t="s">
        <v>18</v>
      </c>
      <c r="H152" s="30"/>
      <c r="I152" s="30"/>
      <c r="J152" s="30"/>
      <c r="K152" s="30"/>
    </row>
    <row r="153" spans="1:11" ht="14.1" customHeight="1" x14ac:dyDescent="0.25">
      <c r="A153" s="30"/>
      <c r="B153" s="30"/>
      <c r="C153" s="46" t="s">
        <v>53</v>
      </c>
      <c r="D153" s="47">
        <v>0</v>
      </c>
      <c r="E153" s="47">
        <v>0</v>
      </c>
      <c r="F153" s="47">
        <v>0</v>
      </c>
      <c r="G153" s="47">
        <v>0</v>
      </c>
      <c r="H153" s="30"/>
      <c r="I153" s="30"/>
      <c r="J153" s="30"/>
      <c r="K153" s="30"/>
    </row>
    <row r="154" spans="1:11" ht="14.1" customHeight="1" x14ac:dyDescent="0.25">
      <c r="A154" s="30"/>
      <c r="B154" s="30"/>
      <c r="C154" s="46" t="s">
        <v>54</v>
      </c>
      <c r="D154" s="47">
        <v>0</v>
      </c>
      <c r="E154" s="47">
        <v>0</v>
      </c>
      <c r="F154" s="47">
        <v>0</v>
      </c>
      <c r="G154" s="47">
        <v>0</v>
      </c>
      <c r="H154" s="30"/>
      <c r="I154" s="30"/>
      <c r="J154" s="30"/>
      <c r="K154" s="30"/>
    </row>
    <row r="155" spans="1:11" ht="14.1" customHeight="1" x14ac:dyDescent="0.25">
      <c r="A155" s="30"/>
      <c r="B155" s="30"/>
      <c r="C155" s="46" t="s">
        <v>55</v>
      </c>
      <c r="D155" s="47">
        <v>0</v>
      </c>
      <c r="E155" s="47">
        <v>0</v>
      </c>
      <c r="F155" s="47">
        <v>0</v>
      </c>
      <c r="G155" s="47">
        <v>0</v>
      </c>
      <c r="H155" s="30"/>
      <c r="I155" s="30"/>
      <c r="J155" s="30"/>
      <c r="K155" s="30"/>
    </row>
    <row r="156" spans="1:11" ht="14.1" customHeight="1" x14ac:dyDescent="0.25">
      <c r="A156" s="30"/>
      <c r="B156" s="30"/>
      <c r="C156" s="46" t="s">
        <v>56</v>
      </c>
      <c r="D156" s="47">
        <v>0</v>
      </c>
      <c r="E156" s="47">
        <v>0</v>
      </c>
      <c r="F156" s="47">
        <v>0</v>
      </c>
      <c r="G156" s="47">
        <v>0</v>
      </c>
      <c r="H156" s="30"/>
      <c r="I156" s="30"/>
      <c r="J156" s="30"/>
      <c r="K156" s="30"/>
    </row>
    <row r="157" spans="1:11" ht="14.1" customHeight="1" x14ac:dyDescent="0.25">
      <c r="A157" s="30"/>
      <c r="B157" s="30"/>
      <c r="C157" s="46" t="s">
        <v>54</v>
      </c>
      <c r="D157" s="47">
        <v>0</v>
      </c>
      <c r="E157" s="47">
        <v>0</v>
      </c>
      <c r="F157" s="47">
        <v>0</v>
      </c>
      <c r="G157" s="47">
        <v>0</v>
      </c>
      <c r="H157" s="30"/>
      <c r="I157" s="30"/>
      <c r="J157" s="30"/>
      <c r="K157" s="30"/>
    </row>
    <row r="158" spans="1:11" ht="14.1" customHeight="1" x14ac:dyDescent="0.25">
      <c r="A158" s="30"/>
      <c r="B158" s="30"/>
      <c r="C158" s="46" t="s">
        <v>55</v>
      </c>
      <c r="D158" s="47">
        <v>0</v>
      </c>
      <c r="E158" s="47">
        <v>0</v>
      </c>
      <c r="F158" s="47">
        <v>0</v>
      </c>
      <c r="G158" s="47">
        <v>0</v>
      </c>
      <c r="H158" s="30"/>
      <c r="I158" s="30"/>
      <c r="J158" s="30"/>
      <c r="K158" s="30"/>
    </row>
    <row r="159" spans="1:11" ht="14.1" customHeight="1" x14ac:dyDescent="0.25">
      <c r="A159" s="30"/>
      <c r="B159" s="30"/>
      <c r="C159" s="46" t="s">
        <v>57</v>
      </c>
      <c r="D159" s="47">
        <v>0</v>
      </c>
      <c r="E159" s="47">
        <v>0</v>
      </c>
      <c r="F159" s="47">
        <v>0</v>
      </c>
      <c r="G159" s="47">
        <v>0</v>
      </c>
      <c r="H159" s="30"/>
      <c r="I159" s="30"/>
      <c r="J159" s="30"/>
      <c r="K159" s="30"/>
    </row>
    <row r="160" spans="1:11" ht="14.1" customHeight="1" x14ac:dyDescent="0.25">
      <c r="A160" s="30"/>
      <c r="B160" s="30"/>
      <c r="C160" s="46" t="s">
        <v>54</v>
      </c>
      <c r="D160" s="47">
        <v>0</v>
      </c>
      <c r="E160" s="47">
        <v>0</v>
      </c>
      <c r="F160" s="47">
        <v>0</v>
      </c>
      <c r="G160" s="47">
        <v>0</v>
      </c>
      <c r="H160" s="30"/>
      <c r="I160" s="30"/>
      <c r="J160" s="30"/>
      <c r="K160" s="30"/>
    </row>
    <row r="161" spans="1:11" ht="14.1" customHeight="1" x14ac:dyDescent="0.25">
      <c r="A161" s="30"/>
      <c r="B161" s="30"/>
      <c r="C161" s="46" t="s">
        <v>55</v>
      </c>
      <c r="D161" s="47">
        <v>0</v>
      </c>
      <c r="E161" s="47">
        <v>0</v>
      </c>
      <c r="F161" s="47">
        <v>0</v>
      </c>
      <c r="G161" s="47">
        <v>0</v>
      </c>
      <c r="H161" s="30"/>
      <c r="I161" s="30"/>
      <c r="J161" s="30"/>
      <c r="K161" s="30"/>
    </row>
    <row r="162" spans="1:11" ht="14.1" customHeight="1" x14ac:dyDescent="0.25">
      <c r="A162" s="30"/>
      <c r="B162" s="30"/>
      <c r="C162" s="46" t="s">
        <v>58</v>
      </c>
      <c r="D162" s="47">
        <v>0</v>
      </c>
      <c r="E162" s="47">
        <v>0</v>
      </c>
      <c r="F162" s="47">
        <v>0</v>
      </c>
      <c r="G162" s="47">
        <v>0</v>
      </c>
      <c r="H162" s="30"/>
      <c r="I162" s="30"/>
      <c r="J162" s="30"/>
      <c r="K162" s="30"/>
    </row>
    <row r="163" spans="1:11" ht="14.1" customHeight="1" x14ac:dyDescent="0.25">
      <c r="A163" s="30"/>
      <c r="B163" s="30"/>
      <c r="C163" s="46" t="s">
        <v>54</v>
      </c>
      <c r="D163" s="47">
        <v>0</v>
      </c>
      <c r="E163" s="47">
        <v>0</v>
      </c>
      <c r="F163" s="47">
        <v>0</v>
      </c>
      <c r="G163" s="47">
        <v>0</v>
      </c>
      <c r="H163" s="30"/>
      <c r="I163" s="30"/>
      <c r="J163" s="30"/>
      <c r="K163" s="30"/>
    </row>
    <row r="164" spans="1:11" ht="14.1" customHeight="1" x14ac:dyDescent="0.25">
      <c r="A164" s="30"/>
      <c r="B164" s="30"/>
      <c r="C164" s="46" t="s">
        <v>55</v>
      </c>
      <c r="D164" s="47">
        <v>0</v>
      </c>
      <c r="E164" s="47">
        <v>0</v>
      </c>
      <c r="F164" s="47">
        <v>0</v>
      </c>
      <c r="G164" s="47">
        <v>0</v>
      </c>
      <c r="H164" s="30"/>
      <c r="I164" s="30"/>
      <c r="J164" s="30"/>
      <c r="K164" s="30"/>
    </row>
    <row r="165" spans="1:11" ht="14.1" customHeight="1" x14ac:dyDescent="0.25">
      <c r="A165" s="30"/>
      <c r="B165" s="30"/>
      <c r="C165" s="46" t="s">
        <v>59</v>
      </c>
      <c r="D165" s="47">
        <v>0</v>
      </c>
      <c r="E165" s="47">
        <v>0</v>
      </c>
      <c r="F165" s="47">
        <v>0</v>
      </c>
      <c r="G165" s="47">
        <v>0</v>
      </c>
      <c r="H165" s="30"/>
      <c r="I165" s="30"/>
      <c r="J165" s="30"/>
      <c r="K165" s="30"/>
    </row>
    <row r="166" spans="1:11" ht="14.1" customHeight="1" x14ac:dyDescent="0.25">
      <c r="A166" s="30"/>
      <c r="B166" s="30"/>
      <c r="C166" s="46" t="s">
        <v>54</v>
      </c>
      <c r="D166" s="47">
        <v>0</v>
      </c>
      <c r="E166" s="47">
        <v>0</v>
      </c>
      <c r="F166" s="47">
        <v>0</v>
      </c>
      <c r="G166" s="47">
        <v>0</v>
      </c>
      <c r="H166" s="30"/>
      <c r="I166" s="30"/>
      <c r="J166" s="30"/>
      <c r="K166" s="30"/>
    </row>
    <row r="167" spans="1:11" ht="14.1" customHeight="1" x14ac:dyDescent="0.25">
      <c r="A167" s="30"/>
      <c r="B167" s="30"/>
      <c r="C167" s="46" t="s">
        <v>55</v>
      </c>
      <c r="D167" s="47">
        <v>0</v>
      </c>
      <c r="E167" s="47">
        <v>0</v>
      </c>
      <c r="F167" s="47">
        <v>0</v>
      </c>
      <c r="G167" s="47">
        <v>0</v>
      </c>
      <c r="H167" s="30"/>
      <c r="I167" s="30"/>
      <c r="J167" s="30"/>
      <c r="K167" s="30"/>
    </row>
    <row r="168" spans="1:11" ht="14.1" customHeight="1" x14ac:dyDescent="0.25">
      <c r="A168" s="30"/>
      <c r="B168" s="30"/>
      <c r="C168" s="46" t="s">
        <v>60</v>
      </c>
      <c r="D168" s="47">
        <v>0</v>
      </c>
      <c r="E168" s="47">
        <v>0</v>
      </c>
      <c r="F168" s="47">
        <v>0</v>
      </c>
      <c r="G168" s="47">
        <v>0</v>
      </c>
      <c r="H168" s="30"/>
      <c r="I168" s="30"/>
      <c r="J168" s="30"/>
      <c r="K168" s="30"/>
    </row>
    <row r="169" spans="1:11" ht="14.1" customHeight="1" x14ac:dyDescent="0.25">
      <c r="A169" s="30"/>
      <c r="B169" s="30"/>
      <c r="C169" s="46" t="s">
        <v>54</v>
      </c>
      <c r="D169" s="47">
        <v>0</v>
      </c>
      <c r="E169" s="47">
        <v>0</v>
      </c>
      <c r="F169" s="47">
        <v>0</v>
      </c>
      <c r="G169" s="47">
        <v>0</v>
      </c>
      <c r="H169" s="30"/>
      <c r="I169" s="30"/>
      <c r="J169" s="30"/>
      <c r="K169" s="30"/>
    </row>
    <row r="170" spans="1:11" ht="14.1" customHeight="1" x14ac:dyDescent="0.25">
      <c r="A170" s="30"/>
      <c r="B170" s="30"/>
      <c r="C170" s="46" t="s">
        <v>55</v>
      </c>
      <c r="D170" s="47">
        <v>0</v>
      </c>
      <c r="E170" s="47">
        <v>0</v>
      </c>
      <c r="F170" s="47">
        <v>0</v>
      </c>
      <c r="G170" s="47">
        <v>0</v>
      </c>
      <c r="H170" s="30"/>
      <c r="I170" s="30"/>
      <c r="J170" s="30"/>
      <c r="K170" s="30"/>
    </row>
    <row r="171" spans="1:11" ht="14.1" customHeight="1" x14ac:dyDescent="0.25">
      <c r="A171" s="30"/>
      <c r="B171" s="30"/>
      <c r="C171" s="46" t="s">
        <v>61</v>
      </c>
      <c r="D171" s="47">
        <v>0</v>
      </c>
      <c r="E171" s="47">
        <v>0</v>
      </c>
      <c r="F171" s="47">
        <v>0</v>
      </c>
      <c r="G171" s="47">
        <v>0</v>
      </c>
      <c r="H171" s="30"/>
      <c r="I171" s="30"/>
      <c r="J171" s="30"/>
      <c r="K171" s="30"/>
    </row>
    <row r="172" spans="1:11" ht="14.1" customHeight="1" x14ac:dyDescent="0.25">
      <c r="A172" s="30"/>
      <c r="B172" s="30"/>
      <c r="C172" s="46" t="s">
        <v>54</v>
      </c>
      <c r="D172" s="47">
        <v>0</v>
      </c>
      <c r="E172" s="47">
        <v>0</v>
      </c>
      <c r="F172" s="47">
        <v>0</v>
      </c>
      <c r="G172" s="47">
        <v>0</v>
      </c>
      <c r="H172" s="30"/>
      <c r="I172" s="30"/>
      <c r="J172" s="30"/>
      <c r="K172" s="30"/>
    </row>
    <row r="173" spans="1:11" ht="14.1" customHeight="1" x14ac:dyDescent="0.25">
      <c r="A173" s="30"/>
      <c r="B173" s="30"/>
      <c r="C173" s="46" t="s">
        <v>55</v>
      </c>
      <c r="D173" s="47">
        <v>0</v>
      </c>
      <c r="E173" s="47">
        <v>0</v>
      </c>
      <c r="F173" s="47">
        <v>0</v>
      </c>
      <c r="G173" s="47">
        <v>0</v>
      </c>
      <c r="H173" s="30"/>
      <c r="I173" s="30"/>
      <c r="J173" s="30"/>
      <c r="K173" s="30"/>
    </row>
    <row r="174" spans="1:11" ht="14.1" customHeight="1" x14ac:dyDescent="0.25">
      <c r="A174" s="30"/>
      <c r="B174" s="30"/>
      <c r="C174" s="46" t="s">
        <v>62</v>
      </c>
      <c r="D174" s="47">
        <v>0</v>
      </c>
      <c r="E174" s="47">
        <v>0</v>
      </c>
      <c r="F174" s="47">
        <v>0</v>
      </c>
      <c r="G174" s="47">
        <v>0</v>
      </c>
      <c r="H174" s="30"/>
      <c r="I174" s="30"/>
      <c r="J174" s="30"/>
      <c r="K174" s="30"/>
    </row>
    <row r="175" spans="1:11" ht="14.1" customHeight="1" x14ac:dyDescent="0.25">
      <c r="A175" s="30"/>
      <c r="B175" s="30"/>
      <c r="C175" s="46" t="s">
        <v>54</v>
      </c>
      <c r="D175" s="47">
        <v>0</v>
      </c>
      <c r="E175" s="47">
        <v>0</v>
      </c>
      <c r="F175" s="47">
        <v>0</v>
      </c>
      <c r="G175" s="47">
        <v>0</v>
      </c>
      <c r="H175" s="30"/>
      <c r="I175" s="30"/>
      <c r="J175" s="30"/>
      <c r="K175" s="30"/>
    </row>
    <row r="176" spans="1:11" ht="14.1" customHeight="1" x14ac:dyDescent="0.25">
      <c r="A176" s="30"/>
      <c r="B176" s="30"/>
      <c r="C176" s="46" t="s">
        <v>63</v>
      </c>
      <c r="D176" s="47">
        <v>0</v>
      </c>
      <c r="E176" s="47">
        <v>0</v>
      </c>
      <c r="F176" s="47">
        <v>0</v>
      </c>
      <c r="G176" s="47">
        <v>0</v>
      </c>
      <c r="H176" s="30"/>
      <c r="I176" s="30"/>
      <c r="J176" s="30"/>
      <c r="K176" s="30"/>
    </row>
    <row r="177" spans="1:11" ht="14.1" customHeight="1" x14ac:dyDescent="0.25">
      <c r="A177" s="30"/>
      <c r="B177" s="30"/>
      <c r="C177" s="46" t="s">
        <v>64</v>
      </c>
      <c r="D177" s="47">
        <v>0</v>
      </c>
      <c r="E177" s="47">
        <v>0</v>
      </c>
      <c r="F177" s="47">
        <v>0</v>
      </c>
      <c r="G177" s="47">
        <v>0</v>
      </c>
      <c r="H177" s="30"/>
      <c r="I177" s="30"/>
      <c r="J177" s="30"/>
      <c r="K177" s="30"/>
    </row>
    <row r="178" spans="1:11" ht="14.1" customHeight="1" x14ac:dyDescent="0.25">
      <c r="A178" s="30"/>
      <c r="B178" s="30"/>
      <c r="C178" s="46" t="s">
        <v>65</v>
      </c>
      <c r="D178" s="47">
        <v>0</v>
      </c>
      <c r="E178" s="47">
        <v>0</v>
      </c>
      <c r="F178" s="47">
        <v>0</v>
      </c>
      <c r="G178" s="47">
        <v>0</v>
      </c>
      <c r="H178" s="30"/>
      <c r="I178" s="30"/>
      <c r="J178" s="30"/>
      <c r="K178" s="30"/>
    </row>
    <row r="179" spans="1:11" ht="14.1" customHeight="1" x14ac:dyDescent="0.25">
      <c r="A179" s="30"/>
      <c r="B179" s="30"/>
      <c r="C179" s="46" t="s">
        <v>66</v>
      </c>
      <c r="D179" s="47">
        <v>0</v>
      </c>
      <c r="E179" s="47">
        <v>0</v>
      </c>
      <c r="F179" s="47">
        <v>0</v>
      </c>
      <c r="G179" s="47">
        <v>0</v>
      </c>
      <c r="H179" s="30"/>
      <c r="I179" s="30"/>
      <c r="J179" s="30"/>
      <c r="K179" s="30"/>
    </row>
    <row r="180" spans="1:11" ht="14.1" customHeight="1" x14ac:dyDescent="0.25">
      <c r="A180" s="30"/>
      <c r="B180" s="30"/>
      <c r="C180" s="46" t="s">
        <v>67</v>
      </c>
      <c r="D180" s="47">
        <v>0</v>
      </c>
      <c r="E180" s="47">
        <v>0</v>
      </c>
      <c r="F180" s="47">
        <v>0</v>
      </c>
      <c r="G180" s="47">
        <v>2100000</v>
      </c>
      <c r="H180" s="30"/>
      <c r="I180" s="30"/>
      <c r="J180" s="30"/>
      <c r="K180" s="30"/>
    </row>
    <row r="181" spans="1:11" ht="14.1" customHeight="1" x14ac:dyDescent="0.25">
      <c r="A181" s="30"/>
      <c r="B181" s="30"/>
      <c r="C181" s="46" t="s">
        <v>54</v>
      </c>
      <c r="D181" s="47">
        <v>0</v>
      </c>
      <c r="E181" s="47">
        <v>0</v>
      </c>
      <c r="F181" s="47">
        <v>0</v>
      </c>
      <c r="G181" s="47">
        <v>2100000</v>
      </c>
      <c r="H181" s="30"/>
      <c r="I181" s="30"/>
      <c r="J181" s="30"/>
      <c r="K181" s="30"/>
    </row>
    <row r="182" spans="1:11" ht="14.1" customHeight="1" x14ac:dyDescent="0.25">
      <c r="A182" s="30"/>
      <c r="B182" s="30"/>
      <c r="C182" s="46" t="s">
        <v>63</v>
      </c>
      <c r="D182" s="47">
        <v>0</v>
      </c>
      <c r="E182" s="47">
        <v>0</v>
      </c>
      <c r="F182" s="47">
        <v>0</v>
      </c>
      <c r="G182" s="47">
        <v>0</v>
      </c>
      <c r="H182" s="30"/>
      <c r="I182" s="30"/>
      <c r="J182" s="30"/>
      <c r="K182" s="30"/>
    </row>
    <row r="183" spans="1:11" ht="14.1" customHeight="1" x14ac:dyDescent="0.25">
      <c r="A183" s="30"/>
      <c r="B183" s="30"/>
      <c r="C183" s="46" t="s">
        <v>64</v>
      </c>
      <c r="D183" s="47">
        <v>0</v>
      </c>
      <c r="E183" s="47">
        <v>0</v>
      </c>
      <c r="F183" s="47">
        <v>0</v>
      </c>
      <c r="G183" s="47">
        <v>0</v>
      </c>
      <c r="H183" s="30"/>
      <c r="I183" s="30"/>
      <c r="J183" s="30"/>
      <c r="K183" s="30"/>
    </row>
    <row r="184" spans="1:11" ht="14.1" customHeight="1" x14ac:dyDescent="0.25">
      <c r="A184" s="30"/>
      <c r="B184" s="30"/>
      <c r="C184" s="46" t="s">
        <v>65</v>
      </c>
      <c r="D184" s="47">
        <v>0</v>
      </c>
      <c r="E184" s="47">
        <v>0</v>
      </c>
      <c r="F184" s="47">
        <v>0</v>
      </c>
      <c r="G184" s="47">
        <v>0</v>
      </c>
      <c r="H184" s="30"/>
      <c r="I184" s="30"/>
      <c r="J184" s="30"/>
      <c r="K184" s="30"/>
    </row>
    <row r="185" spans="1:11" ht="14.1" customHeight="1" x14ac:dyDescent="0.25">
      <c r="A185" s="30"/>
      <c r="B185" s="30"/>
      <c r="C185" s="46" t="s">
        <v>66</v>
      </c>
      <c r="D185" s="47">
        <v>0</v>
      </c>
      <c r="E185" s="47">
        <v>0</v>
      </c>
      <c r="F185" s="47">
        <v>0</v>
      </c>
      <c r="G185" s="47">
        <v>0</v>
      </c>
      <c r="H185" s="30"/>
      <c r="I185" s="30"/>
      <c r="J185" s="30"/>
      <c r="K185" s="30"/>
    </row>
    <row r="186" spans="1:11" ht="14.1" customHeight="1" x14ac:dyDescent="0.25">
      <c r="A186" s="30"/>
      <c r="B186" s="30"/>
      <c r="C186" s="46" t="s">
        <v>68</v>
      </c>
      <c r="D186" s="47">
        <v>0</v>
      </c>
      <c r="E186" s="47">
        <v>0</v>
      </c>
      <c r="F186" s="47">
        <v>0</v>
      </c>
      <c r="G186" s="47">
        <v>0</v>
      </c>
      <c r="H186" s="30"/>
      <c r="I186" s="30"/>
      <c r="J186" s="30"/>
      <c r="K186" s="30"/>
    </row>
    <row r="187" spans="1:11" ht="14.1" customHeight="1" x14ac:dyDescent="0.25">
      <c r="A187" s="30"/>
      <c r="B187" s="30"/>
      <c r="C187" s="46" t="s">
        <v>54</v>
      </c>
      <c r="D187" s="47">
        <v>0</v>
      </c>
      <c r="E187" s="47">
        <v>0</v>
      </c>
      <c r="F187" s="47">
        <v>0</v>
      </c>
      <c r="G187" s="47">
        <v>0</v>
      </c>
      <c r="H187" s="30"/>
      <c r="I187" s="30"/>
      <c r="J187" s="30"/>
      <c r="K187" s="30"/>
    </row>
    <row r="188" spans="1:11" ht="14.1" customHeight="1" x14ac:dyDescent="0.25">
      <c r="A188" s="30"/>
      <c r="B188" s="30"/>
      <c r="C188" s="46" t="s">
        <v>63</v>
      </c>
      <c r="D188" s="47">
        <v>0</v>
      </c>
      <c r="E188" s="47">
        <v>0</v>
      </c>
      <c r="F188" s="47">
        <v>0</v>
      </c>
      <c r="G188" s="47">
        <v>0</v>
      </c>
      <c r="H188" s="30"/>
      <c r="I188" s="30"/>
      <c r="J188" s="30"/>
      <c r="K188" s="30"/>
    </row>
    <row r="189" spans="1:11" ht="14.1" customHeight="1" x14ac:dyDescent="0.25">
      <c r="A189" s="30"/>
      <c r="B189" s="30"/>
      <c r="C189" s="46" t="s">
        <v>64</v>
      </c>
      <c r="D189" s="47">
        <v>0</v>
      </c>
      <c r="E189" s="47">
        <v>0</v>
      </c>
      <c r="F189" s="47">
        <v>0</v>
      </c>
      <c r="G189" s="47">
        <v>0</v>
      </c>
      <c r="H189" s="30"/>
      <c r="I189" s="30"/>
      <c r="J189" s="30"/>
      <c r="K189" s="30"/>
    </row>
    <row r="190" spans="1:11" ht="14.1" customHeight="1" x14ac:dyDescent="0.25">
      <c r="A190" s="30"/>
      <c r="B190" s="30"/>
      <c r="C190" s="46" t="s">
        <v>65</v>
      </c>
      <c r="D190" s="47">
        <v>0</v>
      </c>
      <c r="E190" s="47">
        <v>0</v>
      </c>
      <c r="F190" s="47">
        <v>0</v>
      </c>
      <c r="G190" s="47">
        <v>0</v>
      </c>
      <c r="H190" s="30"/>
      <c r="I190" s="30"/>
      <c r="J190" s="30"/>
      <c r="K190" s="30"/>
    </row>
    <row r="191" spans="1:11" ht="14.1" customHeight="1" x14ac:dyDescent="0.25">
      <c r="A191" s="30"/>
      <c r="B191" s="30"/>
      <c r="C191" s="46" t="s">
        <v>66</v>
      </c>
      <c r="D191" s="47">
        <v>0</v>
      </c>
      <c r="E191" s="47">
        <v>0</v>
      </c>
      <c r="F191" s="47">
        <v>0</v>
      </c>
      <c r="G191" s="47">
        <v>0</v>
      </c>
      <c r="H191" s="30"/>
      <c r="I191" s="30"/>
      <c r="J191" s="30"/>
      <c r="K191" s="30"/>
    </row>
    <row r="192" spans="1:11" ht="14.1" customHeight="1" x14ac:dyDescent="0.25">
      <c r="A192" s="30"/>
      <c r="B192" s="30"/>
      <c r="C192" s="46" t="s">
        <v>69</v>
      </c>
      <c r="D192" s="47">
        <v>0</v>
      </c>
      <c r="E192" s="47">
        <v>0</v>
      </c>
      <c r="F192" s="47">
        <v>0</v>
      </c>
      <c r="G192" s="47">
        <v>0</v>
      </c>
      <c r="H192" s="30"/>
      <c r="I192" s="30"/>
      <c r="J192" s="30"/>
      <c r="K192" s="30"/>
    </row>
    <row r="193" spans="1:11" ht="14.1" customHeight="1" x14ac:dyDescent="0.25">
      <c r="A193" s="30"/>
      <c r="B193" s="30"/>
      <c r="C193" s="46" t="s">
        <v>70</v>
      </c>
      <c r="D193" s="47">
        <v>0</v>
      </c>
      <c r="E193" s="47">
        <v>0</v>
      </c>
      <c r="F193" s="47">
        <v>0</v>
      </c>
      <c r="G193" s="47">
        <v>0</v>
      </c>
      <c r="H193" s="30"/>
      <c r="I193" s="30"/>
      <c r="J193" s="30"/>
      <c r="K193" s="30"/>
    </row>
    <row r="194" spans="1:11" ht="14.1" customHeight="1" x14ac:dyDescent="0.25">
      <c r="A194" s="30"/>
      <c r="B194" s="30"/>
      <c r="C194" s="48" t="s">
        <v>71</v>
      </c>
      <c r="D194" s="47">
        <v>0</v>
      </c>
      <c r="E194" s="47">
        <v>0</v>
      </c>
      <c r="F194" s="47">
        <v>0</v>
      </c>
      <c r="G194" s="47">
        <v>2100000</v>
      </c>
      <c r="H194" s="30"/>
      <c r="I194" s="30"/>
      <c r="J194" s="30"/>
      <c r="K194" s="30"/>
    </row>
    <row r="195" spans="1:11" ht="101.1" customHeight="1" x14ac:dyDescent="0.25">
      <c r="A195" s="30"/>
      <c r="B195" s="30"/>
      <c r="C195" s="33" t="s">
        <v>21</v>
      </c>
      <c r="D195" s="1372" t="s">
        <v>1433</v>
      </c>
      <c r="E195" s="1373"/>
      <c r="F195" s="1373"/>
      <c r="G195" s="1373"/>
      <c r="H195" s="30"/>
      <c r="I195" s="30"/>
      <c r="J195" s="30"/>
      <c r="K195" s="30"/>
    </row>
    <row r="196" spans="1:11" ht="27.95" customHeight="1" x14ac:dyDescent="0.25">
      <c r="A196" s="30"/>
      <c r="B196" s="30"/>
      <c r="C196" s="34" t="s">
        <v>23</v>
      </c>
      <c r="D196" s="35">
        <v>2022</v>
      </c>
      <c r="E196" s="35">
        <v>2023</v>
      </c>
      <c r="F196" s="35">
        <v>2024</v>
      </c>
      <c r="G196" s="35">
        <v>2025</v>
      </c>
      <c r="H196" s="30"/>
      <c r="I196" s="30"/>
      <c r="J196" s="30"/>
      <c r="K196" s="30"/>
    </row>
    <row r="197" spans="1:11" ht="14.1" customHeight="1" x14ac:dyDescent="0.25">
      <c r="A197" s="30"/>
      <c r="B197" s="30"/>
      <c r="C197" s="36"/>
      <c r="D197" s="37" t="s">
        <v>17</v>
      </c>
      <c r="E197" s="37" t="s">
        <v>18</v>
      </c>
      <c r="F197" s="37" t="s">
        <v>18</v>
      </c>
      <c r="G197" s="37" t="s">
        <v>18</v>
      </c>
      <c r="H197" s="30"/>
      <c r="I197" s="30"/>
      <c r="J197" s="30"/>
      <c r="K197" s="30"/>
    </row>
    <row r="198" spans="1:11" ht="14.1" customHeight="1" x14ac:dyDescent="0.25">
      <c r="A198" s="30"/>
      <c r="B198" s="30"/>
      <c r="C198" s="34" t="s">
        <v>1434</v>
      </c>
      <c r="D198" s="38" t="s">
        <v>509</v>
      </c>
      <c r="E198" s="38" t="s">
        <v>524</v>
      </c>
      <c r="F198" s="38" t="s">
        <v>766</v>
      </c>
      <c r="G198" s="38" t="s">
        <v>26</v>
      </c>
      <c r="H198" s="30"/>
      <c r="I198" s="30"/>
      <c r="J198" s="30"/>
      <c r="K198" s="30"/>
    </row>
    <row r="199" spans="1:11" ht="20.100000000000001" customHeight="1" x14ac:dyDescent="0.25">
      <c r="A199" s="30"/>
      <c r="B199" s="30"/>
      <c r="C199" s="34" t="s">
        <v>1435</v>
      </c>
      <c r="D199" s="38" t="s">
        <v>429</v>
      </c>
      <c r="E199" s="38" t="s">
        <v>429</v>
      </c>
      <c r="F199" s="38" t="s">
        <v>429</v>
      </c>
      <c r="G199" s="38" t="s">
        <v>429</v>
      </c>
      <c r="H199" s="30"/>
      <c r="I199" s="30"/>
      <c r="J199" s="30"/>
      <c r="K199" s="30"/>
    </row>
    <row r="200" spans="1:11" ht="20.100000000000001" customHeight="1" x14ac:dyDescent="0.25">
      <c r="A200" s="30"/>
      <c r="B200" s="30"/>
      <c r="C200" s="34" t="s">
        <v>1436</v>
      </c>
      <c r="D200" s="38" t="s">
        <v>256</v>
      </c>
      <c r="E200" s="38" t="s">
        <v>214</v>
      </c>
      <c r="F200" s="38" t="s">
        <v>429</v>
      </c>
      <c r="G200" s="38" t="s">
        <v>195</v>
      </c>
      <c r="H200" s="30"/>
      <c r="I200" s="30"/>
      <c r="J200" s="30"/>
      <c r="K200" s="30"/>
    </row>
    <row r="201" spans="1:11" ht="20.100000000000001" customHeight="1" x14ac:dyDescent="0.25">
      <c r="A201" s="30"/>
      <c r="B201" s="30"/>
      <c r="C201" s="34" t="s">
        <v>1437</v>
      </c>
      <c r="D201" s="38" t="s">
        <v>78</v>
      </c>
      <c r="E201" s="38" t="s">
        <v>195</v>
      </c>
      <c r="F201" s="38" t="s">
        <v>429</v>
      </c>
      <c r="G201" s="38" t="s">
        <v>214</v>
      </c>
      <c r="H201" s="30"/>
      <c r="I201" s="30"/>
      <c r="J201" s="30"/>
      <c r="K201" s="30"/>
    </row>
    <row r="202" spans="1:11" ht="14.1" customHeight="1" x14ac:dyDescent="0.25">
      <c r="A202" s="30"/>
      <c r="B202" s="30"/>
      <c r="C202" s="1370" t="s">
        <v>30</v>
      </c>
      <c r="D202" s="1371"/>
      <c r="E202" s="1371"/>
      <c r="F202" s="1371"/>
      <c r="G202" s="1371"/>
      <c r="H202" s="30"/>
      <c r="I202" s="30"/>
      <c r="J202" s="30"/>
      <c r="K202" s="30"/>
    </row>
    <row r="203" spans="1:11" ht="14.1" customHeight="1" x14ac:dyDescent="0.25">
      <c r="A203" s="30"/>
      <c r="B203" s="30"/>
      <c r="C203" s="241" t="s">
        <v>1387</v>
      </c>
      <c r="D203" s="1370" t="s">
        <v>1388</v>
      </c>
      <c r="E203" s="1371"/>
      <c r="F203" s="1371"/>
      <c r="G203" s="1371"/>
      <c r="H203" s="30"/>
      <c r="I203" s="30"/>
      <c r="J203" s="30"/>
      <c r="K203" s="30"/>
    </row>
    <row r="204" spans="1:11" ht="18" customHeight="1" x14ac:dyDescent="0.25">
      <c r="A204" s="30"/>
      <c r="B204" s="30"/>
      <c r="C204" s="40" t="s">
        <v>33</v>
      </c>
      <c r="D204" s="1368" t="s">
        <v>1438</v>
      </c>
      <c r="E204" s="1369"/>
      <c r="F204" s="1369"/>
      <c r="G204" s="1369"/>
      <c r="H204" s="30"/>
      <c r="I204" s="30"/>
      <c r="J204" s="30"/>
      <c r="K204" s="30"/>
    </row>
    <row r="205" spans="1:11" ht="18" customHeight="1" x14ac:dyDescent="0.25">
      <c r="A205" s="30"/>
      <c r="B205" s="30"/>
      <c r="C205" s="41" t="s">
        <v>35</v>
      </c>
      <c r="D205" s="1361" t="s">
        <v>1439</v>
      </c>
      <c r="E205" s="1362"/>
      <c r="F205" s="1362"/>
      <c r="G205" s="1362"/>
      <c r="H205" s="30"/>
      <c r="I205" s="30"/>
      <c r="J205" s="30"/>
      <c r="K205" s="30"/>
    </row>
    <row r="206" spans="1:11" ht="18" customHeight="1" x14ac:dyDescent="0.25">
      <c r="A206" s="30"/>
      <c r="B206" s="30"/>
      <c r="C206" s="41" t="s">
        <v>37</v>
      </c>
      <c r="D206" s="1361" t="s">
        <v>1440</v>
      </c>
      <c r="E206" s="1362"/>
      <c r="F206" s="1362"/>
      <c r="G206" s="1362"/>
      <c r="H206" s="30"/>
      <c r="I206" s="30"/>
      <c r="J206" s="30"/>
      <c r="K206" s="30"/>
    </row>
    <row r="207" spans="1:11" ht="15" customHeight="1" x14ac:dyDescent="0.25">
      <c r="A207" s="30"/>
      <c r="B207" s="30"/>
      <c r="C207" s="42"/>
      <c r="D207" s="43">
        <v>2022</v>
      </c>
      <c r="E207" s="43">
        <v>2023</v>
      </c>
      <c r="F207" s="43">
        <v>2024</v>
      </c>
      <c r="G207" s="43">
        <v>2025</v>
      </c>
      <c r="H207" s="30"/>
      <c r="I207" s="30"/>
      <c r="J207" s="30"/>
      <c r="K207" s="30"/>
    </row>
    <row r="208" spans="1:11" ht="15" customHeight="1" x14ac:dyDescent="0.25">
      <c r="A208" s="30"/>
      <c r="B208" s="30"/>
      <c r="C208" s="44"/>
      <c r="D208" s="45" t="s">
        <v>17</v>
      </c>
      <c r="E208" s="45" t="s">
        <v>18</v>
      </c>
      <c r="F208" s="45" t="s">
        <v>18</v>
      </c>
      <c r="G208" s="45" t="s">
        <v>18</v>
      </c>
      <c r="H208" s="30"/>
      <c r="I208" s="30"/>
      <c r="J208" s="30"/>
      <c r="K208" s="30"/>
    </row>
    <row r="209" spans="1:11" ht="14.1" customHeight="1" x14ac:dyDescent="0.25">
      <c r="A209" s="30"/>
      <c r="B209" s="30"/>
      <c r="C209" s="34" t="s">
        <v>39</v>
      </c>
      <c r="D209" s="38" t="s">
        <v>1441</v>
      </c>
      <c r="E209" s="38" t="s">
        <v>26</v>
      </c>
      <c r="F209" s="38" t="s">
        <v>26</v>
      </c>
      <c r="G209" s="38" t="s">
        <v>26</v>
      </c>
      <c r="H209" s="30"/>
      <c r="I209" s="30"/>
      <c r="J209" s="30"/>
      <c r="K209" s="30"/>
    </row>
    <row r="210" spans="1:11" ht="14.1" customHeight="1" x14ac:dyDescent="0.25">
      <c r="A210" s="30"/>
      <c r="B210" s="30"/>
      <c r="C210" s="34" t="s">
        <v>40</v>
      </c>
      <c r="D210" s="38" t="s">
        <v>1442</v>
      </c>
      <c r="E210" s="38" t="s">
        <v>1443</v>
      </c>
      <c r="F210" s="38" t="s">
        <v>1444</v>
      </c>
      <c r="G210" s="38" t="s">
        <v>1445</v>
      </c>
      <c r="H210" s="30"/>
      <c r="I210" s="30"/>
      <c r="J210" s="30"/>
      <c r="K210" s="30"/>
    </row>
    <row r="211" spans="1:11" ht="14.1" customHeight="1" x14ac:dyDescent="0.25">
      <c r="A211" s="30"/>
      <c r="B211" s="30"/>
      <c r="C211" s="34" t="s">
        <v>43</v>
      </c>
      <c r="D211" s="38" t="s">
        <v>1446</v>
      </c>
      <c r="E211" s="38" t="s">
        <v>1447</v>
      </c>
      <c r="F211" s="38" t="s">
        <v>1448</v>
      </c>
      <c r="G211" s="38" t="s">
        <v>1449</v>
      </c>
      <c r="H211" s="30"/>
      <c r="I211" s="30"/>
      <c r="J211" s="30"/>
      <c r="K211" s="30"/>
    </row>
    <row r="212" spans="1:11" ht="14.1" customHeight="1" x14ac:dyDescent="0.25">
      <c r="A212" s="30"/>
      <c r="B212" s="30"/>
      <c r="C212" s="34" t="s">
        <v>46</v>
      </c>
      <c r="D212" s="38" t="s">
        <v>47</v>
      </c>
      <c r="E212" s="38" t="s">
        <v>1450</v>
      </c>
      <c r="F212" s="38" t="s">
        <v>48</v>
      </c>
      <c r="G212" s="38" t="s">
        <v>48</v>
      </c>
      <c r="H212" s="30"/>
      <c r="I212" s="30"/>
      <c r="J212" s="30"/>
      <c r="K212" s="30"/>
    </row>
    <row r="213" spans="1:11" ht="14.1" customHeight="1" x14ac:dyDescent="0.25">
      <c r="A213" s="30"/>
      <c r="B213" s="30"/>
      <c r="C213" s="34" t="s">
        <v>49</v>
      </c>
      <c r="D213" s="38" t="s">
        <v>47</v>
      </c>
      <c r="E213" s="38" t="s">
        <v>1451</v>
      </c>
      <c r="F213" s="38" t="s">
        <v>1452</v>
      </c>
      <c r="G213" s="38" t="s">
        <v>1453</v>
      </c>
      <c r="H213" s="30"/>
      <c r="I213" s="30"/>
      <c r="J213" s="30"/>
      <c r="K213" s="30"/>
    </row>
    <row r="214" spans="1:11" ht="14.1" customHeight="1" x14ac:dyDescent="0.25">
      <c r="A214" s="30"/>
      <c r="B214" s="30"/>
      <c r="C214" s="34" t="s">
        <v>51</v>
      </c>
      <c r="D214" s="38" t="s">
        <v>47</v>
      </c>
      <c r="E214" s="38" t="s">
        <v>1454</v>
      </c>
      <c r="F214" s="38" t="s">
        <v>1452</v>
      </c>
      <c r="G214" s="38" t="s">
        <v>1453</v>
      </c>
      <c r="H214" s="30"/>
      <c r="I214" s="30"/>
      <c r="J214" s="30"/>
      <c r="K214" s="30"/>
    </row>
    <row r="215" spans="1:11" ht="14.1" customHeight="1" x14ac:dyDescent="0.25">
      <c r="A215" s="30"/>
      <c r="B215" s="30"/>
      <c r="C215" s="1363" t="s">
        <v>52</v>
      </c>
      <c r="D215" s="1364"/>
      <c r="E215" s="1364"/>
      <c r="F215" s="1364"/>
      <c r="G215" s="1364"/>
      <c r="H215" s="30"/>
      <c r="I215" s="30"/>
      <c r="J215" s="30"/>
      <c r="K215" s="30"/>
    </row>
    <row r="216" spans="1:11" ht="14.1" customHeight="1" x14ac:dyDescent="0.25">
      <c r="A216" s="30"/>
      <c r="B216" s="30"/>
      <c r="C216" s="42"/>
      <c r="D216" s="43">
        <v>2022</v>
      </c>
      <c r="E216" s="43">
        <v>2023</v>
      </c>
      <c r="F216" s="43">
        <v>2024</v>
      </c>
      <c r="G216" s="43">
        <v>2025</v>
      </c>
      <c r="H216" s="30"/>
      <c r="I216" s="30"/>
      <c r="J216" s="30"/>
      <c r="K216" s="30"/>
    </row>
    <row r="217" spans="1:11" ht="14.1" customHeight="1" x14ac:dyDescent="0.25">
      <c r="A217" s="30"/>
      <c r="B217" s="30"/>
      <c r="C217" s="44"/>
      <c r="D217" s="45" t="s">
        <v>17</v>
      </c>
      <c r="E217" s="45" t="s">
        <v>18</v>
      </c>
      <c r="F217" s="45" t="s">
        <v>18</v>
      </c>
      <c r="G217" s="45" t="s">
        <v>18</v>
      </c>
      <c r="H217" s="30"/>
      <c r="I217" s="30"/>
      <c r="J217" s="30"/>
      <c r="K217" s="30"/>
    </row>
    <row r="218" spans="1:11" ht="14.1" customHeight="1" x14ac:dyDescent="0.25">
      <c r="A218" s="30"/>
      <c r="B218" s="30"/>
      <c r="C218" s="46" t="s">
        <v>53</v>
      </c>
      <c r="D218" s="47">
        <v>0</v>
      </c>
      <c r="E218" s="47">
        <v>0</v>
      </c>
      <c r="F218" s="47">
        <v>0</v>
      </c>
      <c r="G218" s="47">
        <v>0</v>
      </c>
      <c r="H218" s="30"/>
      <c r="I218" s="30"/>
      <c r="J218" s="30"/>
      <c r="K218" s="30"/>
    </row>
    <row r="219" spans="1:11" ht="14.1" customHeight="1" x14ac:dyDescent="0.25">
      <c r="A219" s="30"/>
      <c r="B219" s="30"/>
      <c r="C219" s="46" t="s">
        <v>54</v>
      </c>
      <c r="D219" s="47">
        <v>0</v>
      </c>
      <c r="E219" s="47">
        <v>0</v>
      </c>
      <c r="F219" s="47">
        <v>0</v>
      </c>
      <c r="G219" s="47">
        <v>0</v>
      </c>
      <c r="H219" s="30"/>
      <c r="I219" s="30"/>
      <c r="J219" s="30"/>
      <c r="K219" s="30"/>
    </row>
    <row r="220" spans="1:11" ht="14.1" customHeight="1" x14ac:dyDescent="0.25">
      <c r="A220" s="30"/>
      <c r="B220" s="30"/>
      <c r="C220" s="46" t="s">
        <v>55</v>
      </c>
      <c r="D220" s="47">
        <v>0</v>
      </c>
      <c r="E220" s="47">
        <v>0</v>
      </c>
      <c r="F220" s="47">
        <v>0</v>
      </c>
      <c r="G220" s="47">
        <v>0</v>
      </c>
      <c r="H220" s="30"/>
      <c r="I220" s="30"/>
      <c r="J220" s="30"/>
      <c r="K220" s="30"/>
    </row>
    <row r="221" spans="1:11" ht="14.1" customHeight="1" x14ac:dyDescent="0.25">
      <c r="A221" s="30"/>
      <c r="B221" s="30"/>
      <c r="C221" s="46" t="s">
        <v>56</v>
      </c>
      <c r="D221" s="47">
        <v>0</v>
      </c>
      <c r="E221" s="47">
        <v>0</v>
      </c>
      <c r="F221" s="47">
        <v>0</v>
      </c>
      <c r="G221" s="47">
        <v>0</v>
      </c>
      <c r="H221" s="30"/>
      <c r="I221" s="30"/>
      <c r="J221" s="30"/>
      <c r="K221" s="30"/>
    </row>
    <row r="222" spans="1:11" ht="14.1" customHeight="1" x14ac:dyDescent="0.25">
      <c r="A222" s="30"/>
      <c r="B222" s="30"/>
      <c r="C222" s="46" t="s">
        <v>54</v>
      </c>
      <c r="D222" s="47">
        <v>0</v>
      </c>
      <c r="E222" s="47">
        <v>0</v>
      </c>
      <c r="F222" s="47">
        <v>0</v>
      </c>
      <c r="G222" s="47">
        <v>0</v>
      </c>
      <c r="H222" s="30"/>
      <c r="I222" s="30"/>
      <c r="J222" s="30"/>
      <c r="K222" s="30"/>
    </row>
    <row r="223" spans="1:11" ht="14.1" customHeight="1" x14ac:dyDescent="0.25">
      <c r="A223" s="30"/>
      <c r="B223" s="30"/>
      <c r="C223" s="46" t="s">
        <v>55</v>
      </c>
      <c r="D223" s="47">
        <v>0</v>
      </c>
      <c r="E223" s="47">
        <v>0</v>
      </c>
      <c r="F223" s="47">
        <v>0</v>
      </c>
      <c r="G223" s="47">
        <v>0</v>
      </c>
      <c r="H223" s="30"/>
      <c r="I223" s="30"/>
      <c r="J223" s="30"/>
      <c r="K223" s="30"/>
    </row>
    <row r="224" spans="1:11" ht="14.1" customHeight="1" x14ac:dyDescent="0.25">
      <c r="A224" s="30"/>
      <c r="B224" s="30"/>
      <c r="C224" s="46" t="s">
        <v>57</v>
      </c>
      <c r="D224" s="47">
        <v>4915000</v>
      </c>
      <c r="E224" s="47">
        <v>16140120</v>
      </c>
      <c r="F224" s="47">
        <v>16136000</v>
      </c>
      <c r="G224" s="47">
        <v>16156000</v>
      </c>
      <c r="H224" s="30"/>
      <c r="I224" s="30"/>
      <c r="J224" s="30"/>
      <c r="K224" s="30"/>
    </row>
    <row r="225" spans="1:11" ht="14.1" customHeight="1" x14ac:dyDescent="0.25">
      <c r="A225" s="30"/>
      <c r="B225" s="30"/>
      <c r="C225" s="46" t="s">
        <v>54</v>
      </c>
      <c r="D225" s="47">
        <v>4915000</v>
      </c>
      <c r="E225" s="47">
        <v>16140120</v>
      </c>
      <c r="F225" s="47">
        <v>16136000</v>
      </c>
      <c r="G225" s="47">
        <v>16156000</v>
      </c>
      <c r="H225" s="30"/>
      <c r="I225" s="30"/>
      <c r="J225" s="30"/>
      <c r="K225" s="30"/>
    </row>
    <row r="226" spans="1:11" ht="14.1" customHeight="1" x14ac:dyDescent="0.25">
      <c r="A226" s="30"/>
      <c r="B226" s="30"/>
      <c r="C226" s="46" t="s">
        <v>55</v>
      </c>
      <c r="D226" s="47">
        <v>0</v>
      </c>
      <c r="E226" s="47">
        <v>0</v>
      </c>
      <c r="F226" s="47">
        <v>0</v>
      </c>
      <c r="G226" s="47">
        <v>0</v>
      </c>
      <c r="H226" s="30"/>
      <c r="I226" s="30"/>
      <c r="J226" s="30"/>
      <c r="K226" s="30"/>
    </row>
    <row r="227" spans="1:11" ht="14.1" customHeight="1" x14ac:dyDescent="0.25">
      <c r="A227" s="30"/>
      <c r="B227" s="30"/>
      <c r="C227" s="46" t="s">
        <v>58</v>
      </c>
      <c r="D227" s="47">
        <v>0</v>
      </c>
      <c r="E227" s="47">
        <v>0</v>
      </c>
      <c r="F227" s="47">
        <v>0</v>
      </c>
      <c r="G227" s="47">
        <v>0</v>
      </c>
      <c r="H227" s="30"/>
      <c r="I227" s="30"/>
      <c r="J227" s="30"/>
      <c r="K227" s="30"/>
    </row>
    <row r="228" spans="1:11" ht="14.1" customHeight="1" x14ac:dyDescent="0.25">
      <c r="A228" s="30"/>
      <c r="B228" s="30"/>
      <c r="C228" s="46" t="s">
        <v>54</v>
      </c>
      <c r="D228" s="47">
        <v>0</v>
      </c>
      <c r="E228" s="47">
        <v>0</v>
      </c>
      <c r="F228" s="47">
        <v>0</v>
      </c>
      <c r="G228" s="47">
        <v>0</v>
      </c>
      <c r="H228" s="30"/>
      <c r="I228" s="30"/>
      <c r="J228" s="30"/>
      <c r="K228" s="30"/>
    </row>
    <row r="229" spans="1:11" ht="14.1" customHeight="1" x14ac:dyDescent="0.25">
      <c r="A229" s="30"/>
      <c r="B229" s="30"/>
      <c r="C229" s="46" t="s">
        <v>55</v>
      </c>
      <c r="D229" s="47">
        <v>0</v>
      </c>
      <c r="E229" s="47">
        <v>0</v>
      </c>
      <c r="F229" s="47">
        <v>0</v>
      </c>
      <c r="G229" s="47">
        <v>0</v>
      </c>
      <c r="H229" s="30"/>
      <c r="I229" s="30"/>
      <c r="J229" s="30"/>
      <c r="K229" s="30"/>
    </row>
    <row r="230" spans="1:11" ht="14.1" customHeight="1" x14ac:dyDescent="0.25">
      <c r="A230" s="30"/>
      <c r="B230" s="30"/>
      <c r="C230" s="46" t="s">
        <v>59</v>
      </c>
      <c r="D230" s="47">
        <v>0</v>
      </c>
      <c r="E230" s="47">
        <v>0</v>
      </c>
      <c r="F230" s="47">
        <v>0</v>
      </c>
      <c r="G230" s="47">
        <v>0</v>
      </c>
      <c r="H230" s="30"/>
      <c r="I230" s="30"/>
      <c r="J230" s="30"/>
      <c r="K230" s="30"/>
    </row>
    <row r="231" spans="1:11" ht="14.1" customHeight="1" x14ac:dyDescent="0.25">
      <c r="A231" s="30"/>
      <c r="B231" s="30"/>
      <c r="C231" s="46" t="s">
        <v>54</v>
      </c>
      <c r="D231" s="47">
        <v>0</v>
      </c>
      <c r="E231" s="47">
        <v>0</v>
      </c>
      <c r="F231" s="47">
        <v>0</v>
      </c>
      <c r="G231" s="47">
        <v>0</v>
      </c>
      <c r="H231" s="30"/>
      <c r="I231" s="30"/>
      <c r="J231" s="30"/>
      <c r="K231" s="30"/>
    </row>
    <row r="232" spans="1:11" ht="14.1" customHeight="1" x14ac:dyDescent="0.25">
      <c r="A232" s="30"/>
      <c r="B232" s="30"/>
      <c r="C232" s="46" t="s">
        <v>55</v>
      </c>
      <c r="D232" s="47">
        <v>0</v>
      </c>
      <c r="E232" s="47">
        <v>0</v>
      </c>
      <c r="F232" s="47">
        <v>0</v>
      </c>
      <c r="G232" s="47">
        <v>0</v>
      </c>
      <c r="H232" s="30"/>
      <c r="I232" s="30"/>
      <c r="J232" s="30"/>
      <c r="K232" s="30"/>
    </row>
    <row r="233" spans="1:11" ht="14.1" customHeight="1" x14ac:dyDescent="0.25">
      <c r="A233" s="30"/>
      <c r="B233" s="30"/>
      <c r="C233" s="46" t="s">
        <v>60</v>
      </c>
      <c r="D233" s="47">
        <v>0</v>
      </c>
      <c r="E233" s="47">
        <v>0</v>
      </c>
      <c r="F233" s="47">
        <v>0</v>
      </c>
      <c r="G233" s="47">
        <v>0</v>
      </c>
      <c r="H233" s="30"/>
      <c r="I233" s="30"/>
      <c r="J233" s="30"/>
      <c r="K233" s="30"/>
    </row>
    <row r="234" spans="1:11" ht="14.1" customHeight="1" x14ac:dyDescent="0.25">
      <c r="A234" s="30"/>
      <c r="B234" s="30"/>
      <c r="C234" s="46" t="s">
        <v>54</v>
      </c>
      <c r="D234" s="47">
        <v>0</v>
      </c>
      <c r="E234" s="47">
        <v>0</v>
      </c>
      <c r="F234" s="47">
        <v>0</v>
      </c>
      <c r="G234" s="47">
        <v>0</v>
      </c>
      <c r="H234" s="30"/>
      <c r="I234" s="30"/>
      <c r="J234" s="30"/>
      <c r="K234" s="30"/>
    </row>
    <row r="235" spans="1:11" ht="14.1" customHeight="1" x14ac:dyDescent="0.25">
      <c r="A235" s="30"/>
      <c r="B235" s="30"/>
      <c r="C235" s="46" t="s">
        <v>55</v>
      </c>
      <c r="D235" s="47">
        <v>0</v>
      </c>
      <c r="E235" s="47">
        <v>0</v>
      </c>
      <c r="F235" s="47">
        <v>0</v>
      </c>
      <c r="G235" s="47">
        <v>0</v>
      </c>
      <c r="H235" s="30"/>
      <c r="I235" s="30"/>
      <c r="J235" s="30"/>
      <c r="K235" s="30"/>
    </row>
    <row r="236" spans="1:11" ht="14.1" customHeight="1" x14ac:dyDescent="0.25">
      <c r="A236" s="30"/>
      <c r="B236" s="30"/>
      <c r="C236" s="46" t="s">
        <v>61</v>
      </c>
      <c r="D236" s="47">
        <v>0</v>
      </c>
      <c r="E236" s="47">
        <v>0</v>
      </c>
      <c r="F236" s="47">
        <v>0</v>
      </c>
      <c r="G236" s="47">
        <v>0</v>
      </c>
      <c r="H236" s="30"/>
      <c r="I236" s="30"/>
      <c r="J236" s="30"/>
      <c r="K236" s="30"/>
    </row>
    <row r="237" spans="1:11" ht="14.1" customHeight="1" x14ac:dyDescent="0.25">
      <c r="A237" s="30"/>
      <c r="B237" s="30"/>
      <c r="C237" s="46" t="s">
        <v>54</v>
      </c>
      <c r="D237" s="47">
        <v>0</v>
      </c>
      <c r="E237" s="47">
        <v>0</v>
      </c>
      <c r="F237" s="47">
        <v>0</v>
      </c>
      <c r="G237" s="47">
        <v>0</v>
      </c>
      <c r="H237" s="30"/>
      <c r="I237" s="30"/>
      <c r="J237" s="30"/>
      <c r="K237" s="30"/>
    </row>
    <row r="238" spans="1:11" ht="14.1" customHeight="1" x14ac:dyDescent="0.25">
      <c r="A238" s="30"/>
      <c r="B238" s="30"/>
      <c r="C238" s="46" t="s">
        <v>55</v>
      </c>
      <c r="D238" s="47">
        <v>0</v>
      </c>
      <c r="E238" s="47">
        <v>0</v>
      </c>
      <c r="F238" s="47">
        <v>0</v>
      </c>
      <c r="G238" s="47">
        <v>0</v>
      </c>
      <c r="H238" s="30"/>
      <c r="I238" s="30"/>
      <c r="J238" s="30"/>
      <c r="K238" s="30"/>
    </row>
    <row r="239" spans="1:11" ht="14.1" customHeight="1" x14ac:dyDescent="0.25">
      <c r="A239" s="30"/>
      <c r="B239" s="30"/>
      <c r="C239" s="46" t="s">
        <v>62</v>
      </c>
      <c r="D239" s="47">
        <v>0</v>
      </c>
      <c r="E239" s="47">
        <v>0</v>
      </c>
      <c r="F239" s="47">
        <v>0</v>
      </c>
      <c r="G239" s="47">
        <v>0</v>
      </c>
      <c r="H239" s="30"/>
      <c r="I239" s="30"/>
      <c r="J239" s="30"/>
      <c r="K239" s="30"/>
    </row>
    <row r="240" spans="1:11" ht="14.1" customHeight="1" x14ac:dyDescent="0.25">
      <c r="A240" s="30"/>
      <c r="B240" s="30"/>
      <c r="C240" s="46" t="s">
        <v>54</v>
      </c>
      <c r="D240" s="47">
        <v>0</v>
      </c>
      <c r="E240" s="47">
        <v>0</v>
      </c>
      <c r="F240" s="47">
        <v>0</v>
      </c>
      <c r="G240" s="47">
        <v>0</v>
      </c>
      <c r="H240" s="30"/>
      <c r="I240" s="30"/>
      <c r="J240" s="30"/>
      <c r="K240" s="30"/>
    </row>
    <row r="241" spans="1:11" ht="14.1" customHeight="1" x14ac:dyDescent="0.25">
      <c r="A241" s="30"/>
      <c r="B241" s="30"/>
      <c r="C241" s="46" t="s">
        <v>63</v>
      </c>
      <c r="D241" s="47">
        <v>0</v>
      </c>
      <c r="E241" s="47">
        <v>0</v>
      </c>
      <c r="F241" s="47">
        <v>0</v>
      </c>
      <c r="G241" s="47">
        <v>0</v>
      </c>
      <c r="H241" s="30"/>
      <c r="I241" s="30"/>
      <c r="J241" s="30"/>
      <c r="K241" s="30"/>
    </row>
    <row r="242" spans="1:11" ht="14.1" customHeight="1" x14ac:dyDescent="0.25">
      <c r="A242" s="30"/>
      <c r="B242" s="30"/>
      <c r="C242" s="46" t="s">
        <v>64</v>
      </c>
      <c r="D242" s="47">
        <v>0</v>
      </c>
      <c r="E242" s="47">
        <v>0</v>
      </c>
      <c r="F242" s="47">
        <v>0</v>
      </c>
      <c r="G242" s="47">
        <v>0</v>
      </c>
      <c r="H242" s="30"/>
      <c r="I242" s="30"/>
      <c r="J242" s="30"/>
      <c r="K242" s="30"/>
    </row>
    <row r="243" spans="1:11" ht="14.1" customHeight="1" x14ac:dyDescent="0.25">
      <c r="A243" s="30"/>
      <c r="B243" s="30"/>
      <c r="C243" s="46" t="s">
        <v>65</v>
      </c>
      <c r="D243" s="47">
        <v>0</v>
      </c>
      <c r="E243" s="47">
        <v>0</v>
      </c>
      <c r="F243" s="47">
        <v>0</v>
      </c>
      <c r="G243" s="47">
        <v>0</v>
      </c>
      <c r="H243" s="30"/>
      <c r="I243" s="30"/>
      <c r="J243" s="30"/>
      <c r="K243" s="30"/>
    </row>
    <row r="244" spans="1:11" ht="14.1" customHeight="1" x14ac:dyDescent="0.25">
      <c r="A244" s="30"/>
      <c r="B244" s="30"/>
      <c r="C244" s="46" t="s">
        <v>66</v>
      </c>
      <c r="D244" s="47">
        <v>0</v>
      </c>
      <c r="E244" s="47">
        <v>0</v>
      </c>
      <c r="F244" s="47">
        <v>0</v>
      </c>
      <c r="G244" s="47">
        <v>0</v>
      </c>
      <c r="H244" s="30"/>
      <c r="I244" s="30"/>
      <c r="J244" s="30"/>
      <c r="K244" s="30"/>
    </row>
    <row r="245" spans="1:11" ht="14.1" customHeight="1" x14ac:dyDescent="0.25">
      <c r="A245" s="30"/>
      <c r="B245" s="30"/>
      <c r="C245" s="46" t="s">
        <v>67</v>
      </c>
      <c r="D245" s="47">
        <v>0</v>
      </c>
      <c r="E245" s="47">
        <v>0</v>
      </c>
      <c r="F245" s="47">
        <v>0</v>
      </c>
      <c r="G245" s="47">
        <v>0</v>
      </c>
      <c r="H245" s="30"/>
      <c r="I245" s="30"/>
      <c r="J245" s="30"/>
      <c r="K245" s="30"/>
    </row>
    <row r="246" spans="1:11" ht="14.1" customHeight="1" x14ac:dyDescent="0.25">
      <c r="A246" s="30"/>
      <c r="B246" s="30"/>
      <c r="C246" s="46" t="s">
        <v>54</v>
      </c>
      <c r="D246" s="47">
        <v>0</v>
      </c>
      <c r="E246" s="47">
        <v>0</v>
      </c>
      <c r="F246" s="47">
        <v>0</v>
      </c>
      <c r="G246" s="47">
        <v>0</v>
      </c>
      <c r="H246" s="30"/>
      <c r="I246" s="30"/>
      <c r="J246" s="30"/>
      <c r="K246" s="30"/>
    </row>
    <row r="247" spans="1:11" ht="14.1" customHeight="1" x14ac:dyDescent="0.25">
      <c r="A247" s="30"/>
      <c r="B247" s="30"/>
      <c r="C247" s="46" t="s">
        <v>63</v>
      </c>
      <c r="D247" s="47">
        <v>0</v>
      </c>
      <c r="E247" s="47">
        <v>0</v>
      </c>
      <c r="F247" s="47">
        <v>0</v>
      </c>
      <c r="G247" s="47">
        <v>0</v>
      </c>
      <c r="H247" s="30"/>
      <c r="I247" s="30"/>
      <c r="J247" s="30"/>
      <c r="K247" s="30"/>
    </row>
    <row r="248" spans="1:11" ht="14.1" customHeight="1" x14ac:dyDescent="0.25">
      <c r="A248" s="30"/>
      <c r="B248" s="30"/>
      <c r="C248" s="46" t="s">
        <v>64</v>
      </c>
      <c r="D248" s="47">
        <v>0</v>
      </c>
      <c r="E248" s="47">
        <v>0</v>
      </c>
      <c r="F248" s="47">
        <v>0</v>
      </c>
      <c r="G248" s="47">
        <v>0</v>
      </c>
      <c r="H248" s="30"/>
      <c r="I248" s="30"/>
      <c r="J248" s="30"/>
      <c r="K248" s="30"/>
    </row>
    <row r="249" spans="1:11" ht="14.1" customHeight="1" x14ac:dyDescent="0.25">
      <c r="A249" s="30"/>
      <c r="B249" s="30"/>
      <c r="C249" s="46" t="s">
        <v>65</v>
      </c>
      <c r="D249" s="47">
        <v>0</v>
      </c>
      <c r="E249" s="47">
        <v>0</v>
      </c>
      <c r="F249" s="47">
        <v>0</v>
      </c>
      <c r="G249" s="47">
        <v>0</v>
      </c>
      <c r="H249" s="30"/>
      <c r="I249" s="30"/>
      <c r="J249" s="30"/>
      <c r="K249" s="30"/>
    </row>
    <row r="250" spans="1:11" ht="14.1" customHeight="1" x14ac:dyDescent="0.25">
      <c r="A250" s="30"/>
      <c r="B250" s="30"/>
      <c r="C250" s="46" t="s">
        <v>66</v>
      </c>
      <c r="D250" s="47">
        <v>0</v>
      </c>
      <c r="E250" s="47">
        <v>0</v>
      </c>
      <c r="F250" s="47">
        <v>0</v>
      </c>
      <c r="G250" s="47">
        <v>0</v>
      </c>
      <c r="H250" s="30"/>
      <c r="I250" s="30"/>
      <c r="J250" s="30"/>
      <c r="K250" s="30"/>
    </row>
    <row r="251" spans="1:11" ht="14.1" customHeight="1" x14ac:dyDescent="0.25">
      <c r="A251" s="30"/>
      <c r="B251" s="30"/>
      <c r="C251" s="46" t="s">
        <v>68</v>
      </c>
      <c r="D251" s="47">
        <v>0</v>
      </c>
      <c r="E251" s="47">
        <v>0</v>
      </c>
      <c r="F251" s="47">
        <v>0</v>
      </c>
      <c r="G251" s="47">
        <v>0</v>
      </c>
      <c r="H251" s="30"/>
      <c r="I251" s="30"/>
      <c r="J251" s="30"/>
      <c r="K251" s="30"/>
    </row>
    <row r="252" spans="1:11" ht="14.1" customHeight="1" x14ac:dyDescent="0.25">
      <c r="A252" s="30"/>
      <c r="B252" s="30"/>
      <c r="C252" s="46" t="s">
        <v>54</v>
      </c>
      <c r="D252" s="47">
        <v>0</v>
      </c>
      <c r="E252" s="47">
        <v>0</v>
      </c>
      <c r="F252" s="47">
        <v>0</v>
      </c>
      <c r="G252" s="47">
        <v>0</v>
      </c>
      <c r="H252" s="30"/>
      <c r="I252" s="30"/>
      <c r="J252" s="30"/>
      <c r="K252" s="30"/>
    </row>
    <row r="253" spans="1:11" ht="14.1" customHeight="1" x14ac:dyDescent="0.25">
      <c r="A253" s="30"/>
      <c r="B253" s="30"/>
      <c r="C253" s="46" t="s">
        <v>63</v>
      </c>
      <c r="D253" s="47">
        <v>0</v>
      </c>
      <c r="E253" s="47">
        <v>0</v>
      </c>
      <c r="F253" s="47">
        <v>0</v>
      </c>
      <c r="G253" s="47">
        <v>0</v>
      </c>
      <c r="H253" s="30"/>
      <c r="I253" s="30"/>
      <c r="J253" s="30"/>
      <c r="K253" s="30"/>
    </row>
    <row r="254" spans="1:11" ht="14.1" customHeight="1" x14ac:dyDescent="0.25">
      <c r="A254" s="30"/>
      <c r="B254" s="30"/>
      <c r="C254" s="46" t="s">
        <v>64</v>
      </c>
      <c r="D254" s="47">
        <v>0</v>
      </c>
      <c r="E254" s="47">
        <v>0</v>
      </c>
      <c r="F254" s="47">
        <v>0</v>
      </c>
      <c r="G254" s="47">
        <v>0</v>
      </c>
      <c r="H254" s="30"/>
      <c r="I254" s="30"/>
      <c r="J254" s="30"/>
      <c r="K254" s="30"/>
    </row>
    <row r="255" spans="1:11" ht="14.1" customHeight="1" x14ac:dyDescent="0.25">
      <c r="A255" s="30"/>
      <c r="B255" s="30"/>
      <c r="C255" s="46" t="s">
        <v>65</v>
      </c>
      <c r="D255" s="47">
        <v>0</v>
      </c>
      <c r="E255" s="47">
        <v>0</v>
      </c>
      <c r="F255" s="47">
        <v>0</v>
      </c>
      <c r="G255" s="47">
        <v>0</v>
      </c>
      <c r="H255" s="30"/>
      <c r="I255" s="30"/>
      <c r="J255" s="30"/>
      <c r="K255" s="30"/>
    </row>
    <row r="256" spans="1:11" ht="14.1" customHeight="1" x14ac:dyDescent="0.25">
      <c r="A256" s="30"/>
      <c r="B256" s="30"/>
      <c r="C256" s="46" t="s">
        <v>66</v>
      </c>
      <c r="D256" s="47">
        <v>0</v>
      </c>
      <c r="E256" s="47">
        <v>0</v>
      </c>
      <c r="F256" s="47">
        <v>0</v>
      </c>
      <c r="G256" s="47">
        <v>0</v>
      </c>
      <c r="H256" s="30"/>
      <c r="I256" s="30"/>
      <c r="J256" s="30"/>
      <c r="K256" s="30"/>
    </row>
    <row r="257" spans="1:11" ht="14.1" customHeight="1" x14ac:dyDescent="0.25">
      <c r="A257" s="30"/>
      <c r="B257" s="30"/>
      <c r="C257" s="46" t="s">
        <v>69</v>
      </c>
      <c r="D257" s="47">
        <v>0</v>
      </c>
      <c r="E257" s="47">
        <v>0</v>
      </c>
      <c r="F257" s="47">
        <v>0</v>
      </c>
      <c r="G257" s="47">
        <v>0</v>
      </c>
      <c r="H257" s="30"/>
      <c r="I257" s="30"/>
      <c r="J257" s="30"/>
      <c r="K257" s="30"/>
    </row>
    <row r="258" spans="1:11" ht="14.1" customHeight="1" x14ac:dyDescent="0.25">
      <c r="A258" s="30"/>
      <c r="B258" s="30"/>
      <c r="C258" s="46" t="s">
        <v>70</v>
      </c>
      <c r="D258" s="47">
        <v>0</v>
      </c>
      <c r="E258" s="47">
        <v>0</v>
      </c>
      <c r="F258" s="47">
        <v>0</v>
      </c>
      <c r="G258" s="47">
        <v>0</v>
      </c>
      <c r="H258" s="30"/>
      <c r="I258" s="30"/>
      <c r="J258" s="30"/>
      <c r="K258" s="30"/>
    </row>
    <row r="259" spans="1:11" ht="14.1" customHeight="1" x14ac:dyDescent="0.25">
      <c r="A259" s="30"/>
      <c r="B259" s="30"/>
      <c r="C259" s="48" t="s">
        <v>71</v>
      </c>
      <c r="D259" s="47">
        <v>4915000</v>
      </c>
      <c r="E259" s="47">
        <v>16140120</v>
      </c>
      <c r="F259" s="47">
        <v>16136000</v>
      </c>
      <c r="G259" s="47">
        <v>16156000</v>
      </c>
      <c r="H259" s="30"/>
      <c r="I259" s="30"/>
      <c r="J259" s="30"/>
      <c r="K259" s="30"/>
    </row>
    <row r="260" spans="1:11" ht="81" customHeight="1" x14ac:dyDescent="0.25">
      <c r="A260" s="30"/>
      <c r="B260" s="30"/>
      <c r="C260" s="33" t="s">
        <v>21</v>
      </c>
      <c r="D260" s="1372" t="s">
        <v>1455</v>
      </c>
      <c r="E260" s="1373"/>
      <c r="F260" s="1373"/>
      <c r="G260" s="1373"/>
      <c r="H260" s="30"/>
      <c r="I260" s="30"/>
      <c r="J260" s="30"/>
      <c r="K260" s="30"/>
    </row>
    <row r="261" spans="1:11" ht="27.95" customHeight="1" x14ac:dyDescent="0.25">
      <c r="A261" s="30"/>
      <c r="B261" s="30"/>
      <c r="C261" s="34" t="s">
        <v>23</v>
      </c>
      <c r="D261" s="35">
        <v>2022</v>
      </c>
      <c r="E261" s="35">
        <v>2023</v>
      </c>
      <c r="F261" s="35">
        <v>2024</v>
      </c>
      <c r="G261" s="35">
        <v>2025</v>
      </c>
      <c r="H261" s="30"/>
      <c r="I261" s="30"/>
      <c r="J261" s="30"/>
      <c r="K261" s="30"/>
    </row>
    <row r="262" spans="1:11" ht="14.1" customHeight="1" x14ac:dyDescent="0.25">
      <c r="A262" s="30"/>
      <c r="B262" s="30"/>
      <c r="C262" s="36"/>
      <c r="D262" s="37" t="s">
        <v>17</v>
      </c>
      <c r="E262" s="37" t="s">
        <v>18</v>
      </c>
      <c r="F262" s="37" t="s">
        <v>18</v>
      </c>
      <c r="G262" s="37" t="s">
        <v>18</v>
      </c>
      <c r="H262" s="30"/>
      <c r="I262" s="30"/>
      <c r="J262" s="30"/>
      <c r="K262" s="30"/>
    </row>
    <row r="263" spans="1:11" ht="20.100000000000001" customHeight="1" x14ac:dyDescent="0.25">
      <c r="A263" s="30"/>
      <c r="B263" s="30"/>
      <c r="C263" s="34" t="s">
        <v>1456</v>
      </c>
      <c r="D263" s="38" t="s">
        <v>214</v>
      </c>
      <c r="E263" s="38" t="s">
        <v>429</v>
      </c>
      <c r="F263" s="38" t="s">
        <v>195</v>
      </c>
      <c r="G263" s="38" t="s">
        <v>78</v>
      </c>
      <c r="H263" s="30"/>
      <c r="I263" s="30"/>
      <c r="J263" s="30"/>
      <c r="K263" s="30"/>
    </row>
    <row r="264" spans="1:11" ht="20.100000000000001" customHeight="1" x14ac:dyDescent="0.25">
      <c r="A264" s="30"/>
      <c r="B264" s="30"/>
      <c r="C264" s="34" t="s">
        <v>1457</v>
      </c>
      <c r="D264" s="38" t="s">
        <v>214</v>
      </c>
      <c r="E264" s="38" t="s">
        <v>429</v>
      </c>
      <c r="F264" s="38" t="s">
        <v>195</v>
      </c>
      <c r="G264" s="38" t="s">
        <v>78</v>
      </c>
      <c r="H264" s="30"/>
      <c r="I264" s="30"/>
      <c r="J264" s="30"/>
      <c r="K264" s="30"/>
    </row>
    <row r="265" spans="1:11" ht="14.1" customHeight="1" x14ac:dyDescent="0.25">
      <c r="A265" s="30"/>
      <c r="B265" s="30"/>
      <c r="C265" s="34" t="s">
        <v>1458</v>
      </c>
      <c r="D265" s="38" t="s">
        <v>321</v>
      </c>
      <c r="E265" s="38" t="s">
        <v>1203</v>
      </c>
      <c r="F265" s="38" t="s">
        <v>308</v>
      </c>
      <c r="G265" s="38" t="s">
        <v>394</v>
      </c>
      <c r="H265" s="30"/>
      <c r="I265" s="30"/>
      <c r="J265" s="30"/>
      <c r="K265" s="30"/>
    </row>
    <row r="266" spans="1:11" ht="14.1" customHeight="1" x14ac:dyDescent="0.25">
      <c r="A266" s="30"/>
      <c r="B266" s="30"/>
      <c r="C266" s="1370" t="s">
        <v>30</v>
      </c>
      <c r="D266" s="1371"/>
      <c r="E266" s="1371"/>
      <c r="F266" s="1371"/>
      <c r="G266" s="1371"/>
      <c r="H266" s="30"/>
      <c r="I266" s="30"/>
      <c r="J266" s="30"/>
      <c r="K266" s="30"/>
    </row>
    <row r="267" spans="1:11" ht="14.1" customHeight="1" x14ac:dyDescent="0.25">
      <c r="A267" s="30"/>
      <c r="B267" s="30"/>
      <c r="C267" s="241" t="s">
        <v>1387</v>
      </c>
      <c r="D267" s="1370" t="s">
        <v>1388</v>
      </c>
      <c r="E267" s="1371"/>
      <c r="F267" s="1371"/>
      <c r="G267" s="1371"/>
      <c r="H267" s="30"/>
      <c r="I267" s="30"/>
      <c r="J267" s="30"/>
      <c r="K267" s="30"/>
    </row>
    <row r="268" spans="1:11" ht="14.1" customHeight="1" x14ac:dyDescent="0.25">
      <c r="A268" s="30"/>
      <c r="B268" s="30"/>
      <c r="C268" s="40" t="s">
        <v>33</v>
      </c>
      <c r="D268" s="1368" t="s">
        <v>1459</v>
      </c>
      <c r="E268" s="1369"/>
      <c r="F268" s="1369"/>
      <c r="G268" s="1369"/>
      <c r="H268" s="30"/>
      <c r="I268" s="30"/>
      <c r="J268" s="30"/>
      <c r="K268" s="30"/>
    </row>
    <row r="269" spans="1:11" ht="14.1" customHeight="1" x14ac:dyDescent="0.25">
      <c r="A269" s="30"/>
      <c r="B269" s="30"/>
      <c r="C269" s="41" t="s">
        <v>35</v>
      </c>
      <c r="D269" s="1361" t="s">
        <v>1460</v>
      </c>
      <c r="E269" s="1362"/>
      <c r="F269" s="1362"/>
      <c r="G269" s="1362"/>
      <c r="H269" s="30"/>
      <c r="I269" s="30"/>
      <c r="J269" s="30"/>
      <c r="K269" s="30"/>
    </row>
    <row r="270" spans="1:11" ht="14.1" customHeight="1" x14ac:dyDescent="0.25">
      <c r="A270" s="30"/>
      <c r="B270" s="30"/>
      <c r="C270" s="41" t="s">
        <v>37</v>
      </c>
      <c r="D270" s="1361" t="s">
        <v>1461</v>
      </c>
      <c r="E270" s="1362"/>
      <c r="F270" s="1362"/>
      <c r="G270" s="1362"/>
      <c r="H270" s="30"/>
      <c r="I270" s="30"/>
      <c r="J270" s="30"/>
      <c r="K270" s="30"/>
    </row>
    <row r="271" spans="1:11" ht="15" customHeight="1" x14ac:dyDescent="0.25">
      <c r="A271" s="30"/>
      <c r="B271" s="30"/>
      <c r="C271" s="42"/>
      <c r="D271" s="43">
        <v>2022</v>
      </c>
      <c r="E271" s="43">
        <v>2023</v>
      </c>
      <c r="F271" s="43">
        <v>2024</v>
      </c>
      <c r="G271" s="43">
        <v>2025</v>
      </c>
      <c r="H271" s="30"/>
      <c r="I271" s="30"/>
      <c r="J271" s="30"/>
      <c r="K271" s="30"/>
    </row>
    <row r="272" spans="1:11" ht="15" customHeight="1" x14ac:dyDescent="0.25">
      <c r="A272" s="30"/>
      <c r="B272" s="30"/>
      <c r="C272" s="44"/>
      <c r="D272" s="45" t="s">
        <v>17</v>
      </c>
      <c r="E272" s="45" t="s">
        <v>18</v>
      </c>
      <c r="F272" s="45" t="s">
        <v>18</v>
      </c>
      <c r="G272" s="45" t="s">
        <v>18</v>
      </c>
      <c r="H272" s="30"/>
      <c r="I272" s="30"/>
      <c r="J272" s="30"/>
      <c r="K272" s="30"/>
    </row>
    <row r="273" spans="1:11" ht="14.1" customHeight="1" x14ac:dyDescent="0.25">
      <c r="A273" s="30"/>
      <c r="B273" s="30"/>
      <c r="C273" s="34" t="s">
        <v>39</v>
      </c>
      <c r="D273" s="38" t="s">
        <v>143</v>
      </c>
      <c r="E273" s="38" t="s">
        <v>143</v>
      </c>
      <c r="F273" s="38" t="s">
        <v>143</v>
      </c>
      <c r="G273" s="38" t="s">
        <v>143</v>
      </c>
      <c r="H273" s="30"/>
      <c r="I273" s="30"/>
      <c r="J273" s="30"/>
      <c r="K273" s="30"/>
    </row>
    <row r="274" spans="1:11" ht="14.1" customHeight="1" x14ac:dyDescent="0.25">
      <c r="A274" s="30"/>
      <c r="B274" s="30"/>
      <c r="C274" s="34" t="s">
        <v>40</v>
      </c>
      <c r="D274" s="38" t="s">
        <v>243</v>
      </c>
      <c r="E274" s="38" t="s">
        <v>1462</v>
      </c>
      <c r="F274" s="38" t="s">
        <v>1463</v>
      </c>
      <c r="G274" s="38" t="s">
        <v>1464</v>
      </c>
      <c r="H274" s="30"/>
      <c r="I274" s="30"/>
      <c r="J274" s="30"/>
      <c r="K274" s="30"/>
    </row>
    <row r="275" spans="1:11" ht="14.1" customHeight="1" x14ac:dyDescent="0.25">
      <c r="A275" s="30"/>
      <c r="B275" s="30"/>
      <c r="C275" s="34" t="s">
        <v>43</v>
      </c>
      <c r="D275" s="38" t="s">
        <v>720</v>
      </c>
      <c r="E275" s="38" t="s">
        <v>1465</v>
      </c>
      <c r="F275" s="38" t="s">
        <v>1466</v>
      </c>
      <c r="G275" s="38" t="s">
        <v>1467</v>
      </c>
      <c r="H275" s="30"/>
      <c r="I275" s="30"/>
      <c r="J275" s="30"/>
      <c r="K275" s="30"/>
    </row>
    <row r="276" spans="1:11" ht="14.1" customHeight="1" x14ac:dyDescent="0.25">
      <c r="A276" s="30"/>
      <c r="B276" s="30"/>
      <c r="C276" s="34" t="s">
        <v>46</v>
      </c>
      <c r="D276" s="38" t="s">
        <v>47</v>
      </c>
      <c r="E276" s="38" t="s">
        <v>48</v>
      </c>
      <c r="F276" s="38" t="s">
        <v>48</v>
      </c>
      <c r="G276" s="38" t="s">
        <v>48</v>
      </c>
      <c r="H276" s="30"/>
      <c r="I276" s="30"/>
      <c r="J276" s="30"/>
      <c r="K276" s="30"/>
    </row>
    <row r="277" spans="1:11" ht="14.1" customHeight="1" x14ac:dyDescent="0.25">
      <c r="A277" s="30"/>
      <c r="B277" s="30"/>
      <c r="C277" s="34" t="s">
        <v>49</v>
      </c>
      <c r="D277" s="38" t="s">
        <v>47</v>
      </c>
      <c r="E277" s="38" t="s">
        <v>1468</v>
      </c>
      <c r="F277" s="38" t="s">
        <v>1469</v>
      </c>
      <c r="G277" s="38" t="s">
        <v>1470</v>
      </c>
      <c r="H277" s="30"/>
      <c r="I277" s="30"/>
      <c r="J277" s="30"/>
      <c r="K277" s="30"/>
    </row>
    <row r="278" spans="1:11" ht="14.1" customHeight="1" x14ac:dyDescent="0.25">
      <c r="A278" s="30"/>
      <c r="B278" s="30"/>
      <c r="C278" s="34" t="s">
        <v>51</v>
      </c>
      <c r="D278" s="38" t="s">
        <v>47</v>
      </c>
      <c r="E278" s="38" t="s">
        <v>1468</v>
      </c>
      <c r="F278" s="38" t="s">
        <v>1469</v>
      </c>
      <c r="G278" s="38" t="s">
        <v>1470</v>
      </c>
      <c r="H278" s="30"/>
      <c r="I278" s="30"/>
      <c r="J278" s="30"/>
      <c r="K278" s="30"/>
    </row>
    <row r="279" spans="1:11" ht="14.1" customHeight="1" x14ac:dyDescent="0.25">
      <c r="A279" s="30"/>
      <c r="B279" s="30"/>
      <c r="C279" s="1363" t="s">
        <v>52</v>
      </c>
      <c r="D279" s="1364"/>
      <c r="E279" s="1364"/>
      <c r="F279" s="1364"/>
      <c r="G279" s="1364"/>
      <c r="H279" s="30"/>
      <c r="I279" s="30"/>
      <c r="J279" s="30"/>
      <c r="K279" s="30"/>
    </row>
    <row r="280" spans="1:11" ht="14.1" customHeight="1" x14ac:dyDescent="0.25">
      <c r="A280" s="30"/>
      <c r="B280" s="30"/>
      <c r="C280" s="42"/>
      <c r="D280" s="43">
        <v>2022</v>
      </c>
      <c r="E280" s="43">
        <v>2023</v>
      </c>
      <c r="F280" s="43">
        <v>2024</v>
      </c>
      <c r="G280" s="43">
        <v>2025</v>
      </c>
      <c r="H280" s="30"/>
      <c r="I280" s="30"/>
      <c r="J280" s="30"/>
      <c r="K280" s="30"/>
    </row>
    <row r="281" spans="1:11" ht="14.1" customHeight="1" x14ac:dyDescent="0.25">
      <c r="A281" s="30"/>
      <c r="B281" s="30"/>
      <c r="C281" s="44"/>
      <c r="D281" s="45" t="s">
        <v>17</v>
      </c>
      <c r="E281" s="45" t="s">
        <v>18</v>
      </c>
      <c r="F281" s="45" t="s">
        <v>18</v>
      </c>
      <c r="G281" s="45" t="s">
        <v>18</v>
      </c>
      <c r="H281" s="30"/>
      <c r="I281" s="30"/>
      <c r="J281" s="30"/>
      <c r="K281" s="30"/>
    </row>
    <row r="282" spans="1:11" ht="14.1" customHeight="1" x14ac:dyDescent="0.25">
      <c r="A282" s="30"/>
      <c r="B282" s="30"/>
      <c r="C282" s="46" t="s">
        <v>53</v>
      </c>
      <c r="D282" s="47">
        <v>0</v>
      </c>
      <c r="E282" s="47">
        <v>0</v>
      </c>
      <c r="F282" s="47">
        <v>0</v>
      </c>
      <c r="G282" s="47">
        <v>0</v>
      </c>
      <c r="H282" s="30"/>
      <c r="I282" s="30"/>
      <c r="J282" s="30"/>
      <c r="K282" s="30"/>
    </row>
    <row r="283" spans="1:11" ht="14.1" customHeight="1" x14ac:dyDescent="0.25">
      <c r="A283" s="30"/>
      <c r="B283" s="30"/>
      <c r="C283" s="46" t="s">
        <v>54</v>
      </c>
      <c r="D283" s="47">
        <v>0</v>
      </c>
      <c r="E283" s="47">
        <v>0</v>
      </c>
      <c r="F283" s="47">
        <v>0</v>
      </c>
      <c r="G283" s="47">
        <v>0</v>
      </c>
      <c r="H283" s="30"/>
      <c r="I283" s="30"/>
      <c r="J283" s="30"/>
      <c r="K283" s="30"/>
    </row>
    <row r="284" spans="1:11" ht="14.1" customHeight="1" x14ac:dyDescent="0.25">
      <c r="A284" s="30"/>
      <c r="B284" s="30"/>
      <c r="C284" s="46" t="s">
        <v>55</v>
      </c>
      <c r="D284" s="47">
        <v>0</v>
      </c>
      <c r="E284" s="47">
        <v>0</v>
      </c>
      <c r="F284" s="47">
        <v>0</v>
      </c>
      <c r="G284" s="47">
        <v>0</v>
      </c>
      <c r="H284" s="30"/>
      <c r="I284" s="30"/>
      <c r="J284" s="30"/>
      <c r="K284" s="30"/>
    </row>
    <row r="285" spans="1:11" ht="14.1" customHeight="1" x14ac:dyDescent="0.25">
      <c r="A285" s="30"/>
      <c r="B285" s="30"/>
      <c r="C285" s="46" t="s">
        <v>56</v>
      </c>
      <c r="D285" s="47">
        <v>0</v>
      </c>
      <c r="E285" s="47">
        <v>0</v>
      </c>
      <c r="F285" s="47">
        <v>0</v>
      </c>
      <c r="G285" s="47">
        <v>0</v>
      </c>
      <c r="H285" s="30"/>
      <c r="I285" s="30"/>
      <c r="J285" s="30"/>
      <c r="K285" s="30"/>
    </row>
    <row r="286" spans="1:11" ht="14.1" customHeight="1" x14ac:dyDescent="0.25">
      <c r="A286" s="30"/>
      <c r="B286" s="30"/>
      <c r="C286" s="46" t="s">
        <v>54</v>
      </c>
      <c r="D286" s="47">
        <v>0</v>
      </c>
      <c r="E286" s="47">
        <v>0</v>
      </c>
      <c r="F286" s="47">
        <v>0</v>
      </c>
      <c r="G286" s="47">
        <v>0</v>
      </c>
      <c r="H286" s="30"/>
      <c r="I286" s="30"/>
      <c r="J286" s="30"/>
      <c r="K286" s="30"/>
    </row>
    <row r="287" spans="1:11" ht="14.1" customHeight="1" x14ac:dyDescent="0.25">
      <c r="A287" s="30"/>
      <c r="B287" s="30"/>
      <c r="C287" s="46" t="s">
        <v>55</v>
      </c>
      <c r="D287" s="47">
        <v>0</v>
      </c>
      <c r="E287" s="47">
        <v>0</v>
      </c>
      <c r="F287" s="47">
        <v>0</v>
      </c>
      <c r="G287" s="47">
        <v>0</v>
      </c>
      <c r="H287" s="30"/>
      <c r="I287" s="30"/>
      <c r="J287" s="30"/>
      <c r="K287" s="30"/>
    </row>
    <row r="288" spans="1:11" ht="14.1" customHeight="1" x14ac:dyDescent="0.25">
      <c r="A288" s="30"/>
      <c r="B288" s="30"/>
      <c r="C288" s="46" t="s">
        <v>57</v>
      </c>
      <c r="D288" s="47">
        <v>2000000</v>
      </c>
      <c r="E288" s="47">
        <v>2364780</v>
      </c>
      <c r="F288" s="47">
        <v>2363750</v>
      </c>
      <c r="G288" s="47">
        <v>2368750</v>
      </c>
      <c r="H288" s="30"/>
      <c r="I288" s="30"/>
      <c r="J288" s="30"/>
      <c r="K288" s="30"/>
    </row>
    <row r="289" spans="1:11" ht="14.1" customHeight="1" x14ac:dyDescent="0.25">
      <c r="A289" s="30"/>
      <c r="B289" s="30"/>
      <c r="C289" s="46" t="s">
        <v>54</v>
      </c>
      <c r="D289" s="47">
        <v>2000000</v>
      </c>
      <c r="E289" s="47">
        <v>2364780</v>
      </c>
      <c r="F289" s="47">
        <v>2363750</v>
      </c>
      <c r="G289" s="47">
        <v>2368750</v>
      </c>
      <c r="H289" s="30"/>
      <c r="I289" s="30"/>
      <c r="J289" s="30"/>
      <c r="K289" s="30"/>
    </row>
    <row r="290" spans="1:11" ht="14.1" customHeight="1" x14ac:dyDescent="0.25">
      <c r="A290" s="30"/>
      <c r="B290" s="30"/>
      <c r="C290" s="46" t="s">
        <v>55</v>
      </c>
      <c r="D290" s="47">
        <v>0</v>
      </c>
      <c r="E290" s="47">
        <v>0</v>
      </c>
      <c r="F290" s="47">
        <v>0</v>
      </c>
      <c r="G290" s="47">
        <v>0</v>
      </c>
      <c r="H290" s="30"/>
      <c r="I290" s="30"/>
      <c r="J290" s="30"/>
      <c r="K290" s="30"/>
    </row>
    <row r="291" spans="1:11" ht="14.1" customHeight="1" x14ac:dyDescent="0.25">
      <c r="A291" s="30"/>
      <c r="B291" s="30"/>
      <c r="C291" s="46" t="s">
        <v>58</v>
      </c>
      <c r="D291" s="47">
        <v>0</v>
      </c>
      <c r="E291" s="47">
        <v>0</v>
      </c>
      <c r="F291" s="47">
        <v>0</v>
      </c>
      <c r="G291" s="47">
        <v>0</v>
      </c>
      <c r="H291" s="30"/>
      <c r="I291" s="30"/>
      <c r="J291" s="30"/>
      <c r="K291" s="30"/>
    </row>
    <row r="292" spans="1:11" ht="14.1" customHeight="1" x14ac:dyDescent="0.25">
      <c r="A292" s="30"/>
      <c r="B292" s="30"/>
      <c r="C292" s="46" t="s">
        <v>54</v>
      </c>
      <c r="D292" s="47">
        <v>0</v>
      </c>
      <c r="E292" s="47">
        <v>0</v>
      </c>
      <c r="F292" s="47">
        <v>0</v>
      </c>
      <c r="G292" s="47">
        <v>0</v>
      </c>
      <c r="H292" s="30"/>
      <c r="I292" s="30"/>
      <c r="J292" s="30"/>
      <c r="K292" s="30"/>
    </row>
    <row r="293" spans="1:11" ht="14.1" customHeight="1" x14ac:dyDescent="0.25">
      <c r="A293" s="30"/>
      <c r="B293" s="30"/>
      <c r="C293" s="46" t="s">
        <v>55</v>
      </c>
      <c r="D293" s="47">
        <v>0</v>
      </c>
      <c r="E293" s="47">
        <v>0</v>
      </c>
      <c r="F293" s="47">
        <v>0</v>
      </c>
      <c r="G293" s="47">
        <v>0</v>
      </c>
      <c r="H293" s="30"/>
      <c r="I293" s="30"/>
      <c r="J293" s="30"/>
      <c r="K293" s="30"/>
    </row>
    <row r="294" spans="1:11" ht="14.1" customHeight="1" x14ac:dyDescent="0.25">
      <c r="A294" s="30"/>
      <c r="B294" s="30"/>
      <c r="C294" s="46" t="s">
        <v>59</v>
      </c>
      <c r="D294" s="47">
        <v>0</v>
      </c>
      <c r="E294" s="47">
        <v>0</v>
      </c>
      <c r="F294" s="47">
        <v>0</v>
      </c>
      <c r="G294" s="47">
        <v>0</v>
      </c>
      <c r="H294" s="30"/>
      <c r="I294" s="30"/>
      <c r="J294" s="30"/>
      <c r="K294" s="30"/>
    </row>
    <row r="295" spans="1:11" ht="14.1" customHeight="1" x14ac:dyDescent="0.25">
      <c r="A295" s="30"/>
      <c r="B295" s="30"/>
      <c r="C295" s="46" t="s">
        <v>54</v>
      </c>
      <c r="D295" s="47">
        <v>0</v>
      </c>
      <c r="E295" s="47">
        <v>0</v>
      </c>
      <c r="F295" s="47">
        <v>0</v>
      </c>
      <c r="G295" s="47">
        <v>0</v>
      </c>
      <c r="H295" s="30"/>
      <c r="I295" s="30"/>
      <c r="J295" s="30"/>
      <c r="K295" s="30"/>
    </row>
    <row r="296" spans="1:11" ht="14.1" customHeight="1" x14ac:dyDescent="0.25">
      <c r="A296" s="30"/>
      <c r="B296" s="30"/>
      <c r="C296" s="46" t="s">
        <v>55</v>
      </c>
      <c r="D296" s="47">
        <v>0</v>
      </c>
      <c r="E296" s="47">
        <v>0</v>
      </c>
      <c r="F296" s="47">
        <v>0</v>
      </c>
      <c r="G296" s="47">
        <v>0</v>
      </c>
      <c r="H296" s="30"/>
      <c r="I296" s="30"/>
      <c r="J296" s="30"/>
      <c r="K296" s="30"/>
    </row>
    <row r="297" spans="1:11" ht="14.1" customHeight="1" x14ac:dyDescent="0.25">
      <c r="A297" s="30"/>
      <c r="B297" s="30"/>
      <c r="C297" s="46" t="s">
        <v>60</v>
      </c>
      <c r="D297" s="47">
        <v>0</v>
      </c>
      <c r="E297" s="47">
        <v>0</v>
      </c>
      <c r="F297" s="47">
        <v>0</v>
      </c>
      <c r="G297" s="47">
        <v>0</v>
      </c>
      <c r="H297" s="30"/>
      <c r="I297" s="30"/>
      <c r="J297" s="30"/>
      <c r="K297" s="30"/>
    </row>
    <row r="298" spans="1:11" ht="14.1" customHeight="1" x14ac:dyDescent="0.25">
      <c r="A298" s="30"/>
      <c r="B298" s="30"/>
      <c r="C298" s="46" t="s">
        <v>54</v>
      </c>
      <c r="D298" s="47">
        <v>0</v>
      </c>
      <c r="E298" s="47">
        <v>0</v>
      </c>
      <c r="F298" s="47">
        <v>0</v>
      </c>
      <c r="G298" s="47">
        <v>0</v>
      </c>
      <c r="H298" s="30"/>
      <c r="I298" s="30"/>
      <c r="J298" s="30"/>
      <c r="K298" s="30"/>
    </row>
    <row r="299" spans="1:11" ht="14.1" customHeight="1" x14ac:dyDescent="0.25">
      <c r="A299" s="30"/>
      <c r="B299" s="30"/>
      <c r="C299" s="46" t="s">
        <v>55</v>
      </c>
      <c r="D299" s="47">
        <v>0</v>
      </c>
      <c r="E299" s="47">
        <v>0</v>
      </c>
      <c r="F299" s="47">
        <v>0</v>
      </c>
      <c r="G299" s="47">
        <v>0</v>
      </c>
      <c r="H299" s="30"/>
      <c r="I299" s="30"/>
      <c r="J299" s="30"/>
      <c r="K299" s="30"/>
    </row>
    <row r="300" spans="1:11" ht="14.1" customHeight="1" x14ac:dyDescent="0.25">
      <c r="A300" s="30"/>
      <c r="B300" s="30"/>
      <c r="C300" s="46" t="s">
        <v>61</v>
      </c>
      <c r="D300" s="47">
        <v>0</v>
      </c>
      <c r="E300" s="47">
        <v>0</v>
      </c>
      <c r="F300" s="47">
        <v>0</v>
      </c>
      <c r="G300" s="47">
        <v>0</v>
      </c>
      <c r="H300" s="30"/>
      <c r="I300" s="30"/>
      <c r="J300" s="30"/>
      <c r="K300" s="30"/>
    </row>
    <row r="301" spans="1:11" ht="14.1" customHeight="1" x14ac:dyDescent="0.25">
      <c r="A301" s="30"/>
      <c r="B301" s="30"/>
      <c r="C301" s="46" t="s">
        <v>54</v>
      </c>
      <c r="D301" s="47">
        <v>0</v>
      </c>
      <c r="E301" s="47">
        <v>0</v>
      </c>
      <c r="F301" s="47">
        <v>0</v>
      </c>
      <c r="G301" s="47">
        <v>0</v>
      </c>
      <c r="H301" s="30"/>
      <c r="I301" s="30"/>
      <c r="J301" s="30"/>
      <c r="K301" s="30"/>
    </row>
    <row r="302" spans="1:11" ht="14.1" customHeight="1" x14ac:dyDescent="0.25">
      <c r="A302" s="30"/>
      <c r="B302" s="30"/>
      <c r="C302" s="46" t="s">
        <v>55</v>
      </c>
      <c r="D302" s="47">
        <v>0</v>
      </c>
      <c r="E302" s="47">
        <v>0</v>
      </c>
      <c r="F302" s="47">
        <v>0</v>
      </c>
      <c r="G302" s="47">
        <v>0</v>
      </c>
      <c r="H302" s="30"/>
      <c r="I302" s="30"/>
      <c r="J302" s="30"/>
      <c r="K302" s="30"/>
    </row>
    <row r="303" spans="1:11" ht="14.1" customHeight="1" x14ac:dyDescent="0.25">
      <c r="A303" s="30"/>
      <c r="B303" s="30"/>
      <c r="C303" s="46" t="s">
        <v>62</v>
      </c>
      <c r="D303" s="47">
        <v>0</v>
      </c>
      <c r="E303" s="47">
        <v>0</v>
      </c>
      <c r="F303" s="47">
        <v>0</v>
      </c>
      <c r="G303" s="47">
        <v>0</v>
      </c>
      <c r="H303" s="30"/>
      <c r="I303" s="30"/>
      <c r="J303" s="30"/>
      <c r="K303" s="30"/>
    </row>
    <row r="304" spans="1:11" ht="14.1" customHeight="1" x14ac:dyDescent="0.25">
      <c r="A304" s="30"/>
      <c r="B304" s="30"/>
      <c r="C304" s="46" t="s">
        <v>54</v>
      </c>
      <c r="D304" s="47">
        <v>0</v>
      </c>
      <c r="E304" s="47">
        <v>0</v>
      </c>
      <c r="F304" s="47">
        <v>0</v>
      </c>
      <c r="G304" s="47">
        <v>0</v>
      </c>
      <c r="H304" s="30"/>
      <c r="I304" s="30"/>
      <c r="J304" s="30"/>
      <c r="K304" s="30"/>
    </row>
    <row r="305" spans="1:11" ht="14.1" customHeight="1" x14ac:dyDescent="0.25">
      <c r="A305" s="30"/>
      <c r="B305" s="30"/>
      <c r="C305" s="46" t="s">
        <v>63</v>
      </c>
      <c r="D305" s="47">
        <v>0</v>
      </c>
      <c r="E305" s="47">
        <v>0</v>
      </c>
      <c r="F305" s="47">
        <v>0</v>
      </c>
      <c r="G305" s="47">
        <v>0</v>
      </c>
      <c r="H305" s="30"/>
      <c r="I305" s="30"/>
      <c r="J305" s="30"/>
      <c r="K305" s="30"/>
    </row>
    <row r="306" spans="1:11" ht="14.1" customHeight="1" x14ac:dyDescent="0.25">
      <c r="A306" s="30"/>
      <c r="B306" s="30"/>
      <c r="C306" s="46" t="s">
        <v>64</v>
      </c>
      <c r="D306" s="47">
        <v>0</v>
      </c>
      <c r="E306" s="47">
        <v>0</v>
      </c>
      <c r="F306" s="47">
        <v>0</v>
      </c>
      <c r="G306" s="47">
        <v>0</v>
      </c>
      <c r="H306" s="30"/>
      <c r="I306" s="30"/>
      <c r="J306" s="30"/>
      <c r="K306" s="30"/>
    </row>
    <row r="307" spans="1:11" ht="14.1" customHeight="1" x14ac:dyDescent="0.25">
      <c r="A307" s="30"/>
      <c r="B307" s="30"/>
      <c r="C307" s="46" t="s">
        <v>65</v>
      </c>
      <c r="D307" s="47">
        <v>0</v>
      </c>
      <c r="E307" s="47">
        <v>0</v>
      </c>
      <c r="F307" s="47">
        <v>0</v>
      </c>
      <c r="G307" s="47">
        <v>0</v>
      </c>
      <c r="H307" s="30"/>
      <c r="I307" s="30"/>
      <c r="J307" s="30"/>
      <c r="K307" s="30"/>
    </row>
    <row r="308" spans="1:11" ht="14.1" customHeight="1" x14ac:dyDescent="0.25">
      <c r="A308" s="30"/>
      <c r="B308" s="30"/>
      <c r="C308" s="46" t="s">
        <v>66</v>
      </c>
      <c r="D308" s="47">
        <v>0</v>
      </c>
      <c r="E308" s="47">
        <v>0</v>
      </c>
      <c r="F308" s="47">
        <v>0</v>
      </c>
      <c r="G308" s="47">
        <v>0</v>
      </c>
      <c r="H308" s="30"/>
      <c r="I308" s="30"/>
      <c r="J308" s="30"/>
      <c r="K308" s="30"/>
    </row>
    <row r="309" spans="1:11" ht="14.1" customHeight="1" x14ac:dyDescent="0.25">
      <c r="A309" s="30"/>
      <c r="B309" s="30"/>
      <c r="C309" s="46" t="s">
        <v>67</v>
      </c>
      <c r="D309" s="47">
        <v>0</v>
      </c>
      <c r="E309" s="47">
        <v>0</v>
      </c>
      <c r="F309" s="47">
        <v>0</v>
      </c>
      <c r="G309" s="47">
        <v>0</v>
      </c>
      <c r="H309" s="30"/>
      <c r="I309" s="30"/>
      <c r="J309" s="30"/>
      <c r="K309" s="30"/>
    </row>
    <row r="310" spans="1:11" ht="14.1" customHeight="1" x14ac:dyDescent="0.25">
      <c r="A310" s="30"/>
      <c r="B310" s="30"/>
      <c r="C310" s="46" t="s">
        <v>54</v>
      </c>
      <c r="D310" s="47">
        <v>0</v>
      </c>
      <c r="E310" s="47">
        <v>0</v>
      </c>
      <c r="F310" s="47">
        <v>0</v>
      </c>
      <c r="G310" s="47">
        <v>0</v>
      </c>
      <c r="H310" s="30"/>
      <c r="I310" s="30"/>
      <c r="J310" s="30"/>
      <c r="K310" s="30"/>
    </row>
    <row r="311" spans="1:11" ht="14.1" customHeight="1" x14ac:dyDescent="0.25">
      <c r="A311" s="30"/>
      <c r="B311" s="30"/>
      <c r="C311" s="46" t="s">
        <v>63</v>
      </c>
      <c r="D311" s="47">
        <v>0</v>
      </c>
      <c r="E311" s="47">
        <v>0</v>
      </c>
      <c r="F311" s="47">
        <v>0</v>
      </c>
      <c r="G311" s="47">
        <v>0</v>
      </c>
      <c r="H311" s="30"/>
      <c r="I311" s="30"/>
      <c r="J311" s="30"/>
      <c r="K311" s="30"/>
    </row>
    <row r="312" spans="1:11" ht="14.1" customHeight="1" x14ac:dyDescent="0.25">
      <c r="A312" s="30"/>
      <c r="B312" s="30"/>
      <c r="C312" s="46" t="s">
        <v>64</v>
      </c>
      <c r="D312" s="47">
        <v>0</v>
      </c>
      <c r="E312" s="47">
        <v>0</v>
      </c>
      <c r="F312" s="47">
        <v>0</v>
      </c>
      <c r="G312" s="47">
        <v>0</v>
      </c>
      <c r="H312" s="30"/>
      <c r="I312" s="30"/>
      <c r="J312" s="30"/>
      <c r="K312" s="30"/>
    </row>
    <row r="313" spans="1:11" ht="14.1" customHeight="1" x14ac:dyDescent="0.25">
      <c r="A313" s="30"/>
      <c r="B313" s="30"/>
      <c r="C313" s="46" t="s">
        <v>65</v>
      </c>
      <c r="D313" s="47">
        <v>0</v>
      </c>
      <c r="E313" s="47">
        <v>0</v>
      </c>
      <c r="F313" s="47">
        <v>0</v>
      </c>
      <c r="G313" s="47">
        <v>0</v>
      </c>
      <c r="H313" s="30"/>
      <c r="I313" s="30"/>
      <c r="J313" s="30"/>
      <c r="K313" s="30"/>
    </row>
    <row r="314" spans="1:11" ht="14.1" customHeight="1" x14ac:dyDescent="0.25">
      <c r="A314" s="30"/>
      <c r="B314" s="30"/>
      <c r="C314" s="46" t="s">
        <v>66</v>
      </c>
      <c r="D314" s="47">
        <v>0</v>
      </c>
      <c r="E314" s="47">
        <v>0</v>
      </c>
      <c r="F314" s="47">
        <v>0</v>
      </c>
      <c r="G314" s="47">
        <v>0</v>
      </c>
      <c r="H314" s="30"/>
      <c r="I314" s="30"/>
      <c r="J314" s="30"/>
      <c r="K314" s="30"/>
    </row>
    <row r="315" spans="1:11" ht="14.1" customHeight="1" x14ac:dyDescent="0.25">
      <c r="A315" s="30"/>
      <c r="B315" s="30"/>
      <c r="C315" s="46" t="s">
        <v>68</v>
      </c>
      <c r="D315" s="47">
        <v>0</v>
      </c>
      <c r="E315" s="47">
        <v>0</v>
      </c>
      <c r="F315" s="47">
        <v>0</v>
      </c>
      <c r="G315" s="47">
        <v>0</v>
      </c>
      <c r="H315" s="30"/>
      <c r="I315" s="30"/>
      <c r="J315" s="30"/>
      <c r="K315" s="30"/>
    </row>
    <row r="316" spans="1:11" ht="14.1" customHeight="1" x14ac:dyDescent="0.25">
      <c r="A316" s="30"/>
      <c r="B316" s="30"/>
      <c r="C316" s="46" t="s">
        <v>54</v>
      </c>
      <c r="D316" s="47">
        <v>0</v>
      </c>
      <c r="E316" s="47">
        <v>0</v>
      </c>
      <c r="F316" s="47">
        <v>0</v>
      </c>
      <c r="G316" s="47">
        <v>0</v>
      </c>
      <c r="H316" s="30"/>
      <c r="I316" s="30"/>
      <c r="J316" s="30"/>
      <c r="K316" s="30"/>
    </row>
    <row r="317" spans="1:11" ht="14.1" customHeight="1" x14ac:dyDescent="0.25">
      <c r="A317" s="30"/>
      <c r="B317" s="30"/>
      <c r="C317" s="46" t="s">
        <v>63</v>
      </c>
      <c r="D317" s="47">
        <v>0</v>
      </c>
      <c r="E317" s="47">
        <v>0</v>
      </c>
      <c r="F317" s="47">
        <v>0</v>
      </c>
      <c r="G317" s="47">
        <v>0</v>
      </c>
      <c r="H317" s="30"/>
      <c r="I317" s="30"/>
      <c r="J317" s="30"/>
      <c r="K317" s="30"/>
    </row>
    <row r="318" spans="1:11" ht="14.1" customHeight="1" x14ac:dyDescent="0.25">
      <c r="A318" s="30"/>
      <c r="B318" s="30"/>
      <c r="C318" s="46" t="s">
        <v>64</v>
      </c>
      <c r="D318" s="47">
        <v>0</v>
      </c>
      <c r="E318" s="47">
        <v>0</v>
      </c>
      <c r="F318" s="47">
        <v>0</v>
      </c>
      <c r="G318" s="47">
        <v>0</v>
      </c>
      <c r="H318" s="30"/>
      <c r="I318" s="30"/>
      <c r="J318" s="30"/>
      <c r="K318" s="30"/>
    </row>
    <row r="319" spans="1:11" ht="14.1" customHeight="1" x14ac:dyDescent="0.25">
      <c r="A319" s="30"/>
      <c r="B319" s="30"/>
      <c r="C319" s="46" t="s">
        <v>65</v>
      </c>
      <c r="D319" s="47">
        <v>0</v>
      </c>
      <c r="E319" s="47">
        <v>0</v>
      </c>
      <c r="F319" s="47">
        <v>0</v>
      </c>
      <c r="G319" s="47">
        <v>0</v>
      </c>
      <c r="H319" s="30"/>
      <c r="I319" s="30"/>
      <c r="J319" s="30"/>
      <c r="K319" s="30"/>
    </row>
    <row r="320" spans="1:11" ht="14.1" customHeight="1" x14ac:dyDescent="0.25">
      <c r="A320" s="30"/>
      <c r="B320" s="30"/>
      <c r="C320" s="46" t="s">
        <v>66</v>
      </c>
      <c r="D320" s="47">
        <v>0</v>
      </c>
      <c r="E320" s="47">
        <v>0</v>
      </c>
      <c r="F320" s="47">
        <v>0</v>
      </c>
      <c r="G320" s="47">
        <v>0</v>
      </c>
      <c r="H320" s="30"/>
      <c r="I320" s="30"/>
      <c r="J320" s="30"/>
      <c r="K320" s="30"/>
    </row>
    <row r="321" spans="1:11" ht="14.1" customHeight="1" x14ac:dyDescent="0.25">
      <c r="A321" s="30"/>
      <c r="B321" s="30"/>
      <c r="C321" s="46" t="s">
        <v>69</v>
      </c>
      <c r="D321" s="47">
        <v>0</v>
      </c>
      <c r="E321" s="47">
        <v>0</v>
      </c>
      <c r="F321" s="47">
        <v>0</v>
      </c>
      <c r="G321" s="47">
        <v>0</v>
      </c>
      <c r="H321" s="30"/>
      <c r="I321" s="30"/>
      <c r="J321" s="30"/>
      <c r="K321" s="30"/>
    </row>
    <row r="322" spans="1:11" ht="14.1" customHeight="1" x14ac:dyDescent="0.25">
      <c r="A322" s="30"/>
      <c r="B322" s="30"/>
      <c r="C322" s="46" t="s">
        <v>70</v>
      </c>
      <c r="D322" s="47">
        <v>0</v>
      </c>
      <c r="E322" s="47">
        <v>0</v>
      </c>
      <c r="F322" s="47">
        <v>0</v>
      </c>
      <c r="G322" s="47">
        <v>0</v>
      </c>
      <c r="H322" s="30"/>
      <c r="I322" s="30"/>
      <c r="J322" s="30"/>
      <c r="K322" s="30"/>
    </row>
    <row r="323" spans="1:11" ht="14.1" customHeight="1" x14ac:dyDescent="0.25">
      <c r="A323" s="30"/>
      <c r="B323" s="30"/>
      <c r="C323" s="48" t="s">
        <v>71</v>
      </c>
      <c r="D323" s="47">
        <v>2000000</v>
      </c>
      <c r="E323" s="47">
        <v>2364780</v>
      </c>
      <c r="F323" s="47">
        <v>2363750</v>
      </c>
      <c r="G323" s="47">
        <v>2368750</v>
      </c>
      <c r="H323" s="30"/>
      <c r="I323" s="30"/>
      <c r="J323" s="30"/>
      <c r="K323" s="30"/>
    </row>
    <row r="324" spans="1:11" ht="14.1" customHeight="1" x14ac:dyDescent="0.25">
      <c r="A324" s="30"/>
      <c r="B324" s="30"/>
      <c r="C324" s="40" t="s">
        <v>33</v>
      </c>
      <c r="D324" s="1368" t="s">
        <v>1471</v>
      </c>
      <c r="E324" s="1369"/>
      <c r="F324" s="1369"/>
      <c r="G324" s="1369"/>
      <c r="H324" s="30"/>
      <c r="I324" s="30"/>
      <c r="J324" s="30"/>
      <c r="K324" s="30"/>
    </row>
    <row r="325" spans="1:11" ht="14.1" customHeight="1" x14ac:dyDescent="0.25">
      <c r="A325" s="30"/>
      <c r="B325" s="30"/>
      <c r="C325" s="41" t="s">
        <v>35</v>
      </c>
      <c r="D325" s="1361" t="s">
        <v>1472</v>
      </c>
      <c r="E325" s="1362"/>
      <c r="F325" s="1362"/>
      <c r="G325" s="1362"/>
      <c r="H325" s="30"/>
      <c r="I325" s="30"/>
      <c r="J325" s="30"/>
      <c r="K325" s="30"/>
    </row>
    <row r="326" spans="1:11" ht="14.1" customHeight="1" x14ac:dyDescent="0.25">
      <c r="A326" s="30"/>
      <c r="B326" s="30"/>
      <c r="C326" s="41" t="s">
        <v>37</v>
      </c>
      <c r="D326" s="1361" t="s">
        <v>1461</v>
      </c>
      <c r="E326" s="1362"/>
      <c r="F326" s="1362"/>
      <c r="G326" s="1362"/>
      <c r="H326" s="30"/>
      <c r="I326" s="30"/>
      <c r="J326" s="30"/>
      <c r="K326" s="30"/>
    </row>
    <row r="327" spans="1:11" ht="15" customHeight="1" x14ac:dyDescent="0.25">
      <c r="A327" s="30"/>
      <c r="B327" s="30"/>
      <c r="C327" s="42"/>
      <c r="D327" s="43">
        <v>2022</v>
      </c>
      <c r="E327" s="43">
        <v>2023</v>
      </c>
      <c r="F327" s="43">
        <v>2024</v>
      </c>
      <c r="G327" s="43">
        <v>2025</v>
      </c>
      <c r="H327" s="30"/>
      <c r="I327" s="30"/>
      <c r="J327" s="30"/>
      <c r="K327" s="30"/>
    </row>
    <row r="328" spans="1:11" ht="15" customHeight="1" x14ac:dyDescent="0.25">
      <c r="A328" s="30"/>
      <c r="B328" s="30"/>
      <c r="C328" s="44"/>
      <c r="D328" s="45" t="s">
        <v>17</v>
      </c>
      <c r="E328" s="45" t="s">
        <v>18</v>
      </c>
      <c r="F328" s="45" t="s">
        <v>18</v>
      </c>
      <c r="G328" s="45" t="s">
        <v>18</v>
      </c>
      <c r="H328" s="30"/>
      <c r="I328" s="30"/>
      <c r="J328" s="30"/>
      <c r="K328" s="30"/>
    </row>
    <row r="329" spans="1:11" ht="14.1" customHeight="1" x14ac:dyDescent="0.25">
      <c r="A329" s="30"/>
      <c r="B329" s="30"/>
      <c r="C329" s="34" t="s">
        <v>39</v>
      </c>
      <c r="D329" s="38" t="s">
        <v>134</v>
      </c>
      <c r="E329" s="38" t="s">
        <v>137</v>
      </c>
      <c r="F329" s="38" t="s">
        <v>137</v>
      </c>
      <c r="G329" s="38" t="s">
        <v>137</v>
      </c>
      <c r="H329" s="30"/>
      <c r="I329" s="30"/>
      <c r="J329" s="30"/>
      <c r="K329" s="30"/>
    </row>
    <row r="330" spans="1:11" ht="14.1" customHeight="1" x14ac:dyDescent="0.25">
      <c r="A330" s="30"/>
      <c r="B330" s="30"/>
      <c r="C330" s="34" t="s">
        <v>40</v>
      </c>
      <c r="D330" s="38" t="s">
        <v>1473</v>
      </c>
      <c r="E330" s="38" t="s">
        <v>1474</v>
      </c>
      <c r="F330" s="38" t="s">
        <v>1475</v>
      </c>
      <c r="G330" s="38" t="s">
        <v>1476</v>
      </c>
      <c r="H330" s="30"/>
      <c r="I330" s="30"/>
      <c r="J330" s="30"/>
      <c r="K330" s="30"/>
    </row>
    <row r="331" spans="1:11" ht="14.1" customHeight="1" x14ac:dyDescent="0.25">
      <c r="A331" s="30"/>
      <c r="B331" s="30"/>
      <c r="C331" s="34" t="s">
        <v>43</v>
      </c>
      <c r="D331" s="38" t="s">
        <v>1477</v>
      </c>
      <c r="E331" s="38" t="s">
        <v>1478</v>
      </c>
      <c r="F331" s="38" t="s">
        <v>1479</v>
      </c>
      <c r="G331" s="38" t="s">
        <v>1480</v>
      </c>
      <c r="H331" s="30"/>
      <c r="I331" s="30"/>
      <c r="J331" s="30"/>
      <c r="K331" s="30"/>
    </row>
    <row r="332" spans="1:11" ht="14.1" customHeight="1" x14ac:dyDescent="0.25">
      <c r="A332" s="30"/>
      <c r="B332" s="30"/>
      <c r="C332" s="34" t="s">
        <v>46</v>
      </c>
      <c r="D332" s="38" t="s">
        <v>47</v>
      </c>
      <c r="E332" s="38" t="s">
        <v>84</v>
      </c>
      <c r="F332" s="38" t="s">
        <v>48</v>
      </c>
      <c r="G332" s="38" t="s">
        <v>48</v>
      </c>
      <c r="H332" s="30"/>
      <c r="I332" s="30"/>
      <c r="J332" s="30"/>
      <c r="K332" s="30"/>
    </row>
    <row r="333" spans="1:11" ht="14.1" customHeight="1" x14ac:dyDescent="0.25">
      <c r="A333" s="30"/>
      <c r="B333" s="30"/>
      <c r="C333" s="34" t="s">
        <v>49</v>
      </c>
      <c r="D333" s="38" t="s">
        <v>47</v>
      </c>
      <c r="E333" s="38" t="s">
        <v>1481</v>
      </c>
      <c r="F333" s="38" t="s">
        <v>1469</v>
      </c>
      <c r="G333" s="38" t="s">
        <v>1482</v>
      </c>
      <c r="H333" s="30"/>
      <c r="I333" s="30"/>
      <c r="J333" s="30"/>
      <c r="K333" s="30"/>
    </row>
    <row r="334" spans="1:11" ht="14.1" customHeight="1" x14ac:dyDescent="0.25">
      <c r="A334" s="30"/>
      <c r="B334" s="30"/>
      <c r="C334" s="34" t="s">
        <v>51</v>
      </c>
      <c r="D334" s="38" t="s">
        <v>47</v>
      </c>
      <c r="E334" s="38" t="s">
        <v>1483</v>
      </c>
      <c r="F334" s="38" t="s">
        <v>1469</v>
      </c>
      <c r="G334" s="38" t="s">
        <v>1482</v>
      </c>
      <c r="H334" s="30"/>
      <c r="I334" s="30"/>
      <c r="J334" s="30"/>
      <c r="K334" s="30"/>
    </row>
    <row r="335" spans="1:11" ht="14.1" customHeight="1" x14ac:dyDescent="0.25">
      <c r="A335" s="30"/>
      <c r="B335" s="30"/>
      <c r="C335" s="1363" t="s">
        <v>52</v>
      </c>
      <c r="D335" s="1364"/>
      <c r="E335" s="1364"/>
      <c r="F335" s="1364"/>
      <c r="G335" s="1364"/>
      <c r="H335" s="30"/>
      <c r="I335" s="30"/>
      <c r="J335" s="30"/>
      <c r="K335" s="30"/>
    </row>
    <row r="336" spans="1:11" ht="14.1" customHeight="1" x14ac:dyDescent="0.25">
      <c r="A336" s="30"/>
      <c r="B336" s="30"/>
      <c r="C336" s="42"/>
      <c r="D336" s="43">
        <v>2022</v>
      </c>
      <c r="E336" s="43">
        <v>2023</v>
      </c>
      <c r="F336" s="43">
        <v>2024</v>
      </c>
      <c r="G336" s="43">
        <v>2025</v>
      </c>
      <c r="H336" s="30"/>
      <c r="I336" s="30"/>
      <c r="J336" s="30"/>
      <c r="K336" s="30"/>
    </row>
    <row r="337" spans="1:11" ht="14.1" customHeight="1" x14ac:dyDescent="0.25">
      <c r="A337" s="30"/>
      <c r="B337" s="30"/>
      <c r="C337" s="44"/>
      <c r="D337" s="45" t="s">
        <v>17</v>
      </c>
      <c r="E337" s="45" t="s">
        <v>18</v>
      </c>
      <c r="F337" s="45" t="s">
        <v>18</v>
      </c>
      <c r="G337" s="45" t="s">
        <v>18</v>
      </c>
      <c r="H337" s="30"/>
      <c r="I337" s="30"/>
      <c r="J337" s="30"/>
      <c r="K337" s="30"/>
    </row>
    <row r="338" spans="1:11" ht="14.1" customHeight="1" x14ac:dyDescent="0.25">
      <c r="A338" s="30"/>
      <c r="B338" s="30"/>
      <c r="C338" s="46" t="s">
        <v>53</v>
      </c>
      <c r="D338" s="47">
        <v>0</v>
      </c>
      <c r="E338" s="47">
        <v>0</v>
      </c>
      <c r="F338" s="47">
        <v>0</v>
      </c>
      <c r="G338" s="47">
        <v>0</v>
      </c>
      <c r="H338" s="30"/>
      <c r="I338" s="30"/>
      <c r="J338" s="30"/>
      <c r="K338" s="30"/>
    </row>
    <row r="339" spans="1:11" ht="14.1" customHeight="1" x14ac:dyDescent="0.25">
      <c r="A339" s="30"/>
      <c r="B339" s="30"/>
      <c r="C339" s="46" t="s">
        <v>54</v>
      </c>
      <c r="D339" s="47">
        <v>0</v>
      </c>
      <c r="E339" s="47">
        <v>0</v>
      </c>
      <c r="F339" s="47">
        <v>0</v>
      </c>
      <c r="G339" s="47">
        <v>0</v>
      </c>
      <c r="H339" s="30"/>
      <c r="I339" s="30"/>
      <c r="J339" s="30"/>
      <c r="K339" s="30"/>
    </row>
    <row r="340" spans="1:11" ht="14.1" customHeight="1" x14ac:dyDescent="0.25">
      <c r="A340" s="30"/>
      <c r="B340" s="30"/>
      <c r="C340" s="46" t="s">
        <v>55</v>
      </c>
      <c r="D340" s="47">
        <v>0</v>
      </c>
      <c r="E340" s="47">
        <v>0</v>
      </c>
      <c r="F340" s="47">
        <v>0</v>
      </c>
      <c r="G340" s="47">
        <v>0</v>
      </c>
      <c r="H340" s="30"/>
      <c r="I340" s="30"/>
      <c r="J340" s="30"/>
      <c r="K340" s="30"/>
    </row>
    <row r="341" spans="1:11" ht="14.1" customHeight="1" x14ac:dyDescent="0.25">
      <c r="A341" s="30"/>
      <c r="B341" s="30"/>
      <c r="C341" s="46" t="s">
        <v>56</v>
      </c>
      <c r="D341" s="47">
        <v>0</v>
      </c>
      <c r="E341" s="47">
        <v>0</v>
      </c>
      <c r="F341" s="47">
        <v>0</v>
      </c>
      <c r="G341" s="47">
        <v>0</v>
      </c>
      <c r="H341" s="30"/>
      <c r="I341" s="30"/>
      <c r="J341" s="30"/>
      <c r="K341" s="30"/>
    </row>
    <row r="342" spans="1:11" ht="14.1" customHeight="1" x14ac:dyDescent="0.25">
      <c r="A342" s="30"/>
      <c r="B342" s="30"/>
      <c r="C342" s="46" t="s">
        <v>54</v>
      </c>
      <c r="D342" s="47">
        <v>0</v>
      </c>
      <c r="E342" s="47">
        <v>0</v>
      </c>
      <c r="F342" s="47">
        <v>0</v>
      </c>
      <c r="G342" s="47">
        <v>0</v>
      </c>
      <c r="H342" s="30"/>
      <c r="I342" s="30"/>
      <c r="J342" s="30"/>
      <c r="K342" s="30"/>
    </row>
    <row r="343" spans="1:11" ht="14.1" customHeight="1" x14ac:dyDescent="0.25">
      <c r="A343" s="30"/>
      <c r="B343" s="30"/>
      <c r="C343" s="46" t="s">
        <v>55</v>
      </c>
      <c r="D343" s="47">
        <v>0</v>
      </c>
      <c r="E343" s="47">
        <v>0</v>
      </c>
      <c r="F343" s="47">
        <v>0</v>
      </c>
      <c r="G343" s="47">
        <v>0</v>
      </c>
      <c r="H343" s="30"/>
      <c r="I343" s="30"/>
      <c r="J343" s="30"/>
      <c r="K343" s="30"/>
    </row>
    <row r="344" spans="1:11" ht="14.1" customHeight="1" x14ac:dyDescent="0.25">
      <c r="A344" s="30"/>
      <c r="B344" s="30"/>
      <c r="C344" s="46" t="s">
        <v>57</v>
      </c>
      <c r="D344" s="47">
        <v>1380000</v>
      </c>
      <c r="E344" s="47">
        <v>2690780</v>
      </c>
      <c r="F344" s="47">
        <v>2689750</v>
      </c>
      <c r="G344" s="47">
        <v>2694750</v>
      </c>
      <c r="H344" s="30"/>
      <c r="I344" s="30"/>
      <c r="J344" s="30"/>
      <c r="K344" s="30"/>
    </row>
    <row r="345" spans="1:11" ht="14.1" customHeight="1" x14ac:dyDescent="0.25">
      <c r="A345" s="30"/>
      <c r="B345" s="30"/>
      <c r="C345" s="46" t="s">
        <v>54</v>
      </c>
      <c r="D345" s="47">
        <v>1380000</v>
      </c>
      <c r="E345" s="47">
        <v>2690780</v>
      </c>
      <c r="F345" s="47">
        <v>2689750</v>
      </c>
      <c r="G345" s="47">
        <v>2694750</v>
      </c>
      <c r="H345" s="30"/>
      <c r="I345" s="30"/>
      <c r="J345" s="30"/>
      <c r="K345" s="30"/>
    </row>
    <row r="346" spans="1:11" ht="14.1" customHeight="1" x14ac:dyDescent="0.25">
      <c r="A346" s="30"/>
      <c r="B346" s="30"/>
      <c r="C346" s="46" t="s">
        <v>55</v>
      </c>
      <c r="D346" s="47">
        <v>0</v>
      </c>
      <c r="E346" s="47">
        <v>0</v>
      </c>
      <c r="F346" s="47">
        <v>0</v>
      </c>
      <c r="G346" s="47">
        <v>0</v>
      </c>
      <c r="H346" s="30"/>
      <c r="I346" s="30"/>
      <c r="J346" s="30"/>
      <c r="K346" s="30"/>
    </row>
    <row r="347" spans="1:11" ht="14.1" customHeight="1" x14ac:dyDescent="0.25">
      <c r="A347" s="30"/>
      <c r="B347" s="30"/>
      <c r="C347" s="46" t="s">
        <v>58</v>
      </c>
      <c r="D347" s="47">
        <v>0</v>
      </c>
      <c r="E347" s="47">
        <v>0</v>
      </c>
      <c r="F347" s="47">
        <v>0</v>
      </c>
      <c r="G347" s="47">
        <v>0</v>
      </c>
      <c r="H347" s="30"/>
      <c r="I347" s="30"/>
      <c r="J347" s="30"/>
      <c r="K347" s="30"/>
    </row>
    <row r="348" spans="1:11" ht="14.1" customHeight="1" x14ac:dyDescent="0.25">
      <c r="A348" s="30"/>
      <c r="B348" s="30"/>
      <c r="C348" s="46" t="s">
        <v>54</v>
      </c>
      <c r="D348" s="47">
        <v>0</v>
      </c>
      <c r="E348" s="47">
        <v>0</v>
      </c>
      <c r="F348" s="47">
        <v>0</v>
      </c>
      <c r="G348" s="47">
        <v>0</v>
      </c>
      <c r="H348" s="30"/>
      <c r="I348" s="30"/>
      <c r="J348" s="30"/>
      <c r="K348" s="30"/>
    </row>
    <row r="349" spans="1:11" ht="14.1" customHeight="1" x14ac:dyDescent="0.25">
      <c r="A349" s="30"/>
      <c r="B349" s="30"/>
      <c r="C349" s="46" t="s">
        <v>55</v>
      </c>
      <c r="D349" s="47">
        <v>0</v>
      </c>
      <c r="E349" s="47">
        <v>0</v>
      </c>
      <c r="F349" s="47">
        <v>0</v>
      </c>
      <c r="G349" s="47">
        <v>0</v>
      </c>
      <c r="H349" s="30"/>
      <c r="I349" s="30"/>
      <c r="J349" s="30"/>
      <c r="K349" s="30"/>
    </row>
    <row r="350" spans="1:11" ht="14.1" customHeight="1" x14ac:dyDescent="0.25">
      <c r="A350" s="30"/>
      <c r="B350" s="30"/>
      <c r="C350" s="46" t="s">
        <v>59</v>
      </c>
      <c r="D350" s="47">
        <v>0</v>
      </c>
      <c r="E350" s="47">
        <v>0</v>
      </c>
      <c r="F350" s="47">
        <v>0</v>
      </c>
      <c r="G350" s="47">
        <v>0</v>
      </c>
      <c r="H350" s="30"/>
      <c r="I350" s="30"/>
      <c r="J350" s="30"/>
      <c r="K350" s="30"/>
    </row>
    <row r="351" spans="1:11" ht="14.1" customHeight="1" x14ac:dyDescent="0.25">
      <c r="A351" s="30"/>
      <c r="B351" s="30"/>
      <c r="C351" s="46" t="s">
        <v>54</v>
      </c>
      <c r="D351" s="47">
        <v>0</v>
      </c>
      <c r="E351" s="47">
        <v>0</v>
      </c>
      <c r="F351" s="47">
        <v>0</v>
      </c>
      <c r="G351" s="47">
        <v>0</v>
      </c>
      <c r="H351" s="30"/>
      <c r="I351" s="30"/>
      <c r="J351" s="30"/>
      <c r="K351" s="30"/>
    </row>
    <row r="352" spans="1:11" ht="14.1" customHeight="1" x14ac:dyDescent="0.25">
      <c r="A352" s="30"/>
      <c r="B352" s="30"/>
      <c r="C352" s="46" t="s">
        <v>55</v>
      </c>
      <c r="D352" s="47">
        <v>0</v>
      </c>
      <c r="E352" s="47">
        <v>0</v>
      </c>
      <c r="F352" s="47">
        <v>0</v>
      </c>
      <c r="G352" s="47">
        <v>0</v>
      </c>
      <c r="H352" s="30"/>
      <c r="I352" s="30"/>
      <c r="J352" s="30"/>
      <c r="K352" s="30"/>
    </row>
    <row r="353" spans="1:11" ht="14.1" customHeight="1" x14ac:dyDescent="0.25">
      <c r="A353" s="30"/>
      <c r="B353" s="30"/>
      <c r="C353" s="46" t="s">
        <v>60</v>
      </c>
      <c r="D353" s="47">
        <v>0</v>
      </c>
      <c r="E353" s="47">
        <v>0</v>
      </c>
      <c r="F353" s="47">
        <v>0</v>
      </c>
      <c r="G353" s="47">
        <v>0</v>
      </c>
      <c r="H353" s="30"/>
      <c r="I353" s="30"/>
      <c r="J353" s="30"/>
      <c r="K353" s="30"/>
    </row>
    <row r="354" spans="1:11" ht="14.1" customHeight="1" x14ac:dyDescent="0.25">
      <c r="A354" s="30"/>
      <c r="B354" s="30"/>
      <c r="C354" s="46" t="s">
        <v>54</v>
      </c>
      <c r="D354" s="47">
        <v>0</v>
      </c>
      <c r="E354" s="47">
        <v>0</v>
      </c>
      <c r="F354" s="47">
        <v>0</v>
      </c>
      <c r="G354" s="47">
        <v>0</v>
      </c>
      <c r="H354" s="30"/>
      <c r="I354" s="30"/>
      <c r="J354" s="30"/>
      <c r="K354" s="30"/>
    </row>
    <row r="355" spans="1:11" ht="14.1" customHeight="1" x14ac:dyDescent="0.25">
      <c r="A355" s="30"/>
      <c r="B355" s="30"/>
      <c r="C355" s="46" t="s">
        <v>55</v>
      </c>
      <c r="D355" s="47">
        <v>0</v>
      </c>
      <c r="E355" s="47">
        <v>0</v>
      </c>
      <c r="F355" s="47">
        <v>0</v>
      </c>
      <c r="G355" s="47">
        <v>0</v>
      </c>
      <c r="H355" s="30"/>
      <c r="I355" s="30"/>
      <c r="J355" s="30"/>
      <c r="K355" s="30"/>
    </row>
    <row r="356" spans="1:11" ht="14.1" customHeight="1" x14ac:dyDescent="0.25">
      <c r="A356" s="30"/>
      <c r="B356" s="30"/>
      <c r="C356" s="46" t="s">
        <v>61</v>
      </c>
      <c r="D356" s="47">
        <v>0</v>
      </c>
      <c r="E356" s="47">
        <v>0</v>
      </c>
      <c r="F356" s="47">
        <v>0</v>
      </c>
      <c r="G356" s="47">
        <v>0</v>
      </c>
      <c r="H356" s="30"/>
      <c r="I356" s="30"/>
      <c r="J356" s="30"/>
      <c r="K356" s="30"/>
    </row>
    <row r="357" spans="1:11" ht="14.1" customHeight="1" x14ac:dyDescent="0.25">
      <c r="A357" s="30"/>
      <c r="B357" s="30"/>
      <c r="C357" s="46" t="s">
        <v>54</v>
      </c>
      <c r="D357" s="47">
        <v>0</v>
      </c>
      <c r="E357" s="47">
        <v>0</v>
      </c>
      <c r="F357" s="47">
        <v>0</v>
      </c>
      <c r="G357" s="47">
        <v>0</v>
      </c>
      <c r="H357" s="30"/>
      <c r="I357" s="30"/>
      <c r="J357" s="30"/>
      <c r="K357" s="30"/>
    </row>
    <row r="358" spans="1:11" ht="14.1" customHeight="1" x14ac:dyDescent="0.25">
      <c r="A358" s="30"/>
      <c r="B358" s="30"/>
      <c r="C358" s="46" t="s">
        <v>55</v>
      </c>
      <c r="D358" s="47">
        <v>0</v>
      </c>
      <c r="E358" s="47">
        <v>0</v>
      </c>
      <c r="F358" s="47">
        <v>0</v>
      </c>
      <c r="G358" s="47">
        <v>0</v>
      </c>
      <c r="H358" s="30"/>
      <c r="I358" s="30"/>
      <c r="J358" s="30"/>
      <c r="K358" s="30"/>
    </row>
    <row r="359" spans="1:11" ht="14.1" customHeight="1" x14ac:dyDescent="0.25">
      <c r="A359" s="30"/>
      <c r="B359" s="30"/>
      <c r="C359" s="46" t="s">
        <v>62</v>
      </c>
      <c r="D359" s="47">
        <v>0</v>
      </c>
      <c r="E359" s="47">
        <v>0</v>
      </c>
      <c r="F359" s="47">
        <v>0</v>
      </c>
      <c r="G359" s="47">
        <v>0</v>
      </c>
      <c r="H359" s="30"/>
      <c r="I359" s="30"/>
      <c r="J359" s="30"/>
      <c r="K359" s="30"/>
    </row>
    <row r="360" spans="1:11" ht="14.1" customHeight="1" x14ac:dyDescent="0.25">
      <c r="A360" s="30"/>
      <c r="B360" s="30"/>
      <c r="C360" s="46" t="s">
        <v>54</v>
      </c>
      <c r="D360" s="47">
        <v>0</v>
      </c>
      <c r="E360" s="47">
        <v>0</v>
      </c>
      <c r="F360" s="47">
        <v>0</v>
      </c>
      <c r="G360" s="47">
        <v>0</v>
      </c>
      <c r="H360" s="30"/>
      <c r="I360" s="30"/>
      <c r="J360" s="30"/>
      <c r="K360" s="30"/>
    </row>
    <row r="361" spans="1:11" ht="14.1" customHeight="1" x14ac:dyDescent="0.25">
      <c r="A361" s="30"/>
      <c r="B361" s="30"/>
      <c r="C361" s="46" t="s">
        <v>63</v>
      </c>
      <c r="D361" s="47">
        <v>0</v>
      </c>
      <c r="E361" s="47">
        <v>0</v>
      </c>
      <c r="F361" s="47">
        <v>0</v>
      </c>
      <c r="G361" s="47">
        <v>0</v>
      </c>
      <c r="H361" s="30"/>
      <c r="I361" s="30"/>
      <c r="J361" s="30"/>
      <c r="K361" s="30"/>
    </row>
    <row r="362" spans="1:11" ht="14.1" customHeight="1" x14ac:dyDescent="0.25">
      <c r="A362" s="30"/>
      <c r="B362" s="30"/>
      <c r="C362" s="46" t="s">
        <v>64</v>
      </c>
      <c r="D362" s="47">
        <v>0</v>
      </c>
      <c r="E362" s="47">
        <v>0</v>
      </c>
      <c r="F362" s="47">
        <v>0</v>
      </c>
      <c r="G362" s="47">
        <v>0</v>
      </c>
      <c r="H362" s="30"/>
      <c r="I362" s="30"/>
      <c r="J362" s="30"/>
      <c r="K362" s="30"/>
    </row>
    <row r="363" spans="1:11" ht="14.1" customHeight="1" x14ac:dyDescent="0.25">
      <c r="A363" s="30"/>
      <c r="B363" s="30"/>
      <c r="C363" s="46" t="s">
        <v>65</v>
      </c>
      <c r="D363" s="47">
        <v>0</v>
      </c>
      <c r="E363" s="47">
        <v>0</v>
      </c>
      <c r="F363" s="47">
        <v>0</v>
      </c>
      <c r="G363" s="47">
        <v>0</v>
      </c>
      <c r="H363" s="30"/>
      <c r="I363" s="30"/>
      <c r="J363" s="30"/>
      <c r="K363" s="30"/>
    </row>
    <row r="364" spans="1:11" ht="14.1" customHeight="1" x14ac:dyDescent="0.25">
      <c r="A364" s="30"/>
      <c r="B364" s="30"/>
      <c r="C364" s="46" t="s">
        <v>66</v>
      </c>
      <c r="D364" s="47">
        <v>0</v>
      </c>
      <c r="E364" s="47">
        <v>0</v>
      </c>
      <c r="F364" s="47">
        <v>0</v>
      </c>
      <c r="G364" s="47">
        <v>0</v>
      </c>
      <c r="H364" s="30"/>
      <c r="I364" s="30"/>
      <c r="J364" s="30"/>
      <c r="K364" s="30"/>
    </row>
    <row r="365" spans="1:11" ht="14.1" customHeight="1" x14ac:dyDescent="0.25">
      <c r="A365" s="30"/>
      <c r="B365" s="30"/>
      <c r="C365" s="46" t="s">
        <v>67</v>
      </c>
      <c r="D365" s="47">
        <v>0</v>
      </c>
      <c r="E365" s="47">
        <v>0</v>
      </c>
      <c r="F365" s="47">
        <v>0</v>
      </c>
      <c r="G365" s="47">
        <v>0</v>
      </c>
      <c r="H365" s="30"/>
      <c r="I365" s="30"/>
      <c r="J365" s="30"/>
      <c r="K365" s="30"/>
    </row>
    <row r="366" spans="1:11" ht="14.1" customHeight="1" x14ac:dyDescent="0.25">
      <c r="A366" s="30"/>
      <c r="B366" s="30"/>
      <c r="C366" s="46" t="s">
        <v>54</v>
      </c>
      <c r="D366" s="47">
        <v>0</v>
      </c>
      <c r="E366" s="47">
        <v>0</v>
      </c>
      <c r="F366" s="47">
        <v>0</v>
      </c>
      <c r="G366" s="47">
        <v>0</v>
      </c>
      <c r="H366" s="30"/>
      <c r="I366" s="30"/>
      <c r="J366" s="30"/>
      <c r="K366" s="30"/>
    </row>
    <row r="367" spans="1:11" ht="14.1" customHeight="1" x14ac:dyDescent="0.25">
      <c r="A367" s="30"/>
      <c r="B367" s="30"/>
      <c r="C367" s="46" t="s">
        <v>63</v>
      </c>
      <c r="D367" s="47">
        <v>0</v>
      </c>
      <c r="E367" s="47">
        <v>0</v>
      </c>
      <c r="F367" s="47">
        <v>0</v>
      </c>
      <c r="G367" s="47">
        <v>0</v>
      </c>
      <c r="H367" s="30"/>
      <c r="I367" s="30"/>
      <c r="J367" s="30"/>
      <c r="K367" s="30"/>
    </row>
    <row r="368" spans="1:11" ht="14.1" customHeight="1" x14ac:dyDescent="0.25">
      <c r="A368" s="30"/>
      <c r="B368" s="30"/>
      <c r="C368" s="46" t="s">
        <v>64</v>
      </c>
      <c r="D368" s="47">
        <v>0</v>
      </c>
      <c r="E368" s="47">
        <v>0</v>
      </c>
      <c r="F368" s="47">
        <v>0</v>
      </c>
      <c r="G368" s="47">
        <v>0</v>
      </c>
      <c r="H368" s="30"/>
      <c r="I368" s="30"/>
      <c r="J368" s="30"/>
      <c r="K368" s="30"/>
    </row>
    <row r="369" spans="1:11" ht="14.1" customHeight="1" x14ac:dyDescent="0.25">
      <c r="A369" s="30"/>
      <c r="B369" s="30"/>
      <c r="C369" s="46" t="s">
        <v>65</v>
      </c>
      <c r="D369" s="47">
        <v>0</v>
      </c>
      <c r="E369" s="47">
        <v>0</v>
      </c>
      <c r="F369" s="47">
        <v>0</v>
      </c>
      <c r="G369" s="47">
        <v>0</v>
      </c>
      <c r="H369" s="30"/>
      <c r="I369" s="30"/>
      <c r="J369" s="30"/>
      <c r="K369" s="30"/>
    </row>
    <row r="370" spans="1:11" ht="14.1" customHeight="1" x14ac:dyDescent="0.25">
      <c r="A370" s="30"/>
      <c r="B370" s="30"/>
      <c r="C370" s="46" t="s">
        <v>66</v>
      </c>
      <c r="D370" s="47">
        <v>0</v>
      </c>
      <c r="E370" s="47">
        <v>0</v>
      </c>
      <c r="F370" s="47">
        <v>0</v>
      </c>
      <c r="G370" s="47">
        <v>0</v>
      </c>
      <c r="H370" s="30"/>
      <c r="I370" s="30"/>
      <c r="J370" s="30"/>
      <c r="K370" s="30"/>
    </row>
    <row r="371" spans="1:11" ht="14.1" customHeight="1" x14ac:dyDescent="0.25">
      <c r="A371" s="30"/>
      <c r="B371" s="30"/>
      <c r="C371" s="46" t="s">
        <v>68</v>
      </c>
      <c r="D371" s="47">
        <v>0</v>
      </c>
      <c r="E371" s="47">
        <v>0</v>
      </c>
      <c r="F371" s="47">
        <v>0</v>
      </c>
      <c r="G371" s="47">
        <v>0</v>
      </c>
      <c r="H371" s="30"/>
      <c r="I371" s="30"/>
      <c r="J371" s="30"/>
      <c r="K371" s="30"/>
    </row>
    <row r="372" spans="1:11" ht="14.1" customHeight="1" x14ac:dyDescent="0.25">
      <c r="A372" s="30"/>
      <c r="B372" s="30"/>
      <c r="C372" s="46" t="s">
        <v>54</v>
      </c>
      <c r="D372" s="47">
        <v>0</v>
      </c>
      <c r="E372" s="47">
        <v>0</v>
      </c>
      <c r="F372" s="47">
        <v>0</v>
      </c>
      <c r="G372" s="47">
        <v>0</v>
      </c>
      <c r="H372" s="30"/>
      <c r="I372" s="30"/>
      <c r="J372" s="30"/>
      <c r="K372" s="30"/>
    </row>
    <row r="373" spans="1:11" ht="14.1" customHeight="1" x14ac:dyDescent="0.25">
      <c r="A373" s="30"/>
      <c r="B373" s="30"/>
      <c r="C373" s="46" t="s">
        <v>63</v>
      </c>
      <c r="D373" s="47">
        <v>0</v>
      </c>
      <c r="E373" s="47">
        <v>0</v>
      </c>
      <c r="F373" s="47">
        <v>0</v>
      </c>
      <c r="G373" s="47">
        <v>0</v>
      </c>
      <c r="H373" s="30"/>
      <c r="I373" s="30"/>
      <c r="J373" s="30"/>
      <c r="K373" s="30"/>
    </row>
    <row r="374" spans="1:11" ht="14.1" customHeight="1" x14ac:dyDescent="0.25">
      <c r="A374" s="30"/>
      <c r="B374" s="30"/>
      <c r="C374" s="46" t="s">
        <v>64</v>
      </c>
      <c r="D374" s="47">
        <v>0</v>
      </c>
      <c r="E374" s="47">
        <v>0</v>
      </c>
      <c r="F374" s="47">
        <v>0</v>
      </c>
      <c r="G374" s="47">
        <v>0</v>
      </c>
      <c r="H374" s="30"/>
      <c r="I374" s="30"/>
      <c r="J374" s="30"/>
      <c r="K374" s="30"/>
    </row>
    <row r="375" spans="1:11" ht="14.1" customHeight="1" x14ac:dyDescent="0.25">
      <c r="A375" s="30"/>
      <c r="B375" s="30"/>
      <c r="C375" s="46" t="s">
        <v>65</v>
      </c>
      <c r="D375" s="47">
        <v>0</v>
      </c>
      <c r="E375" s="47">
        <v>0</v>
      </c>
      <c r="F375" s="47">
        <v>0</v>
      </c>
      <c r="G375" s="47">
        <v>0</v>
      </c>
      <c r="H375" s="30"/>
      <c r="I375" s="30"/>
      <c r="J375" s="30"/>
      <c r="K375" s="30"/>
    </row>
    <row r="376" spans="1:11" ht="14.1" customHeight="1" x14ac:dyDescent="0.25">
      <c r="A376" s="30"/>
      <c r="B376" s="30"/>
      <c r="C376" s="46" t="s">
        <v>66</v>
      </c>
      <c r="D376" s="47">
        <v>0</v>
      </c>
      <c r="E376" s="47">
        <v>0</v>
      </c>
      <c r="F376" s="47">
        <v>0</v>
      </c>
      <c r="G376" s="47">
        <v>0</v>
      </c>
      <c r="H376" s="30"/>
      <c r="I376" s="30"/>
      <c r="J376" s="30"/>
      <c r="K376" s="30"/>
    </row>
    <row r="377" spans="1:11" ht="14.1" customHeight="1" x14ac:dyDescent="0.25">
      <c r="A377" s="30"/>
      <c r="B377" s="30"/>
      <c r="C377" s="46" t="s">
        <v>69</v>
      </c>
      <c r="D377" s="47">
        <v>0</v>
      </c>
      <c r="E377" s="47">
        <v>0</v>
      </c>
      <c r="F377" s="47">
        <v>0</v>
      </c>
      <c r="G377" s="47">
        <v>0</v>
      </c>
      <c r="H377" s="30"/>
      <c r="I377" s="30"/>
      <c r="J377" s="30"/>
      <c r="K377" s="30"/>
    </row>
    <row r="378" spans="1:11" ht="14.1" customHeight="1" x14ac:dyDescent="0.25">
      <c r="A378" s="30"/>
      <c r="B378" s="30"/>
      <c r="C378" s="46" t="s">
        <v>70</v>
      </c>
      <c r="D378" s="47">
        <v>0</v>
      </c>
      <c r="E378" s="47">
        <v>0</v>
      </c>
      <c r="F378" s="47">
        <v>0</v>
      </c>
      <c r="G378" s="47">
        <v>0</v>
      </c>
      <c r="H378" s="30"/>
      <c r="I378" s="30"/>
      <c r="J378" s="30"/>
      <c r="K378" s="30"/>
    </row>
    <row r="379" spans="1:11" ht="14.1" customHeight="1" x14ac:dyDescent="0.25">
      <c r="A379" s="30"/>
      <c r="B379" s="30"/>
      <c r="C379" s="48" t="s">
        <v>71</v>
      </c>
      <c r="D379" s="47">
        <v>1380000</v>
      </c>
      <c r="E379" s="47">
        <v>2690780</v>
      </c>
      <c r="F379" s="47">
        <v>2689750</v>
      </c>
      <c r="G379" s="47">
        <v>2694750</v>
      </c>
      <c r="H379" s="30"/>
      <c r="I379" s="30"/>
      <c r="J379" s="30"/>
      <c r="K379" s="30"/>
    </row>
    <row r="380" spans="1:11" ht="14.1" customHeight="1" x14ac:dyDescent="0.25">
      <c r="A380" s="30"/>
      <c r="B380" s="30"/>
      <c r="C380" s="1370" t="s">
        <v>72</v>
      </c>
      <c r="D380" s="1371"/>
      <c r="E380" s="1371"/>
      <c r="F380" s="1371"/>
      <c r="G380" s="1371"/>
      <c r="H380" s="30"/>
      <c r="I380" s="30"/>
      <c r="J380" s="30"/>
      <c r="K380" s="30"/>
    </row>
    <row r="381" spans="1:11" ht="14.1" customHeight="1" x14ac:dyDescent="0.25">
      <c r="A381" s="30"/>
      <c r="B381" s="30"/>
      <c r="C381" s="241" t="s">
        <v>1484</v>
      </c>
      <c r="D381" s="1370" t="s">
        <v>1276</v>
      </c>
      <c r="E381" s="1371"/>
      <c r="F381" s="1371"/>
      <c r="G381" s="1371"/>
      <c r="H381" s="30"/>
      <c r="I381" s="30"/>
      <c r="J381" s="30"/>
      <c r="K381" s="30"/>
    </row>
    <row r="382" spans="1:11" ht="14.1" customHeight="1" x14ac:dyDescent="0.25">
      <c r="A382" s="30"/>
      <c r="B382" s="30"/>
      <c r="C382" s="40" t="s">
        <v>33</v>
      </c>
      <c r="D382" s="1368" t="s">
        <v>1485</v>
      </c>
      <c r="E382" s="1369"/>
      <c r="F382" s="1369"/>
      <c r="G382" s="1369"/>
      <c r="H382" s="30"/>
      <c r="I382" s="30"/>
      <c r="J382" s="30"/>
      <c r="K382" s="30"/>
    </row>
    <row r="383" spans="1:11" ht="14.1" customHeight="1" x14ac:dyDescent="0.25">
      <c r="A383" s="30"/>
      <c r="B383" s="30"/>
      <c r="C383" s="41" t="s">
        <v>35</v>
      </c>
      <c r="D383" s="1361" t="s">
        <v>1486</v>
      </c>
      <c r="E383" s="1362"/>
      <c r="F383" s="1362"/>
      <c r="G383" s="1362"/>
      <c r="H383" s="30"/>
      <c r="I383" s="30"/>
      <c r="J383" s="30"/>
      <c r="K383" s="30"/>
    </row>
    <row r="384" spans="1:11" ht="14.1" customHeight="1" x14ac:dyDescent="0.25">
      <c r="A384" s="30"/>
      <c r="B384" s="30"/>
      <c r="C384" s="41" t="s">
        <v>37</v>
      </c>
      <c r="D384" s="1361" t="s">
        <v>1361</v>
      </c>
      <c r="E384" s="1362"/>
      <c r="F384" s="1362"/>
      <c r="G384" s="1362"/>
      <c r="H384" s="30"/>
      <c r="I384" s="30"/>
      <c r="J384" s="30"/>
      <c r="K384" s="30"/>
    </row>
    <row r="385" spans="1:11" ht="15" customHeight="1" x14ac:dyDescent="0.25">
      <c r="A385" s="30"/>
      <c r="B385" s="30"/>
      <c r="C385" s="42"/>
      <c r="D385" s="43">
        <v>2022</v>
      </c>
      <c r="E385" s="43">
        <v>2023</v>
      </c>
      <c r="F385" s="43">
        <v>2024</v>
      </c>
      <c r="G385" s="43">
        <v>2025</v>
      </c>
      <c r="H385" s="30"/>
      <c r="I385" s="30"/>
      <c r="J385" s="30"/>
      <c r="K385" s="30"/>
    </row>
    <row r="386" spans="1:11" ht="15" customHeight="1" x14ac:dyDescent="0.25">
      <c r="A386" s="30"/>
      <c r="B386" s="30"/>
      <c r="C386" s="44"/>
      <c r="D386" s="45" t="s">
        <v>17</v>
      </c>
      <c r="E386" s="45" t="s">
        <v>18</v>
      </c>
      <c r="F386" s="45" t="s">
        <v>18</v>
      </c>
      <c r="G386" s="45" t="s">
        <v>18</v>
      </c>
      <c r="H386" s="30"/>
      <c r="I386" s="30"/>
      <c r="J386" s="30"/>
      <c r="K386" s="30"/>
    </row>
    <row r="387" spans="1:11" ht="14.1" customHeight="1" x14ac:dyDescent="0.25">
      <c r="A387" s="30"/>
      <c r="B387" s="30"/>
      <c r="C387" s="34" t="s">
        <v>39</v>
      </c>
      <c r="D387" s="38" t="s">
        <v>29</v>
      </c>
      <c r="E387" s="38" t="s">
        <v>92</v>
      </c>
      <c r="F387" s="38" t="s">
        <v>92</v>
      </c>
      <c r="G387" s="38" t="s">
        <v>92</v>
      </c>
      <c r="H387" s="30"/>
      <c r="I387" s="30"/>
      <c r="J387" s="30"/>
      <c r="K387" s="30"/>
    </row>
    <row r="388" spans="1:11" ht="14.1" customHeight="1" x14ac:dyDescent="0.25">
      <c r="A388" s="30"/>
      <c r="B388" s="30"/>
      <c r="C388" s="34" t="s">
        <v>40</v>
      </c>
      <c r="D388" s="38" t="s">
        <v>491</v>
      </c>
      <c r="E388" s="38" t="s">
        <v>82</v>
      </c>
      <c r="F388" s="38" t="s">
        <v>82</v>
      </c>
      <c r="G388" s="38" t="s">
        <v>82</v>
      </c>
      <c r="H388" s="30"/>
      <c r="I388" s="30"/>
      <c r="J388" s="30"/>
      <c r="K388" s="30"/>
    </row>
    <row r="389" spans="1:11" ht="14.1" customHeight="1" x14ac:dyDescent="0.25">
      <c r="A389" s="30"/>
      <c r="B389" s="30"/>
      <c r="C389" s="34" t="s">
        <v>43</v>
      </c>
      <c r="D389" s="38" t="s">
        <v>1487</v>
      </c>
      <c r="E389" s="38" t="s">
        <v>1488</v>
      </c>
      <c r="F389" s="38" t="s">
        <v>1488</v>
      </c>
      <c r="G389" s="38" t="s">
        <v>1488</v>
      </c>
      <c r="H389" s="30"/>
      <c r="I389" s="30"/>
      <c r="J389" s="30"/>
      <c r="K389" s="30"/>
    </row>
    <row r="390" spans="1:11" ht="14.1" customHeight="1" x14ac:dyDescent="0.25">
      <c r="A390" s="30"/>
      <c r="B390" s="30"/>
      <c r="C390" s="34" t="s">
        <v>46</v>
      </c>
      <c r="D390" s="38" t="s">
        <v>47</v>
      </c>
      <c r="E390" s="38" t="s">
        <v>1489</v>
      </c>
      <c r="F390" s="38" t="s">
        <v>48</v>
      </c>
      <c r="G390" s="38" t="s">
        <v>48</v>
      </c>
      <c r="H390" s="30"/>
      <c r="I390" s="30"/>
      <c r="J390" s="30"/>
      <c r="K390" s="30"/>
    </row>
    <row r="391" spans="1:11" ht="14.1" customHeight="1" x14ac:dyDescent="0.25">
      <c r="A391" s="30"/>
      <c r="B391" s="30"/>
      <c r="C391" s="34" t="s">
        <v>49</v>
      </c>
      <c r="D391" s="38" t="s">
        <v>47</v>
      </c>
      <c r="E391" s="38" t="s">
        <v>83</v>
      </c>
      <c r="F391" s="38" t="s">
        <v>48</v>
      </c>
      <c r="G391" s="38" t="s">
        <v>48</v>
      </c>
      <c r="H391" s="30"/>
      <c r="I391" s="30"/>
      <c r="J391" s="30"/>
      <c r="K391" s="30"/>
    </row>
    <row r="392" spans="1:11" ht="14.1" customHeight="1" x14ac:dyDescent="0.25">
      <c r="A392" s="30"/>
      <c r="B392" s="30"/>
      <c r="C392" s="34" t="s">
        <v>51</v>
      </c>
      <c r="D392" s="38" t="s">
        <v>47</v>
      </c>
      <c r="E392" s="38" t="s">
        <v>718</v>
      </c>
      <c r="F392" s="38" t="s">
        <v>48</v>
      </c>
      <c r="G392" s="38" t="s">
        <v>48</v>
      </c>
      <c r="H392" s="30"/>
      <c r="I392" s="30"/>
      <c r="J392" s="30"/>
      <c r="K392" s="30"/>
    </row>
    <row r="393" spans="1:11" ht="14.1" customHeight="1" x14ac:dyDescent="0.25">
      <c r="A393" s="30"/>
      <c r="B393" s="30"/>
      <c r="C393" s="1363" t="s">
        <v>52</v>
      </c>
      <c r="D393" s="1364"/>
      <c r="E393" s="1364"/>
      <c r="F393" s="1364"/>
      <c r="G393" s="1364"/>
      <c r="H393" s="30"/>
      <c r="I393" s="30"/>
      <c r="J393" s="30"/>
      <c r="K393" s="30"/>
    </row>
    <row r="394" spans="1:11" ht="14.1" customHeight="1" x14ac:dyDescent="0.25">
      <c r="A394" s="30"/>
      <c r="B394" s="30"/>
      <c r="C394" s="42"/>
      <c r="D394" s="43">
        <v>2022</v>
      </c>
      <c r="E394" s="43">
        <v>2023</v>
      </c>
      <c r="F394" s="43">
        <v>2024</v>
      </c>
      <c r="G394" s="43">
        <v>2025</v>
      </c>
      <c r="H394" s="30"/>
      <c r="I394" s="30"/>
      <c r="J394" s="30"/>
      <c r="K394" s="30"/>
    </row>
    <row r="395" spans="1:11" ht="14.1" customHeight="1" x14ac:dyDescent="0.25">
      <c r="A395" s="30"/>
      <c r="B395" s="30"/>
      <c r="C395" s="44"/>
      <c r="D395" s="45" t="s">
        <v>17</v>
      </c>
      <c r="E395" s="45" t="s">
        <v>18</v>
      </c>
      <c r="F395" s="45" t="s">
        <v>18</v>
      </c>
      <c r="G395" s="45" t="s">
        <v>18</v>
      </c>
      <c r="H395" s="30"/>
      <c r="I395" s="30"/>
      <c r="J395" s="30"/>
      <c r="K395" s="30"/>
    </row>
    <row r="396" spans="1:11" ht="14.1" customHeight="1" x14ac:dyDescent="0.25">
      <c r="A396" s="30"/>
      <c r="B396" s="30"/>
      <c r="C396" s="46" t="s">
        <v>53</v>
      </c>
      <c r="D396" s="47">
        <v>0</v>
      </c>
      <c r="E396" s="47">
        <v>0</v>
      </c>
      <c r="F396" s="47">
        <v>0</v>
      </c>
      <c r="G396" s="47">
        <v>0</v>
      </c>
      <c r="H396" s="30"/>
      <c r="I396" s="30"/>
      <c r="J396" s="30"/>
      <c r="K396" s="30"/>
    </row>
    <row r="397" spans="1:11" ht="14.1" customHeight="1" x14ac:dyDescent="0.25">
      <c r="A397" s="30"/>
      <c r="B397" s="30"/>
      <c r="C397" s="46" t="s">
        <v>54</v>
      </c>
      <c r="D397" s="47">
        <v>0</v>
      </c>
      <c r="E397" s="47">
        <v>0</v>
      </c>
      <c r="F397" s="47">
        <v>0</v>
      </c>
      <c r="G397" s="47">
        <v>0</v>
      </c>
      <c r="H397" s="30"/>
      <c r="I397" s="30"/>
      <c r="J397" s="30"/>
      <c r="K397" s="30"/>
    </row>
    <row r="398" spans="1:11" ht="14.1" customHeight="1" x14ac:dyDescent="0.25">
      <c r="A398" s="30"/>
      <c r="B398" s="30"/>
      <c r="C398" s="46" t="s">
        <v>55</v>
      </c>
      <c r="D398" s="47">
        <v>0</v>
      </c>
      <c r="E398" s="47">
        <v>0</v>
      </c>
      <c r="F398" s="47">
        <v>0</v>
      </c>
      <c r="G398" s="47">
        <v>0</v>
      </c>
      <c r="H398" s="30"/>
      <c r="I398" s="30"/>
      <c r="J398" s="30"/>
      <c r="K398" s="30"/>
    </row>
    <row r="399" spans="1:11" ht="14.1" customHeight="1" x14ac:dyDescent="0.25">
      <c r="A399" s="30"/>
      <c r="B399" s="30"/>
      <c r="C399" s="46" t="s">
        <v>56</v>
      </c>
      <c r="D399" s="47">
        <v>0</v>
      </c>
      <c r="E399" s="47">
        <v>0</v>
      </c>
      <c r="F399" s="47">
        <v>0</v>
      </c>
      <c r="G399" s="47">
        <v>0</v>
      </c>
      <c r="H399" s="30"/>
      <c r="I399" s="30"/>
      <c r="J399" s="30"/>
      <c r="K399" s="30"/>
    </row>
    <row r="400" spans="1:11" ht="14.1" customHeight="1" x14ac:dyDescent="0.25">
      <c r="A400" s="30"/>
      <c r="B400" s="30"/>
      <c r="C400" s="46" t="s">
        <v>54</v>
      </c>
      <c r="D400" s="47">
        <v>0</v>
      </c>
      <c r="E400" s="47">
        <v>0</v>
      </c>
      <c r="F400" s="47">
        <v>0</v>
      </c>
      <c r="G400" s="47">
        <v>0</v>
      </c>
      <c r="H400" s="30"/>
      <c r="I400" s="30"/>
      <c r="J400" s="30"/>
      <c r="K400" s="30"/>
    </row>
    <row r="401" spans="1:11" ht="14.1" customHeight="1" x14ac:dyDescent="0.25">
      <c r="A401" s="30"/>
      <c r="B401" s="30"/>
      <c r="C401" s="46" t="s">
        <v>55</v>
      </c>
      <c r="D401" s="47">
        <v>0</v>
      </c>
      <c r="E401" s="47">
        <v>0</v>
      </c>
      <c r="F401" s="47">
        <v>0</v>
      </c>
      <c r="G401" s="47">
        <v>0</v>
      </c>
      <c r="H401" s="30"/>
      <c r="I401" s="30"/>
      <c r="J401" s="30"/>
      <c r="K401" s="30"/>
    </row>
    <row r="402" spans="1:11" ht="14.1" customHeight="1" x14ac:dyDescent="0.25">
      <c r="A402" s="30"/>
      <c r="B402" s="30"/>
      <c r="C402" s="46" t="s">
        <v>57</v>
      </c>
      <c r="D402" s="47">
        <v>0</v>
      </c>
      <c r="E402" s="47">
        <v>0</v>
      </c>
      <c r="F402" s="47">
        <v>0</v>
      </c>
      <c r="G402" s="47">
        <v>0</v>
      </c>
      <c r="H402" s="30"/>
      <c r="I402" s="30"/>
      <c r="J402" s="30"/>
      <c r="K402" s="30"/>
    </row>
    <row r="403" spans="1:11" ht="14.1" customHeight="1" x14ac:dyDescent="0.25">
      <c r="A403" s="30"/>
      <c r="B403" s="30"/>
      <c r="C403" s="46" t="s">
        <v>54</v>
      </c>
      <c r="D403" s="47">
        <v>0</v>
      </c>
      <c r="E403" s="47">
        <v>0</v>
      </c>
      <c r="F403" s="47">
        <v>0</v>
      </c>
      <c r="G403" s="47">
        <v>0</v>
      </c>
      <c r="H403" s="30"/>
      <c r="I403" s="30"/>
      <c r="J403" s="30"/>
      <c r="K403" s="30"/>
    </row>
    <row r="404" spans="1:11" ht="14.1" customHeight="1" x14ac:dyDescent="0.25">
      <c r="A404" s="30"/>
      <c r="B404" s="30"/>
      <c r="C404" s="46" t="s">
        <v>55</v>
      </c>
      <c r="D404" s="47">
        <v>0</v>
      </c>
      <c r="E404" s="47">
        <v>0</v>
      </c>
      <c r="F404" s="47">
        <v>0</v>
      </c>
      <c r="G404" s="47">
        <v>0</v>
      </c>
      <c r="H404" s="30"/>
      <c r="I404" s="30"/>
      <c r="J404" s="30"/>
      <c r="K404" s="30"/>
    </row>
    <row r="405" spans="1:11" ht="14.1" customHeight="1" x14ac:dyDescent="0.25">
      <c r="A405" s="30"/>
      <c r="B405" s="30"/>
      <c r="C405" s="46" t="s">
        <v>58</v>
      </c>
      <c r="D405" s="47">
        <v>0</v>
      </c>
      <c r="E405" s="47">
        <v>0</v>
      </c>
      <c r="F405" s="47">
        <v>0</v>
      </c>
      <c r="G405" s="47">
        <v>0</v>
      </c>
      <c r="H405" s="30"/>
      <c r="I405" s="30"/>
      <c r="J405" s="30"/>
      <c r="K405" s="30"/>
    </row>
    <row r="406" spans="1:11" ht="14.1" customHeight="1" x14ac:dyDescent="0.25">
      <c r="A406" s="30"/>
      <c r="B406" s="30"/>
      <c r="C406" s="46" t="s">
        <v>54</v>
      </c>
      <c r="D406" s="47">
        <v>0</v>
      </c>
      <c r="E406" s="47">
        <v>0</v>
      </c>
      <c r="F406" s="47">
        <v>0</v>
      </c>
      <c r="G406" s="47">
        <v>0</v>
      </c>
      <c r="H406" s="30"/>
      <c r="I406" s="30"/>
      <c r="J406" s="30"/>
      <c r="K406" s="30"/>
    </row>
    <row r="407" spans="1:11" ht="14.1" customHeight="1" x14ac:dyDescent="0.25">
      <c r="A407" s="30"/>
      <c r="B407" s="30"/>
      <c r="C407" s="46" t="s">
        <v>55</v>
      </c>
      <c r="D407" s="47">
        <v>0</v>
      </c>
      <c r="E407" s="47">
        <v>0</v>
      </c>
      <c r="F407" s="47">
        <v>0</v>
      </c>
      <c r="G407" s="47">
        <v>0</v>
      </c>
      <c r="H407" s="30"/>
      <c r="I407" s="30"/>
      <c r="J407" s="30"/>
      <c r="K407" s="30"/>
    </row>
    <row r="408" spans="1:11" ht="14.1" customHeight="1" x14ac:dyDescent="0.25">
      <c r="A408" s="30"/>
      <c r="B408" s="30"/>
      <c r="C408" s="46" t="s">
        <v>59</v>
      </c>
      <c r="D408" s="47">
        <v>0</v>
      </c>
      <c r="E408" s="47">
        <v>0</v>
      </c>
      <c r="F408" s="47">
        <v>0</v>
      </c>
      <c r="G408" s="47">
        <v>0</v>
      </c>
      <c r="H408" s="30"/>
      <c r="I408" s="30"/>
      <c r="J408" s="30"/>
      <c r="K408" s="30"/>
    </row>
    <row r="409" spans="1:11" ht="14.1" customHeight="1" x14ac:dyDescent="0.25">
      <c r="A409" s="30"/>
      <c r="B409" s="30"/>
      <c r="C409" s="46" t="s">
        <v>54</v>
      </c>
      <c r="D409" s="47">
        <v>0</v>
      </c>
      <c r="E409" s="47">
        <v>0</v>
      </c>
      <c r="F409" s="47">
        <v>0</v>
      </c>
      <c r="G409" s="47">
        <v>0</v>
      </c>
      <c r="H409" s="30"/>
      <c r="I409" s="30"/>
      <c r="J409" s="30"/>
      <c r="K409" s="30"/>
    </row>
    <row r="410" spans="1:11" ht="14.1" customHeight="1" x14ac:dyDescent="0.25">
      <c r="A410" s="30"/>
      <c r="B410" s="30"/>
      <c r="C410" s="46" t="s">
        <v>55</v>
      </c>
      <c r="D410" s="47">
        <v>0</v>
      </c>
      <c r="E410" s="47">
        <v>0</v>
      </c>
      <c r="F410" s="47">
        <v>0</v>
      </c>
      <c r="G410" s="47">
        <v>0</v>
      </c>
      <c r="H410" s="30"/>
      <c r="I410" s="30"/>
      <c r="J410" s="30"/>
      <c r="K410" s="30"/>
    </row>
    <row r="411" spans="1:11" ht="14.1" customHeight="1" x14ac:dyDescent="0.25">
      <c r="A411" s="30"/>
      <c r="B411" s="30"/>
      <c r="C411" s="46" t="s">
        <v>60</v>
      </c>
      <c r="D411" s="47">
        <v>0</v>
      </c>
      <c r="E411" s="47">
        <v>0</v>
      </c>
      <c r="F411" s="47">
        <v>0</v>
      </c>
      <c r="G411" s="47">
        <v>0</v>
      </c>
      <c r="H411" s="30"/>
      <c r="I411" s="30"/>
      <c r="J411" s="30"/>
      <c r="K411" s="30"/>
    </row>
    <row r="412" spans="1:11" ht="14.1" customHeight="1" x14ac:dyDescent="0.25">
      <c r="A412" s="30"/>
      <c r="B412" s="30"/>
      <c r="C412" s="46" t="s">
        <v>54</v>
      </c>
      <c r="D412" s="47">
        <v>0</v>
      </c>
      <c r="E412" s="47">
        <v>0</v>
      </c>
      <c r="F412" s="47">
        <v>0</v>
      </c>
      <c r="G412" s="47">
        <v>0</v>
      </c>
      <c r="H412" s="30"/>
      <c r="I412" s="30"/>
      <c r="J412" s="30"/>
      <c r="K412" s="30"/>
    </row>
    <row r="413" spans="1:11" ht="14.1" customHeight="1" x14ac:dyDescent="0.25">
      <c r="A413" s="30"/>
      <c r="B413" s="30"/>
      <c r="C413" s="46" t="s">
        <v>55</v>
      </c>
      <c r="D413" s="47">
        <v>0</v>
      </c>
      <c r="E413" s="47">
        <v>0</v>
      </c>
      <c r="F413" s="47">
        <v>0</v>
      </c>
      <c r="G413" s="47">
        <v>0</v>
      </c>
      <c r="H413" s="30"/>
      <c r="I413" s="30"/>
      <c r="J413" s="30"/>
      <c r="K413" s="30"/>
    </row>
    <row r="414" spans="1:11" ht="14.1" customHeight="1" x14ac:dyDescent="0.25">
      <c r="A414" s="30"/>
      <c r="B414" s="30"/>
      <c r="C414" s="46" t="s">
        <v>61</v>
      </c>
      <c r="D414" s="47">
        <v>0</v>
      </c>
      <c r="E414" s="47">
        <v>0</v>
      </c>
      <c r="F414" s="47">
        <v>0</v>
      </c>
      <c r="G414" s="47">
        <v>0</v>
      </c>
      <c r="H414" s="30"/>
      <c r="I414" s="30"/>
      <c r="J414" s="30"/>
      <c r="K414" s="30"/>
    </row>
    <row r="415" spans="1:11" ht="14.1" customHeight="1" x14ac:dyDescent="0.25">
      <c r="A415" s="30"/>
      <c r="B415" s="30"/>
      <c r="C415" s="46" t="s">
        <v>54</v>
      </c>
      <c r="D415" s="47">
        <v>0</v>
      </c>
      <c r="E415" s="47">
        <v>0</v>
      </c>
      <c r="F415" s="47">
        <v>0</v>
      </c>
      <c r="G415" s="47">
        <v>0</v>
      </c>
      <c r="H415" s="30"/>
      <c r="I415" s="30"/>
      <c r="J415" s="30"/>
      <c r="K415" s="30"/>
    </row>
    <row r="416" spans="1:11" ht="14.1" customHeight="1" x14ac:dyDescent="0.25">
      <c r="A416" s="30"/>
      <c r="B416" s="30"/>
      <c r="C416" s="46" t="s">
        <v>55</v>
      </c>
      <c r="D416" s="47">
        <v>0</v>
      </c>
      <c r="E416" s="47">
        <v>0</v>
      </c>
      <c r="F416" s="47">
        <v>0</v>
      </c>
      <c r="G416" s="47">
        <v>0</v>
      </c>
      <c r="H416" s="30"/>
      <c r="I416" s="30"/>
      <c r="J416" s="30"/>
      <c r="K416" s="30"/>
    </row>
    <row r="417" spans="1:11" ht="14.1" customHeight="1" x14ac:dyDescent="0.25">
      <c r="A417" s="30"/>
      <c r="B417" s="30"/>
      <c r="C417" s="46" t="s">
        <v>62</v>
      </c>
      <c r="D417" s="47">
        <v>0</v>
      </c>
      <c r="E417" s="47">
        <v>0</v>
      </c>
      <c r="F417" s="47">
        <v>0</v>
      </c>
      <c r="G417" s="47">
        <v>0</v>
      </c>
      <c r="H417" s="30"/>
      <c r="I417" s="30"/>
      <c r="J417" s="30"/>
      <c r="K417" s="30"/>
    </row>
    <row r="418" spans="1:11" ht="14.1" customHeight="1" x14ac:dyDescent="0.25">
      <c r="A418" s="30"/>
      <c r="B418" s="30"/>
      <c r="C418" s="46" t="s">
        <v>54</v>
      </c>
      <c r="D418" s="47">
        <v>0</v>
      </c>
      <c r="E418" s="47">
        <v>0</v>
      </c>
      <c r="F418" s="47">
        <v>0</v>
      </c>
      <c r="G418" s="47">
        <v>0</v>
      </c>
      <c r="H418" s="30"/>
      <c r="I418" s="30"/>
      <c r="J418" s="30"/>
      <c r="K418" s="30"/>
    </row>
    <row r="419" spans="1:11" ht="14.1" customHeight="1" x14ac:dyDescent="0.25">
      <c r="A419" s="30"/>
      <c r="B419" s="30"/>
      <c r="C419" s="46" t="s">
        <v>63</v>
      </c>
      <c r="D419" s="47">
        <v>0</v>
      </c>
      <c r="E419" s="47">
        <v>0</v>
      </c>
      <c r="F419" s="47">
        <v>0</v>
      </c>
      <c r="G419" s="47">
        <v>0</v>
      </c>
      <c r="H419" s="30"/>
      <c r="I419" s="30"/>
      <c r="J419" s="30"/>
      <c r="K419" s="30"/>
    </row>
    <row r="420" spans="1:11" ht="14.1" customHeight="1" x14ac:dyDescent="0.25">
      <c r="A420" s="30"/>
      <c r="B420" s="30"/>
      <c r="C420" s="46" t="s">
        <v>64</v>
      </c>
      <c r="D420" s="47">
        <v>0</v>
      </c>
      <c r="E420" s="47">
        <v>0</v>
      </c>
      <c r="F420" s="47">
        <v>0</v>
      </c>
      <c r="G420" s="47">
        <v>0</v>
      </c>
      <c r="H420" s="30"/>
      <c r="I420" s="30"/>
      <c r="J420" s="30"/>
      <c r="K420" s="30"/>
    </row>
    <row r="421" spans="1:11" ht="14.1" customHeight="1" x14ac:dyDescent="0.25">
      <c r="A421" s="30"/>
      <c r="B421" s="30"/>
      <c r="C421" s="46" t="s">
        <v>65</v>
      </c>
      <c r="D421" s="47">
        <v>0</v>
      </c>
      <c r="E421" s="47">
        <v>0</v>
      </c>
      <c r="F421" s="47">
        <v>0</v>
      </c>
      <c r="G421" s="47">
        <v>0</v>
      </c>
      <c r="H421" s="30"/>
      <c r="I421" s="30"/>
      <c r="J421" s="30"/>
      <c r="K421" s="30"/>
    </row>
    <row r="422" spans="1:11" ht="14.1" customHeight="1" x14ac:dyDescent="0.25">
      <c r="A422" s="30"/>
      <c r="B422" s="30"/>
      <c r="C422" s="46" t="s">
        <v>66</v>
      </c>
      <c r="D422" s="47">
        <v>0</v>
      </c>
      <c r="E422" s="47">
        <v>0</v>
      </c>
      <c r="F422" s="47">
        <v>0</v>
      </c>
      <c r="G422" s="47">
        <v>0</v>
      </c>
      <c r="H422" s="30"/>
      <c r="I422" s="30"/>
      <c r="J422" s="30"/>
      <c r="K422" s="30"/>
    </row>
    <row r="423" spans="1:11" ht="14.1" customHeight="1" x14ac:dyDescent="0.25">
      <c r="A423" s="30"/>
      <c r="B423" s="30"/>
      <c r="C423" s="46" t="s">
        <v>67</v>
      </c>
      <c r="D423" s="47">
        <v>200000</v>
      </c>
      <c r="E423" s="47">
        <v>100000</v>
      </c>
      <c r="F423" s="47">
        <v>100000</v>
      </c>
      <c r="G423" s="47">
        <v>100000</v>
      </c>
      <c r="H423" s="30"/>
      <c r="I423" s="30"/>
      <c r="J423" s="30"/>
      <c r="K423" s="30"/>
    </row>
    <row r="424" spans="1:11" ht="14.1" customHeight="1" x14ac:dyDescent="0.25">
      <c r="A424" s="30"/>
      <c r="B424" s="30"/>
      <c r="C424" s="46" t="s">
        <v>54</v>
      </c>
      <c r="D424" s="47">
        <v>200000</v>
      </c>
      <c r="E424" s="47">
        <v>100000</v>
      </c>
      <c r="F424" s="47">
        <v>100000</v>
      </c>
      <c r="G424" s="47">
        <v>100000</v>
      </c>
      <c r="H424" s="30"/>
      <c r="I424" s="30"/>
      <c r="J424" s="30"/>
      <c r="K424" s="30"/>
    </row>
    <row r="425" spans="1:11" ht="14.1" customHeight="1" x14ac:dyDescent="0.25">
      <c r="A425" s="30"/>
      <c r="B425" s="30"/>
      <c r="C425" s="46" t="s">
        <v>63</v>
      </c>
      <c r="D425" s="47">
        <v>0</v>
      </c>
      <c r="E425" s="47">
        <v>0</v>
      </c>
      <c r="F425" s="47">
        <v>0</v>
      </c>
      <c r="G425" s="47">
        <v>0</v>
      </c>
      <c r="H425" s="30"/>
      <c r="I425" s="30"/>
      <c r="J425" s="30"/>
      <c r="K425" s="30"/>
    </row>
    <row r="426" spans="1:11" ht="14.1" customHeight="1" x14ac:dyDescent="0.25">
      <c r="A426" s="30"/>
      <c r="B426" s="30"/>
      <c r="C426" s="46" t="s">
        <v>64</v>
      </c>
      <c r="D426" s="47">
        <v>0</v>
      </c>
      <c r="E426" s="47">
        <v>0</v>
      </c>
      <c r="F426" s="47">
        <v>0</v>
      </c>
      <c r="G426" s="47">
        <v>0</v>
      </c>
      <c r="H426" s="30"/>
      <c r="I426" s="30"/>
      <c r="J426" s="30"/>
      <c r="K426" s="30"/>
    </row>
    <row r="427" spans="1:11" ht="14.1" customHeight="1" x14ac:dyDescent="0.25">
      <c r="A427" s="30"/>
      <c r="B427" s="30"/>
      <c r="C427" s="46" t="s">
        <v>65</v>
      </c>
      <c r="D427" s="47">
        <v>0</v>
      </c>
      <c r="E427" s="47">
        <v>0</v>
      </c>
      <c r="F427" s="47">
        <v>0</v>
      </c>
      <c r="G427" s="47">
        <v>0</v>
      </c>
      <c r="H427" s="30"/>
      <c r="I427" s="30"/>
      <c r="J427" s="30"/>
      <c r="K427" s="30"/>
    </row>
    <row r="428" spans="1:11" ht="14.1" customHeight="1" x14ac:dyDescent="0.25">
      <c r="A428" s="30"/>
      <c r="B428" s="30"/>
      <c r="C428" s="46" t="s">
        <v>66</v>
      </c>
      <c r="D428" s="47">
        <v>0</v>
      </c>
      <c r="E428" s="47">
        <v>0</v>
      </c>
      <c r="F428" s="47">
        <v>0</v>
      </c>
      <c r="G428" s="47">
        <v>0</v>
      </c>
      <c r="H428" s="30"/>
      <c r="I428" s="30"/>
      <c r="J428" s="30"/>
      <c r="K428" s="30"/>
    </row>
    <row r="429" spans="1:11" ht="14.1" customHeight="1" x14ac:dyDescent="0.25">
      <c r="A429" s="30"/>
      <c r="B429" s="30"/>
      <c r="C429" s="46" t="s">
        <v>68</v>
      </c>
      <c r="D429" s="47">
        <v>0</v>
      </c>
      <c r="E429" s="47">
        <v>0</v>
      </c>
      <c r="F429" s="47">
        <v>0</v>
      </c>
      <c r="G429" s="47">
        <v>0</v>
      </c>
      <c r="H429" s="30"/>
      <c r="I429" s="30"/>
      <c r="J429" s="30"/>
      <c r="K429" s="30"/>
    </row>
    <row r="430" spans="1:11" ht="14.1" customHeight="1" x14ac:dyDescent="0.25">
      <c r="A430" s="30"/>
      <c r="B430" s="30"/>
      <c r="C430" s="46" t="s">
        <v>54</v>
      </c>
      <c r="D430" s="47">
        <v>0</v>
      </c>
      <c r="E430" s="47">
        <v>0</v>
      </c>
      <c r="F430" s="47">
        <v>0</v>
      </c>
      <c r="G430" s="47">
        <v>0</v>
      </c>
      <c r="H430" s="30"/>
      <c r="I430" s="30"/>
      <c r="J430" s="30"/>
      <c r="K430" s="30"/>
    </row>
    <row r="431" spans="1:11" ht="14.1" customHeight="1" x14ac:dyDescent="0.25">
      <c r="A431" s="30"/>
      <c r="B431" s="30"/>
      <c r="C431" s="46" t="s">
        <v>63</v>
      </c>
      <c r="D431" s="47">
        <v>0</v>
      </c>
      <c r="E431" s="47">
        <v>0</v>
      </c>
      <c r="F431" s="47">
        <v>0</v>
      </c>
      <c r="G431" s="47">
        <v>0</v>
      </c>
      <c r="H431" s="30"/>
      <c r="I431" s="30"/>
      <c r="J431" s="30"/>
      <c r="K431" s="30"/>
    </row>
    <row r="432" spans="1:11" ht="14.1" customHeight="1" x14ac:dyDescent="0.25">
      <c r="A432" s="30"/>
      <c r="B432" s="30"/>
      <c r="C432" s="46" t="s">
        <v>64</v>
      </c>
      <c r="D432" s="47">
        <v>0</v>
      </c>
      <c r="E432" s="47">
        <v>0</v>
      </c>
      <c r="F432" s="47">
        <v>0</v>
      </c>
      <c r="G432" s="47">
        <v>0</v>
      </c>
      <c r="H432" s="30"/>
      <c r="I432" s="30"/>
      <c r="J432" s="30"/>
      <c r="K432" s="30"/>
    </row>
    <row r="433" spans="1:11" ht="14.1" customHeight="1" x14ac:dyDescent="0.25">
      <c r="A433" s="30"/>
      <c r="B433" s="30"/>
      <c r="C433" s="46" t="s">
        <v>65</v>
      </c>
      <c r="D433" s="47">
        <v>0</v>
      </c>
      <c r="E433" s="47">
        <v>0</v>
      </c>
      <c r="F433" s="47">
        <v>0</v>
      </c>
      <c r="G433" s="47">
        <v>0</v>
      </c>
      <c r="H433" s="30"/>
      <c r="I433" s="30"/>
      <c r="J433" s="30"/>
      <c r="K433" s="30"/>
    </row>
    <row r="434" spans="1:11" ht="14.1" customHeight="1" x14ac:dyDescent="0.25">
      <c r="A434" s="30"/>
      <c r="B434" s="30"/>
      <c r="C434" s="46" t="s">
        <v>66</v>
      </c>
      <c r="D434" s="47">
        <v>0</v>
      </c>
      <c r="E434" s="47">
        <v>0</v>
      </c>
      <c r="F434" s="47">
        <v>0</v>
      </c>
      <c r="G434" s="47">
        <v>0</v>
      </c>
      <c r="H434" s="30"/>
      <c r="I434" s="30"/>
      <c r="J434" s="30"/>
      <c r="K434" s="30"/>
    </row>
    <row r="435" spans="1:11" ht="14.1" customHeight="1" x14ac:dyDescent="0.25">
      <c r="A435" s="30"/>
      <c r="B435" s="30"/>
      <c r="C435" s="46" t="s">
        <v>69</v>
      </c>
      <c r="D435" s="47">
        <v>0</v>
      </c>
      <c r="E435" s="47">
        <v>0</v>
      </c>
      <c r="F435" s="47">
        <v>0</v>
      </c>
      <c r="G435" s="47">
        <v>0</v>
      </c>
      <c r="H435" s="30"/>
      <c r="I435" s="30"/>
      <c r="J435" s="30"/>
      <c r="K435" s="30"/>
    </row>
    <row r="436" spans="1:11" ht="14.1" customHeight="1" x14ac:dyDescent="0.25">
      <c r="A436" s="30"/>
      <c r="B436" s="30"/>
      <c r="C436" s="46" t="s">
        <v>70</v>
      </c>
      <c r="D436" s="47">
        <v>0</v>
      </c>
      <c r="E436" s="47">
        <v>0</v>
      </c>
      <c r="F436" s="47">
        <v>0</v>
      </c>
      <c r="G436" s="47">
        <v>0</v>
      </c>
      <c r="H436" s="30"/>
      <c r="I436" s="30"/>
      <c r="J436" s="30"/>
      <c r="K436" s="30"/>
    </row>
    <row r="437" spans="1:11" ht="14.1" customHeight="1" x14ac:dyDescent="0.25">
      <c r="A437" s="30"/>
      <c r="B437" s="30"/>
      <c r="C437" s="48" t="s">
        <v>71</v>
      </c>
      <c r="D437" s="47">
        <v>200000</v>
      </c>
      <c r="E437" s="47">
        <v>100000</v>
      </c>
      <c r="F437" s="47">
        <v>100000</v>
      </c>
      <c r="G437" s="47">
        <v>100000</v>
      </c>
      <c r="H437" s="30"/>
      <c r="I437" s="30"/>
      <c r="J437" s="30"/>
      <c r="K437" s="30"/>
    </row>
    <row r="438" spans="1:11" ht="15" customHeight="1" x14ac:dyDescent="0.25">
      <c r="A438" s="30"/>
      <c r="B438" s="30"/>
      <c r="C438" s="50" t="s">
        <v>47</v>
      </c>
      <c r="D438" s="51" t="s">
        <v>47</v>
      </c>
      <c r="E438" s="51" t="s">
        <v>47</v>
      </c>
      <c r="F438" s="51" t="s">
        <v>47</v>
      </c>
      <c r="G438" s="51" t="s">
        <v>47</v>
      </c>
      <c r="H438" s="30"/>
      <c r="I438" s="30"/>
      <c r="J438" s="30"/>
      <c r="K438" s="30"/>
    </row>
    <row r="439" spans="1:11" ht="15" customHeight="1" x14ac:dyDescent="0.25">
      <c r="A439" s="30"/>
      <c r="B439" s="30"/>
      <c r="C439" s="33" t="s">
        <v>118</v>
      </c>
      <c r="D439" s="52">
        <v>298654270</v>
      </c>
      <c r="E439" s="52">
        <v>294000000</v>
      </c>
      <c r="F439" s="52">
        <v>298000000</v>
      </c>
      <c r="G439" s="52">
        <v>298000000</v>
      </c>
      <c r="H439" s="30"/>
      <c r="I439" s="30"/>
      <c r="J439" s="30"/>
      <c r="K439" s="30"/>
    </row>
    <row r="440" spans="1:11" ht="15" customHeight="1" x14ac:dyDescent="0.25">
      <c r="A440" s="30"/>
      <c r="B440" s="30"/>
      <c r="C440" s="34" t="s">
        <v>53</v>
      </c>
      <c r="D440" s="53">
        <v>67715425</v>
      </c>
      <c r="E440" s="53">
        <v>63503000</v>
      </c>
      <c r="F440" s="53">
        <v>63503000</v>
      </c>
      <c r="G440" s="53">
        <v>63503000</v>
      </c>
      <c r="H440" s="30"/>
      <c r="I440" s="30"/>
      <c r="J440" s="30"/>
      <c r="K440" s="30"/>
    </row>
    <row r="441" spans="1:11" ht="15" customHeight="1" x14ac:dyDescent="0.25">
      <c r="A441" s="30"/>
      <c r="B441" s="30"/>
      <c r="C441" s="34" t="s">
        <v>54</v>
      </c>
      <c r="D441" s="53">
        <v>67715425</v>
      </c>
      <c r="E441" s="53">
        <v>63503000</v>
      </c>
      <c r="F441" s="53">
        <v>63503000</v>
      </c>
      <c r="G441" s="53">
        <v>63503000</v>
      </c>
      <c r="H441" s="30"/>
      <c r="I441" s="30"/>
      <c r="J441" s="30"/>
      <c r="K441" s="30"/>
    </row>
    <row r="442" spans="1:11" ht="15" customHeight="1" x14ac:dyDescent="0.25">
      <c r="A442" s="30"/>
      <c r="B442" s="30"/>
      <c r="C442" s="34" t="s">
        <v>55</v>
      </c>
      <c r="D442" s="53">
        <v>0</v>
      </c>
      <c r="E442" s="53">
        <v>0</v>
      </c>
      <c r="F442" s="53">
        <v>0</v>
      </c>
      <c r="G442" s="53">
        <v>0</v>
      </c>
      <c r="H442" s="30"/>
      <c r="I442" s="30"/>
      <c r="J442" s="30"/>
      <c r="K442" s="30"/>
    </row>
    <row r="443" spans="1:11" ht="15" customHeight="1" x14ac:dyDescent="0.25">
      <c r="A443" s="30"/>
      <c r="B443" s="30"/>
      <c r="C443" s="34" t="s">
        <v>56</v>
      </c>
      <c r="D443" s="53">
        <v>6934325</v>
      </c>
      <c r="E443" s="53">
        <v>6907000</v>
      </c>
      <c r="F443" s="53">
        <v>6907000</v>
      </c>
      <c r="G443" s="53">
        <v>6907000</v>
      </c>
      <c r="H443" s="30"/>
      <c r="I443" s="30"/>
      <c r="J443" s="30"/>
      <c r="K443" s="30"/>
    </row>
    <row r="444" spans="1:11" ht="15" customHeight="1" x14ac:dyDescent="0.25">
      <c r="A444" s="30"/>
      <c r="B444" s="30"/>
      <c r="C444" s="34" t="s">
        <v>54</v>
      </c>
      <c r="D444" s="53">
        <v>6934325</v>
      </c>
      <c r="E444" s="53">
        <v>6907000</v>
      </c>
      <c r="F444" s="53">
        <v>6907000</v>
      </c>
      <c r="G444" s="53">
        <v>6907000</v>
      </c>
      <c r="H444" s="30"/>
      <c r="I444" s="30"/>
      <c r="J444" s="30"/>
      <c r="K444" s="30"/>
    </row>
    <row r="445" spans="1:11" ht="15" customHeight="1" x14ac:dyDescent="0.25">
      <c r="A445" s="30"/>
      <c r="B445" s="30"/>
      <c r="C445" s="34" t="s">
        <v>55</v>
      </c>
      <c r="D445" s="53">
        <v>0</v>
      </c>
      <c r="E445" s="53">
        <v>0</v>
      </c>
      <c r="F445" s="53">
        <v>0</v>
      </c>
      <c r="G445" s="53">
        <v>0</v>
      </c>
      <c r="H445" s="30"/>
      <c r="I445" s="30"/>
      <c r="J445" s="30"/>
      <c r="K445" s="30"/>
    </row>
    <row r="446" spans="1:11" ht="15" customHeight="1" x14ac:dyDescent="0.25">
      <c r="A446" s="30"/>
      <c r="B446" s="30"/>
      <c r="C446" s="34" t="s">
        <v>57</v>
      </c>
      <c r="D446" s="53">
        <v>42344400</v>
      </c>
      <c r="E446" s="53">
        <v>65116350</v>
      </c>
      <c r="F446" s="53">
        <v>68490350</v>
      </c>
      <c r="G446" s="53">
        <v>71831500</v>
      </c>
      <c r="H446" s="30"/>
      <c r="I446" s="30"/>
      <c r="J446" s="30"/>
      <c r="K446" s="30"/>
    </row>
    <row r="447" spans="1:11" ht="15" customHeight="1" x14ac:dyDescent="0.25">
      <c r="A447" s="30"/>
      <c r="B447" s="30"/>
      <c r="C447" s="34" t="s">
        <v>54</v>
      </c>
      <c r="D447" s="53">
        <v>40544400</v>
      </c>
      <c r="E447" s="53">
        <v>63116350</v>
      </c>
      <c r="F447" s="53">
        <v>66490350</v>
      </c>
      <c r="G447" s="53">
        <v>69831500</v>
      </c>
      <c r="H447" s="30"/>
      <c r="I447" s="30"/>
      <c r="J447" s="30"/>
      <c r="K447" s="30"/>
    </row>
    <row r="448" spans="1:11" ht="15" customHeight="1" x14ac:dyDescent="0.25">
      <c r="A448" s="30"/>
      <c r="B448" s="30"/>
      <c r="C448" s="34" t="s">
        <v>55</v>
      </c>
      <c r="D448" s="53">
        <v>1800000</v>
      </c>
      <c r="E448" s="53">
        <v>2000000</v>
      </c>
      <c r="F448" s="53">
        <v>2000000</v>
      </c>
      <c r="G448" s="53">
        <v>2000000</v>
      </c>
      <c r="H448" s="30"/>
      <c r="I448" s="30"/>
      <c r="J448" s="30"/>
      <c r="K448" s="30"/>
    </row>
    <row r="449" spans="1:11" ht="15" customHeight="1" x14ac:dyDescent="0.25">
      <c r="A449" s="30"/>
      <c r="B449" s="30"/>
      <c r="C449" s="34" t="s">
        <v>58</v>
      </c>
      <c r="D449" s="53">
        <v>0</v>
      </c>
      <c r="E449" s="53">
        <v>0</v>
      </c>
      <c r="F449" s="53">
        <v>0</v>
      </c>
      <c r="G449" s="53">
        <v>0</v>
      </c>
      <c r="H449" s="30"/>
      <c r="I449" s="30"/>
      <c r="J449" s="30"/>
      <c r="K449" s="30"/>
    </row>
    <row r="450" spans="1:11" ht="15" customHeight="1" x14ac:dyDescent="0.25">
      <c r="A450" s="30"/>
      <c r="B450" s="30"/>
      <c r="C450" s="34" t="s">
        <v>54</v>
      </c>
      <c r="D450" s="53">
        <v>0</v>
      </c>
      <c r="E450" s="53">
        <v>0</v>
      </c>
      <c r="F450" s="53">
        <v>0</v>
      </c>
      <c r="G450" s="53">
        <v>0</v>
      </c>
      <c r="H450" s="30"/>
      <c r="I450" s="30"/>
      <c r="J450" s="30"/>
      <c r="K450" s="30"/>
    </row>
    <row r="451" spans="1:11" ht="15" customHeight="1" x14ac:dyDescent="0.25">
      <c r="A451" s="30"/>
      <c r="B451" s="30"/>
      <c r="C451" s="34" t="s">
        <v>55</v>
      </c>
      <c r="D451" s="53">
        <v>0</v>
      </c>
      <c r="E451" s="53">
        <v>0</v>
      </c>
      <c r="F451" s="53">
        <v>0</v>
      </c>
      <c r="G451" s="53">
        <v>0</v>
      </c>
      <c r="H451" s="30"/>
      <c r="I451" s="30"/>
      <c r="J451" s="30"/>
      <c r="K451" s="30"/>
    </row>
    <row r="452" spans="1:11" ht="20.100000000000001" customHeight="1" x14ac:dyDescent="0.25">
      <c r="A452" s="30"/>
      <c r="B452" s="30"/>
      <c r="C452" s="34" t="s">
        <v>119</v>
      </c>
      <c r="D452" s="54">
        <v>0</v>
      </c>
      <c r="E452" s="54">
        <v>0</v>
      </c>
      <c r="F452" s="54">
        <v>0</v>
      </c>
      <c r="G452" s="54">
        <v>0</v>
      </c>
      <c r="H452" s="30"/>
      <c r="I452" s="30"/>
      <c r="J452" s="30"/>
      <c r="K452" s="30"/>
    </row>
    <row r="453" spans="1:11" ht="15" customHeight="1" x14ac:dyDescent="0.25">
      <c r="A453" s="30"/>
      <c r="B453" s="30"/>
      <c r="C453" s="34" t="s">
        <v>54</v>
      </c>
      <c r="D453" s="53">
        <v>0</v>
      </c>
      <c r="E453" s="53">
        <v>0</v>
      </c>
      <c r="F453" s="53">
        <v>0</v>
      </c>
      <c r="G453" s="53">
        <v>0</v>
      </c>
      <c r="H453" s="30"/>
      <c r="I453" s="30"/>
      <c r="J453" s="30"/>
      <c r="K453" s="30"/>
    </row>
    <row r="454" spans="1:11" ht="15" customHeight="1" x14ac:dyDescent="0.25">
      <c r="A454" s="30"/>
      <c r="B454" s="30"/>
      <c r="C454" s="34" t="s">
        <v>55</v>
      </c>
      <c r="D454" s="53">
        <v>0</v>
      </c>
      <c r="E454" s="53">
        <v>0</v>
      </c>
      <c r="F454" s="53">
        <v>0</v>
      </c>
      <c r="G454" s="53">
        <v>0</v>
      </c>
      <c r="H454" s="30"/>
      <c r="I454" s="30"/>
      <c r="J454" s="30"/>
      <c r="K454" s="30"/>
    </row>
    <row r="455" spans="1:11" ht="15" customHeight="1" x14ac:dyDescent="0.25">
      <c r="A455" s="30"/>
      <c r="B455" s="30"/>
      <c r="C455" s="34" t="s">
        <v>60</v>
      </c>
      <c r="D455" s="53">
        <v>0</v>
      </c>
      <c r="E455" s="53">
        <v>0</v>
      </c>
      <c r="F455" s="53">
        <v>0</v>
      </c>
      <c r="G455" s="53">
        <v>0</v>
      </c>
      <c r="H455" s="30"/>
      <c r="I455" s="30"/>
      <c r="J455" s="30"/>
      <c r="K455" s="30"/>
    </row>
    <row r="456" spans="1:11" ht="15" customHeight="1" x14ac:dyDescent="0.25">
      <c r="A456" s="30"/>
      <c r="B456" s="30"/>
      <c r="C456" s="34" t="s">
        <v>54</v>
      </c>
      <c r="D456" s="53">
        <v>0</v>
      </c>
      <c r="E456" s="53">
        <v>0</v>
      </c>
      <c r="F456" s="53">
        <v>0</v>
      </c>
      <c r="G456" s="53">
        <v>0</v>
      </c>
      <c r="H456" s="30"/>
      <c r="I456" s="30"/>
      <c r="J456" s="30"/>
      <c r="K456" s="30"/>
    </row>
    <row r="457" spans="1:11" ht="15" customHeight="1" x14ac:dyDescent="0.25">
      <c r="A457" s="30"/>
      <c r="B457" s="30"/>
      <c r="C457" s="34" t="s">
        <v>55</v>
      </c>
      <c r="D457" s="53">
        <v>0</v>
      </c>
      <c r="E457" s="53">
        <v>0</v>
      </c>
      <c r="F457" s="53">
        <v>0</v>
      </c>
      <c r="G457" s="53">
        <v>0</v>
      </c>
      <c r="H457" s="30"/>
      <c r="I457" s="30"/>
      <c r="J457" s="30"/>
      <c r="K457" s="30"/>
    </row>
    <row r="458" spans="1:11" ht="15" customHeight="1" x14ac:dyDescent="0.25">
      <c r="A458" s="30"/>
      <c r="B458" s="30"/>
      <c r="C458" s="34" t="s">
        <v>61</v>
      </c>
      <c r="D458" s="53">
        <v>173660120</v>
      </c>
      <c r="E458" s="53">
        <v>154473650</v>
      </c>
      <c r="F458" s="53">
        <v>154099650</v>
      </c>
      <c r="G458" s="53">
        <v>150758500</v>
      </c>
      <c r="H458" s="30"/>
      <c r="I458" s="30"/>
      <c r="J458" s="30"/>
      <c r="K458" s="30"/>
    </row>
    <row r="459" spans="1:11" ht="15" customHeight="1" x14ac:dyDescent="0.25">
      <c r="A459" s="30"/>
      <c r="B459" s="30"/>
      <c r="C459" s="34" t="s">
        <v>54</v>
      </c>
      <c r="D459" s="53">
        <v>173660120</v>
      </c>
      <c r="E459" s="53">
        <v>154473650</v>
      </c>
      <c r="F459" s="53">
        <v>154099650</v>
      </c>
      <c r="G459" s="53">
        <v>150758500</v>
      </c>
      <c r="H459" s="30"/>
      <c r="I459" s="30"/>
      <c r="J459" s="30"/>
      <c r="K459" s="30"/>
    </row>
    <row r="460" spans="1:11" ht="15" customHeight="1" x14ac:dyDescent="0.25">
      <c r="A460" s="30"/>
      <c r="B460" s="30"/>
      <c r="C460" s="34" t="s">
        <v>55</v>
      </c>
      <c r="D460" s="53">
        <v>0</v>
      </c>
      <c r="E460" s="53">
        <v>0</v>
      </c>
      <c r="F460" s="53">
        <v>0</v>
      </c>
      <c r="G460" s="53">
        <v>0</v>
      </c>
      <c r="H460" s="30"/>
      <c r="I460" s="30"/>
      <c r="J460" s="30"/>
      <c r="K460" s="30"/>
    </row>
    <row r="461" spans="1:11" ht="15" customHeight="1" x14ac:dyDescent="0.25">
      <c r="A461" s="30"/>
      <c r="B461" s="30"/>
      <c r="C461" s="34" t="s">
        <v>62</v>
      </c>
      <c r="D461" s="53">
        <v>0</v>
      </c>
      <c r="E461" s="53">
        <v>0</v>
      </c>
      <c r="F461" s="53">
        <v>0</v>
      </c>
      <c r="G461" s="53">
        <v>0</v>
      </c>
      <c r="H461" s="30"/>
      <c r="I461" s="30"/>
      <c r="J461" s="30"/>
      <c r="K461" s="30"/>
    </row>
    <row r="462" spans="1:11" ht="15" customHeight="1" x14ac:dyDescent="0.25">
      <c r="A462" s="30"/>
      <c r="B462" s="30"/>
      <c r="C462" s="34" t="s">
        <v>54</v>
      </c>
      <c r="D462" s="53">
        <v>0</v>
      </c>
      <c r="E462" s="53">
        <v>0</v>
      </c>
      <c r="F462" s="53">
        <v>0</v>
      </c>
      <c r="G462" s="53">
        <v>0</v>
      </c>
      <c r="H462" s="30"/>
      <c r="I462" s="30"/>
      <c r="J462" s="30"/>
      <c r="K462" s="30"/>
    </row>
    <row r="463" spans="1:11" ht="15" customHeight="1" x14ac:dyDescent="0.25">
      <c r="A463" s="30"/>
      <c r="B463" s="30"/>
      <c r="C463" s="34" t="s">
        <v>63</v>
      </c>
      <c r="D463" s="53">
        <v>0</v>
      </c>
      <c r="E463" s="53">
        <v>0</v>
      </c>
      <c r="F463" s="53">
        <v>0</v>
      </c>
      <c r="G463" s="53">
        <v>0</v>
      </c>
      <c r="H463" s="30"/>
      <c r="I463" s="30"/>
      <c r="J463" s="30"/>
      <c r="K463" s="30"/>
    </row>
    <row r="464" spans="1:11" ht="15" customHeight="1" x14ac:dyDescent="0.25">
      <c r="A464" s="30"/>
      <c r="B464" s="30"/>
      <c r="C464" s="34" t="s">
        <v>64</v>
      </c>
      <c r="D464" s="53">
        <v>0</v>
      </c>
      <c r="E464" s="53">
        <v>0</v>
      </c>
      <c r="F464" s="53">
        <v>0</v>
      </c>
      <c r="G464" s="53">
        <v>0</v>
      </c>
      <c r="H464" s="30"/>
      <c r="I464" s="30"/>
      <c r="J464" s="30"/>
      <c r="K464" s="30"/>
    </row>
    <row r="465" spans="1:11" ht="15" customHeight="1" x14ac:dyDescent="0.25">
      <c r="A465" s="30"/>
      <c r="B465" s="30"/>
      <c r="C465" s="34" t="s">
        <v>65</v>
      </c>
      <c r="D465" s="53">
        <v>0</v>
      </c>
      <c r="E465" s="53">
        <v>0</v>
      </c>
      <c r="F465" s="53">
        <v>0</v>
      </c>
      <c r="G465" s="53">
        <v>0</v>
      </c>
      <c r="H465" s="30"/>
      <c r="I465" s="30"/>
      <c r="J465" s="30"/>
      <c r="K465" s="30"/>
    </row>
    <row r="466" spans="1:11" ht="15" customHeight="1" x14ac:dyDescent="0.25">
      <c r="A466" s="30"/>
      <c r="B466" s="30"/>
      <c r="C466" s="34" t="s">
        <v>66</v>
      </c>
      <c r="D466" s="53">
        <v>0</v>
      </c>
      <c r="E466" s="53">
        <v>0</v>
      </c>
      <c r="F466" s="53">
        <v>0</v>
      </c>
      <c r="G466" s="53">
        <v>0</v>
      </c>
      <c r="H466" s="30"/>
      <c r="I466" s="30"/>
      <c r="J466" s="30"/>
      <c r="K466" s="30"/>
    </row>
    <row r="467" spans="1:11" ht="15" customHeight="1" x14ac:dyDescent="0.25">
      <c r="A467" s="30"/>
      <c r="B467" s="30"/>
      <c r="C467" s="34" t="s">
        <v>67</v>
      </c>
      <c r="D467" s="53">
        <v>8000000</v>
      </c>
      <c r="E467" s="53">
        <v>4000000</v>
      </c>
      <c r="F467" s="53">
        <v>5000000</v>
      </c>
      <c r="G467" s="53">
        <v>5000000</v>
      </c>
      <c r="H467" s="30"/>
      <c r="I467" s="30"/>
      <c r="J467" s="30"/>
      <c r="K467" s="30"/>
    </row>
    <row r="468" spans="1:11" ht="15" customHeight="1" x14ac:dyDescent="0.25">
      <c r="A468" s="30"/>
      <c r="B468" s="30"/>
      <c r="C468" s="34" t="s">
        <v>54</v>
      </c>
      <c r="D468" s="53">
        <v>8000000</v>
      </c>
      <c r="E468" s="53">
        <v>4000000</v>
      </c>
      <c r="F468" s="53">
        <v>5000000</v>
      </c>
      <c r="G468" s="53">
        <v>5000000</v>
      </c>
      <c r="H468" s="30"/>
      <c r="I468" s="30"/>
      <c r="J468" s="30"/>
      <c r="K468" s="30"/>
    </row>
    <row r="469" spans="1:11" ht="15" customHeight="1" x14ac:dyDescent="0.25">
      <c r="A469" s="30"/>
      <c r="B469" s="30"/>
      <c r="C469" s="34" t="s">
        <v>63</v>
      </c>
      <c r="D469" s="53">
        <v>0</v>
      </c>
      <c r="E469" s="53">
        <v>0</v>
      </c>
      <c r="F469" s="53">
        <v>0</v>
      </c>
      <c r="G469" s="53">
        <v>0</v>
      </c>
      <c r="H469" s="30"/>
      <c r="I469" s="30"/>
      <c r="J469" s="30"/>
      <c r="K469" s="30"/>
    </row>
    <row r="470" spans="1:11" ht="15" customHeight="1" x14ac:dyDescent="0.25">
      <c r="A470" s="30"/>
      <c r="B470" s="30"/>
      <c r="C470" s="34" t="s">
        <v>64</v>
      </c>
      <c r="D470" s="53">
        <v>0</v>
      </c>
      <c r="E470" s="53">
        <v>0</v>
      </c>
      <c r="F470" s="53">
        <v>0</v>
      </c>
      <c r="G470" s="53">
        <v>0</v>
      </c>
      <c r="H470" s="30"/>
      <c r="I470" s="30"/>
      <c r="J470" s="30"/>
      <c r="K470" s="30"/>
    </row>
    <row r="471" spans="1:11" ht="15" customHeight="1" x14ac:dyDescent="0.25">
      <c r="A471" s="30"/>
      <c r="B471" s="30"/>
      <c r="C471" s="34" t="s">
        <v>65</v>
      </c>
      <c r="D471" s="53">
        <v>0</v>
      </c>
      <c r="E471" s="53">
        <v>0</v>
      </c>
      <c r="F471" s="53">
        <v>0</v>
      </c>
      <c r="G471" s="53">
        <v>0</v>
      </c>
      <c r="H471" s="30"/>
      <c r="I471" s="30"/>
      <c r="J471" s="30"/>
      <c r="K471" s="30"/>
    </row>
    <row r="472" spans="1:11" ht="15" customHeight="1" x14ac:dyDescent="0.25">
      <c r="A472" s="30"/>
      <c r="B472" s="30"/>
      <c r="C472" s="34" t="s">
        <v>66</v>
      </c>
      <c r="D472" s="53">
        <v>0</v>
      </c>
      <c r="E472" s="53">
        <v>0</v>
      </c>
      <c r="F472" s="53">
        <v>0</v>
      </c>
      <c r="G472" s="53">
        <v>0</v>
      </c>
      <c r="H472" s="30"/>
      <c r="I472" s="30"/>
      <c r="J472" s="30"/>
      <c r="K472" s="30"/>
    </row>
    <row r="473" spans="1:11" ht="15" customHeight="1" x14ac:dyDescent="0.25">
      <c r="A473" s="30"/>
      <c r="B473" s="30"/>
      <c r="C473" s="34" t="s">
        <v>68</v>
      </c>
      <c r="D473" s="53">
        <v>0</v>
      </c>
      <c r="E473" s="53">
        <v>0</v>
      </c>
      <c r="F473" s="53">
        <v>0</v>
      </c>
      <c r="G473" s="53">
        <v>0</v>
      </c>
      <c r="H473" s="30"/>
      <c r="I473" s="30"/>
      <c r="J473" s="30"/>
      <c r="K473" s="30"/>
    </row>
    <row r="474" spans="1:11" ht="15" customHeight="1" x14ac:dyDescent="0.25">
      <c r="A474" s="30"/>
      <c r="B474" s="30"/>
      <c r="C474" s="34" t="s">
        <v>54</v>
      </c>
      <c r="D474" s="53">
        <v>0</v>
      </c>
      <c r="E474" s="53">
        <v>0</v>
      </c>
      <c r="F474" s="53">
        <v>0</v>
      </c>
      <c r="G474" s="53">
        <v>0</v>
      </c>
      <c r="H474" s="30"/>
      <c r="I474" s="30"/>
      <c r="J474" s="30"/>
      <c r="K474" s="30"/>
    </row>
    <row r="475" spans="1:11" ht="15" customHeight="1" x14ac:dyDescent="0.25">
      <c r="A475" s="30"/>
      <c r="B475" s="30"/>
      <c r="C475" s="34" t="s">
        <v>63</v>
      </c>
      <c r="D475" s="53">
        <v>0</v>
      </c>
      <c r="E475" s="53">
        <v>0</v>
      </c>
      <c r="F475" s="53">
        <v>0</v>
      </c>
      <c r="G475" s="53">
        <v>0</v>
      </c>
      <c r="H475" s="30"/>
      <c r="I475" s="30"/>
      <c r="J475" s="30"/>
      <c r="K475" s="30"/>
    </row>
    <row r="476" spans="1:11" ht="15" customHeight="1" x14ac:dyDescent="0.25">
      <c r="A476" s="30"/>
      <c r="B476" s="30"/>
      <c r="C476" s="34" t="s">
        <v>64</v>
      </c>
      <c r="D476" s="53">
        <v>0</v>
      </c>
      <c r="E476" s="53">
        <v>0</v>
      </c>
      <c r="F476" s="53">
        <v>0</v>
      </c>
      <c r="G476" s="53">
        <v>0</v>
      </c>
      <c r="H476" s="30"/>
      <c r="I476" s="30"/>
      <c r="J476" s="30"/>
      <c r="K476" s="30"/>
    </row>
    <row r="477" spans="1:11" ht="15" customHeight="1" x14ac:dyDescent="0.25">
      <c r="A477" s="30"/>
      <c r="B477" s="30"/>
      <c r="C477" s="34" t="s">
        <v>65</v>
      </c>
      <c r="D477" s="53">
        <v>0</v>
      </c>
      <c r="E477" s="53">
        <v>0</v>
      </c>
      <c r="F477" s="53">
        <v>0</v>
      </c>
      <c r="G477" s="53">
        <v>0</v>
      </c>
      <c r="H477" s="30"/>
      <c r="I477" s="30"/>
      <c r="J477" s="30"/>
      <c r="K477" s="30"/>
    </row>
    <row r="478" spans="1:11" ht="15" customHeight="1" x14ac:dyDescent="0.25">
      <c r="A478" s="30"/>
      <c r="B478" s="30"/>
      <c r="C478" s="34" t="s">
        <v>66</v>
      </c>
      <c r="D478" s="53">
        <v>0</v>
      </c>
      <c r="E478" s="53">
        <v>0</v>
      </c>
      <c r="F478" s="53">
        <v>0</v>
      </c>
      <c r="G478" s="53">
        <v>0</v>
      </c>
      <c r="H478" s="30"/>
      <c r="I478" s="30"/>
      <c r="J478" s="30"/>
      <c r="K478" s="30"/>
    </row>
    <row r="479" spans="1:11" ht="15" customHeight="1" x14ac:dyDescent="0.25">
      <c r="A479" s="30"/>
      <c r="B479" s="30"/>
      <c r="C479" s="34" t="s">
        <v>69</v>
      </c>
      <c r="D479" s="53">
        <v>0</v>
      </c>
      <c r="E479" s="53">
        <v>0</v>
      </c>
      <c r="F479" s="53">
        <v>0</v>
      </c>
      <c r="G479" s="53">
        <v>0</v>
      </c>
      <c r="H479" s="30"/>
      <c r="I479" s="30"/>
      <c r="J479" s="30"/>
      <c r="K479" s="30"/>
    </row>
    <row r="480" spans="1:11" ht="15" customHeight="1" x14ac:dyDescent="0.25">
      <c r="A480" s="30"/>
      <c r="B480" s="30"/>
      <c r="C480" s="34" t="s">
        <v>70</v>
      </c>
      <c r="D480" s="53">
        <v>0</v>
      </c>
      <c r="E480" s="53">
        <v>0</v>
      </c>
      <c r="F480" s="53">
        <v>0</v>
      </c>
      <c r="G480" s="53">
        <v>0</v>
      </c>
      <c r="H480" s="30"/>
      <c r="I480" s="30"/>
      <c r="J480" s="30"/>
      <c r="K480" s="30"/>
    </row>
    <row r="481" spans="1:11" ht="20.100000000000001" customHeight="1" x14ac:dyDescent="0.25">
      <c r="A481" s="30"/>
      <c r="B481" s="30"/>
      <c r="C481" s="55" t="s">
        <v>47</v>
      </c>
      <c r="D481" s="30"/>
      <c r="E481" s="30"/>
      <c r="F481" s="30"/>
      <c r="G481" s="30"/>
      <c r="H481" s="30"/>
      <c r="I481" s="30"/>
      <c r="J481" s="30"/>
      <c r="K481" s="30"/>
    </row>
    <row r="482" spans="1:11" ht="20.100000000000001" customHeight="1" x14ac:dyDescent="0.25">
      <c r="A482" s="56" t="s">
        <v>120</v>
      </c>
      <c r="B482" s="41" t="s">
        <v>121</v>
      </c>
      <c r="C482" s="41" t="s">
        <v>47</v>
      </c>
      <c r="D482" s="30"/>
      <c r="E482" s="57" t="s">
        <v>47</v>
      </c>
      <c r="F482" s="41" t="s">
        <v>121</v>
      </c>
      <c r="G482" s="41" t="s">
        <v>47</v>
      </c>
      <c r="H482" s="58" t="s">
        <v>47</v>
      </c>
      <c r="I482" s="57" t="s">
        <v>47</v>
      </c>
      <c r="J482" s="41" t="s">
        <v>121</v>
      </c>
      <c r="K482" s="41" t="s">
        <v>47</v>
      </c>
    </row>
    <row r="483" spans="1:11" ht="20.100000000000001" customHeight="1" x14ac:dyDescent="0.25">
      <c r="A483" s="59" t="s">
        <v>122</v>
      </c>
      <c r="B483" s="41" t="s">
        <v>123</v>
      </c>
      <c r="C483" s="41" t="s">
        <v>47</v>
      </c>
      <c r="D483" s="30"/>
      <c r="E483" s="59" t="s">
        <v>124</v>
      </c>
      <c r="F483" s="41" t="s">
        <v>123</v>
      </c>
      <c r="G483" s="41" t="s">
        <v>47</v>
      </c>
      <c r="H483" s="30"/>
      <c r="I483" s="59" t="s">
        <v>125</v>
      </c>
      <c r="J483" s="41" t="s">
        <v>123</v>
      </c>
      <c r="K483" s="41" t="s">
        <v>47</v>
      </c>
    </row>
    <row r="484" spans="1:11" ht="20.100000000000001" customHeight="1" x14ac:dyDescent="0.25">
      <c r="A484" s="60" t="s">
        <v>47</v>
      </c>
      <c r="B484" s="41" t="s">
        <v>126</v>
      </c>
      <c r="C484" s="41" t="s">
        <v>47</v>
      </c>
      <c r="D484" s="30"/>
      <c r="E484" s="60" t="s">
        <v>47</v>
      </c>
      <c r="F484" s="41" t="s">
        <v>126</v>
      </c>
      <c r="G484" s="41" t="s">
        <v>47</v>
      </c>
      <c r="H484" s="30"/>
      <c r="I484" s="60" t="s">
        <v>47</v>
      </c>
      <c r="J484" s="41" t="s">
        <v>126</v>
      </c>
      <c r="K484" s="41" t="s">
        <v>47</v>
      </c>
    </row>
  </sheetData>
  <mergeCells count="52">
    <mergeCell ref="D382:G382"/>
    <mergeCell ref="D383:G383"/>
    <mergeCell ref="D384:G384"/>
    <mergeCell ref="C393:G393"/>
    <mergeCell ref="D324:G324"/>
    <mergeCell ref="D325:G325"/>
    <mergeCell ref="D326:G326"/>
    <mergeCell ref="C335:G335"/>
    <mergeCell ref="C380:G380"/>
    <mergeCell ref="D381:G381"/>
    <mergeCell ref="C279:G279"/>
    <mergeCell ref="D203:G203"/>
    <mergeCell ref="D204:G204"/>
    <mergeCell ref="D205:G205"/>
    <mergeCell ref="D206:G206"/>
    <mergeCell ref="C215:G215"/>
    <mergeCell ref="D260:G260"/>
    <mergeCell ref="C266:G266"/>
    <mergeCell ref="D267:G267"/>
    <mergeCell ref="D268:G268"/>
    <mergeCell ref="D269:G269"/>
    <mergeCell ref="D270:G270"/>
    <mergeCell ref="C202:G202"/>
    <mergeCell ref="D81:G81"/>
    <mergeCell ref="D82:G82"/>
    <mergeCell ref="D83:G83"/>
    <mergeCell ref="D84:G84"/>
    <mergeCell ref="C93:G93"/>
    <mergeCell ref="D138:G138"/>
    <mergeCell ref="D139:G139"/>
    <mergeCell ref="D140:G140"/>
    <mergeCell ref="D141:G141"/>
    <mergeCell ref="C150:G150"/>
    <mergeCell ref="D195:G195"/>
    <mergeCell ref="C80:G80"/>
    <mergeCell ref="D7:G7"/>
    <mergeCell ref="C8:G8"/>
    <mergeCell ref="C9:G9"/>
    <mergeCell ref="D10:G10"/>
    <mergeCell ref="D15:G15"/>
    <mergeCell ref="C22:G22"/>
    <mergeCell ref="D23:G23"/>
    <mergeCell ref="D24:G24"/>
    <mergeCell ref="D25:G25"/>
    <mergeCell ref="D26:G26"/>
    <mergeCell ref="C35:G35"/>
    <mergeCell ref="D6:G6"/>
    <mergeCell ref="C1:G1"/>
    <mergeCell ref="C2:G2"/>
    <mergeCell ref="D3:G3"/>
    <mergeCell ref="D4:G4"/>
    <mergeCell ref="D5:G5"/>
  </mergeCells>
  <pageMargins left="0" right="0" top="0" bottom="0" header="0" footer="0"/>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43"/>
  <sheetViews>
    <sheetView workbookViewId="0">
      <selection activeCell="I19" sqref="I1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976</v>
      </c>
      <c r="E3" s="1385"/>
      <c r="F3" s="1385"/>
      <c r="G3" s="1385"/>
      <c r="H3" s="30"/>
      <c r="I3" s="30"/>
      <c r="J3" s="30"/>
      <c r="K3" s="30"/>
    </row>
    <row r="4" spans="1:11" ht="14.1" customHeight="1" x14ac:dyDescent="0.25">
      <c r="A4" s="30"/>
      <c r="B4" s="30"/>
      <c r="C4" s="32" t="s">
        <v>4</v>
      </c>
      <c r="D4" s="1384" t="s">
        <v>977</v>
      </c>
      <c r="E4" s="1385"/>
      <c r="F4" s="1385"/>
      <c r="G4" s="1385"/>
      <c r="H4" s="30"/>
      <c r="I4" s="30"/>
      <c r="J4" s="30"/>
      <c r="K4" s="30"/>
    </row>
    <row r="5" spans="1:11" ht="14.1" customHeight="1" x14ac:dyDescent="0.25">
      <c r="A5" s="30"/>
      <c r="B5" s="30"/>
      <c r="C5" s="32" t="s">
        <v>6</v>
      </c>
      <c r="D5" s="1384" t="s">
        <v>978</v>
      </c>
      <c r="E5" s="1385"/>
      <c r="F5" s="1385"/>
      <c r="G5" s="1385"/>
      <c r="H5" s="30"/>
      <c r="I5" s="30"/>
      <c r="J5" s="30"/>
      <c r="K5" s="30"/>
    </row>
    <row r="6" spans="1:11" ht="14.1" customHeight="1" x14ac:dyDescent="0.25">
      <c r="A6" s="30"/>
      <c r="B6" s="30"/>
      <c r="C6" s="32" t="s">
        <v>8</v>
      </c>
      <c r="D6" s="1384" t="s">
        <v>979</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30.95" customHeight="1" x14ac:dyDescent="0.25">
      <c r="A9" s="30"/>
      <c r="B9" s="30"/>
      <c r="C9" s="1378" t="s">
        <v>980</v>
      </c>
      <c r="D9" s="1379"/>
      <c r="E9" s="1379"/>
      <c r="F9" s="1379"/>
      <c r="G9" s="1379"/>
      <c r="H9" s="30"/>
      <c r="I9" s="30"/>
      <c r="J9" s="30"/>
      <c r="K9" s="30"/>
    </row>
    <row r="10" spans="1:11" x14ac:dyDescent="0.25">
      <c r="A10" s="30"/>
      <c r="B10" s="30"/>
      <c r="C10" s="33" t="s">
        <v>14</v>
      </c>
      <c r="D10" s="1372" t="s">
        <v>981</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62.1" customHeight="1" x14ac:dyDescent="0.25">
      <c r="A13" s="30"/>
      <c r="B13" s="30"/>
      <c r="C13" s="34" t="s">
        <v>982</v>
      </c>
      <c r="D13" s="38" t="s">
        <v>983</v>
      </c>
      <c r="E13" s="38" t="s">
        <v>984</v>
      </c>
      <c r="F13" s="38" t="s">
        <v>876</v>
      </c>
      <c r="G13" s="38" t="s">
        <v>878</v>
      </c>
      <c r="H13" s="30"/>
      <c r="I13" s="30"/>
      <c r="J13" s="30"/>
      <c r="K13" s="30"/>
    </row>
    <row r="14" spans="1:11" ht="72.95" customHeight="1" x14ac:dyDescent="0.25">
      <c r="A14" s="30"/>
      <c r="B14" s="30"/>
      <c r="C14" s="34" t="s">
        <v>985</v>
      </c>
      <c r="D14" s="38" t="s">
        <v>986</v>
      </c>
      <c r="E14" s="38" t="s">
        <v>983</v>
      </c>
      <c r="F14" s="38" t="s">
        <v>984</v>
      </c>
      <c r="G14" s="38" t="s">
        <v>876</v>
      </c>
      <c r="H14" s="30"/>
      <c r="I14" s="30"/>
      <c r="J14" s="30"/>
      <c r="K14" s="30"/>
    </row>
    <row r="15" spans="1:11" ht="62.1" customHeight="1" x14ac:dyDescent="0.25">
      <c r="A15" s="30"/>
      <c r="B15" s="30"/>
      <c r="C15" s="34" t="s">
        <v>987</v>
      </c>
      <c r="D15" s="38" t="s">
        <v>988</v>
      </c>
      <c r="E15" s="38" t="s">
        <v>989</v>
      </c>
      <c r="F15" s="38" t="s">
        <v>876</v>
      </c>
      <c r="G15" s="38" t="s">
        <v>990</v>
      </c>
      <c r="H15" s="30"/>
      <c r="I15" s="30"/>
      <c r="J15" s="30"/>
      <c r="K15" s="30"/>
    </row>
    <row r="16" spans="1:11" x14ac:dyDescent="0.25">
      <c r="A16" s="30"/>
      <c r="B16" s="30"/>
      <c r="C16" s="33" t="s">
        <v>21</v>
      </c>
      <c r="D16" s="1372" t="s">
        <v>991</v>
      </c>
      <c r="E16" s="1373"/>
      <c r="F16" s="1373"/>
      <c r="G16" s="1373"/>
      <c r="H16" s="30"/>
      <c r="I16" s="30"/>
      <c r="J16" s="30"/>
      <c r="K16" s="30"/>
    </row>
    <row r="17" spans="1:11" ht="27.95" customHeight="1" x14ac:dyDescent="0.25">
      <c r="A17" s="30"/>
      <c r="B17" s="30"/>
      <c r="C17" s="34" t="s">
        <v>23</v>
      </c>
      <c r="D17" s="35">
        <v>2022</v>
      </c>
      <c r="E17" s="35">
        <v>2023</v>
      </c>
      <c r="F17" s="35">
        <v>2024</v>
      </c>
      <c r="G17" s="35">
        <v>2025</v>
      </c>
      <c r="H17" s="30"/>
      <c r="I17" s="30"/>
      <c r="J17" s="30"/>
      <c r="K17" s="30"/>
    </row>
    <row r="18" spans="1:11" ht="14.1" customHeight="1" x14ac:dyDescent="0.25">
      <c r="A18" s="30"/>
      <c r="B18" s="30"/>
      <c r="C18" s="36"/>
      <c r="D18" s="37" t="s">
        <v>17</v>
      </c>
      <c r="E18" s="37" t="s">
        <v>18</v>
      </c>
      <c r="F18" s="37" t="s">
        <v>18</v>
      </c>
      <c r="G18" s="37" t="s">
        <v>18</v>
      </c>
      <c r="H18" s="30"/>
      <c r="I18" s="30"/>
      <c r="J18" s="30"/>
      <c r="K18" s="30"/>
    </row>
    <row r="19" spans="1:11" ht="62.1" customHeight="1" x14ac:dyDescent="0.25">
      <c r="A19" s="30"/>
      <c r="B19" s="30"/>
      <c r="C19" s="34" t="s">
        <v>992</v>
      </c>
      <c r="D19" s="38" t="s">
        <v>986</v>
      </c>
      <c r="E19" s="38" t="s">
        <v>983</v>
      </c>
      <c r="F19" s="38" t="s">
        <v>984</v>
      </c>
      <c r="G19" s="38" t="s">
        <v>876</v>
      </c>
      <c r="H19" s="30"/>
      <c r="I19" s="30"/>
      <c r="J19" s="30"/>
      <c r="K19" s="30"/>
    </row>
    <row r="20" spans="1:11" ht="62.1" customHeight="1" x14ac:dyDescent="0.25">
      <c r="A20" s="30"/>
      <c r="B20" s="30"/>
      <c r="C20" s="34" t="s">
        <v>993</v>
      </c>
      <c r="D20" s="38" t="s">
        <v>984</v>
      </c>
      <c r="E20" s="38" t="s">
        <v>876</v>
      </c>
      <c r="F20" s="38" t="s">
        <v>878</v>
      </c>
      <c r="G20" s="38" t="s">
        <v>994</v>
      </c>
      <c r="H20" s="30"/>
      <c r="I20" s="30"/>
      <c r="J20" s="30"/>
      <c r="K20" s="30"/>
    </row>
    <row r="21" spans="1:11" ht="62.1" customHeight="1" x14ac:dyDescent="0.25">
      <c r="A21" s="30"/>
      <c r="B21" s="30"/>
      <c r="C21" s="34" t="s">
        <v>995</v>
      </c>
      <c r="D21" s="38" t="s">
        <v>984</v>
      </c>
      <c r="E21" s="38" t="s">
        <v>876</v>
      </c>
      <c r="F21" s="38" t="s">
        <v>878</v>
      </c>
      <c r="G21" s="38" t="s">
        <v>994</v>
      </c>
      <c r="H21" s="30"/>
      <c r="I21" s="30"/>
      <c r="J21" s="30"/>
      <c r="K21" s="30"/>
    </row>
    <row r="22" spans="1:11" ht="30.95" customHeight="1" x14ac:dyDescent="0.25">
      <c r="A22" s="30"/>
      <c r="B22" s="30"/>
      <c r="C22" s="34" t="s">
        <v>996</v>
      </c>
      <c r="D22" s="38" t="s">
        <v>983</v>
      </c>
      <c r="E22" s="38" t="s">
        <v>984</v>
      </c>
      <c r="F22" s="38" t="s">
        <v>876</v>
      </c>
      <c r="G22" s="38" t="s">
        <v>878</v>
      </c>
      <c r="H22" s="30"/>
      <c r="I22" s="30"/>
      <c r="J22" s="30"/>
      <c r="K22" s="30"/>
    </row>
    <row r="23" spans="1:11" ht="62.1" customHeight="1" x14ac:dyDescent="0.25">
      <c r="A23" s="30"/>
      <c r="B23" s="30"/>
      <c r="C23" s="34" t="s">
        <v>997</v>
      </c>
      <c r="D23" s="38" t="s">
        <v>986</v>
      </c>
      <c r="E23" s="38" t="s">
        <v>983</v>
      </c>
      <c r="F23" s="38" t="s">
        <v>984</v>
      </c>
      <c r="G23" s="38" t="s">
        <v>990</v>
      </c>
      <c r="H23" s="30"/>
      <c r="I23" s="30"/>
      <c r="J23" s="30"/>
      <c r="K23" s="30"/>
    </row>
    <row r="24" spans="1:11" ht="41.1" customHeight="1" x14ac:dyDescent="0.25">
      <c r="A24" s="30"/>
      <c r="B24" s="30"/>
      <c r="C24" s="34" t="s">
        <v>998</v>
      </c>
      <c r="D24" s="38" t="s">
        <v>999</v>
      </c>
      <c r="E24" s="38" t="s">
        <v>986</v>
      </c>
      <c r="F24" s="38" t="s">
        <v>983</v>
      </c>
      <c r="G24" s="38" t="s">
        <v>988</v>
      </c>
      <c r="H24" s="30"/>
      <c r="I24" s="30"/>
      <c r="J24" s="30"/>
      <c r="K24" s="30"/>
    </row>
    <row r="25" spans="1:11" ht="14.1" customHeight="1" x14ac:dyDescent="0.25">
      <c r="A25" s="30"/>
      <c r="B25" s="30"/>
      <c r="C25" s="1370" t="s">
        <v>30</v>
      </c>
      <c r="D25" s="1371"/>
      <c r="E25" s="1371"/>
      <c r="F25" s="1371"/>
      <c r="G25" s="1371"/>
      <c r="H25" s="30"/>
      <c r="I25" s="30"/>
      <c r="J25" s="30"/>
      <c r="K25" s="30"/>
    </row>
    <row r="26" spans="1:11" ht="14.1" customHeight="1" x14ac:dyDescent="0.25">
      <c r="A26" s="30"/>
      <c r="B26" s="30"/>
      <c r="C26" s="151" t="s">
        <v>1000</v>
      </c>
      <c r="D26" s="1370" t="s">
        <v>1001</v>
      </c>
      <c r="E26" s="1371"/>
      <c r="F26" s="1371"/>
      <c r="G26" s="1371"/>
      <c r="H26" s="30"/>
      <c r="I26" s="30"/>
      <c r="J26" s="30"/>
      <c r="K26" s="30"/>
    </row>
    <row r="27" spans="1:11" ht="54.95" customHeight="1" x14ac:dyDescent="0.25">
      <c r="A27" s="30"/>
      <c r="B27" s="30"/>
      <c r="C27" s="40" t="s">
        <v>33</v>
      </c>
      <c r="D27" s="1368" t="s">
        <v>1002</v>
      </c>
      <c r="E27" s="1369"/>
      <c r="F27" s="1369"/>
      <c r="G27" s="1369"/>
      <c r="H27" s="30"/>
      <c r="I27" s="30"/>
      <c r="J27" s="30"/>
      <c r="K27" s="30"/>
    </row>
    <row r="28" spans="1:11" ht="54.95" customHeight="1" x14ac:dyDescent="0.25">
      <c r="A28" s="30"/>
      <c r="B28" s="30"/>
      <c r="C28" s="41" t="s">
        <v>35</v>
      </c>
      <c r="D28" s="1361" t="s">
        <v>1003</v>
      </c>
      <c r="E28" s="1362"/>
      <c r="F28" s="1362"/>
      <c r="G28" s="1362"/>
      <c r="H28" s="30"/>
      <c r="I28" s="30"/>
      <c r="J28" s="30"/>
      <c r="K28" s="30"/>
    </row>
    <row r="29" spans="1:11" ht="54.95" customHeight="1" x14ac:dyDescent="0.25">
      <c r="A29" s="30"/>
      <c r="B29" s="30"/>
      <c r="C29" s="41" t="s">
        <v>37</v>
      </c>
      <c r="D29" s="1361" t="s">
        <v>1004</v>
      </c>
      <c r="E29" s="1362"/>
      <c r="F29" s="1362"/>
      <c r="G29" s="1362"/>
      <c r="H29" s="30"/>
      <c r="I29" s="30"/>
      <c r="J29" s="30"/>
      <c r="K29" s="30"/>
    </row>
    <row r="30" spans="1:11" ht="15" customHeight="1" x14ac:dyDescent="0.25">
      <c r="A30" s="30"/>
      <c r="B30" s="30"/>
      <c r="C30" s="42"/>
      <c r="D30" s="43">
        <v>2022</v>
      </c>
      <c r="E30" s="43">
        <v>2023</v>
      </c>
      <c r="F30" s="43">
        <v>2024</v>
      </c>
      <c r="G30" s="43">
        <v>2025</v>
      </c>
      <c r="H30" s="30"/>
      <c r="I30" s="30"/>
      <c r="J30" s="30"/>
      <c r="K30" s="30"/>
    </row>
    <row r="31" spans="1:11" ht="15" customHeight="1" x14ac:dyDescent="0.25">
      <c r="A31" s="30"/>
      <c r="B31" s="30"/>
      <c r="C31" s="44"/>
      <c r="D31" s="45" t="s">
        <v>17</v>
      </c>
      <c r="E31" s="45" t="s">
        <v>18</v>
      </c>
      <c r="F31" s="45" t="s">
        <v>18</v>
      </c>
      <c r="G31" s="45" t="s">
        <v>18</v>
      </c>
      <c r="H31" s="30"/>
      <c r="I31" s="30"/>
      <c r="J31" s="30"/>
      <c r="K31" s="30"/>
    </row>
    <row r="32" spans="1:11" ht="14.1" customHeight="1" x14ac:dyDescent="0.25">
      <c r="A32" s="30"/>
      <c r="B32" s="30"/>
      <c r="C32" s="34" t="s">
        <v>39</v>
      </c>
      <c r="D32" s="38" t="s">
        <v>1005</v>
      </c>
      <c r="E32" s="38" t="s">
        <v>1005</v>
      </c>
      <c r="F32" s="38" t="s">
        <v>1005</v>
      </c>
      <c r="G32" s="38" t="s">
        <v>1005</v>
      </c>
      <c r="H32" s="30"/>
      <c r="I32" s="30"/>
      <c r="J32" s="30"/>
      <c r="K32" s="30"/>
    </row>
    <row r="33" spans="1:11" ht="14.1" customHeight="1" x14ac:dyDescent="0.25">
      <c r="A33" s="30"/>
      <c r="B33" s="30"/>
      <c r="C33" s="34" t="s">
        <v>40</v>
      </c>
      <c r="D33" s="38" t="s">
        <v>1006</v>
      </c>
      <c r="E33" s="38" t="s">
        <v>1007</v>
      </c>
      <c r="F33" s="38" t="s">
        <v>1008</v>
      </c>
      <c r="G33" s="38" t="s">
        <v>1008</v>
      </c>
      <c r="H33" s="30"/>
      <c r="I33" s="30"/>
      <c r="J33" s="30"/>
      <c r="K33" s="30"/>
    </row>
    <row r="34" spans="1:11" ht="14.1" customHeight="1" x14ac:dyDescent="0.25">
      <c r="A34" s="30"/>
      <c r="B34" s="30"/>
      <c r="C34" s="34" t="s">
        <v>43</v>
      </c>
      <c r="D34" s="38" t="s">
        <v>1009</v>
      </c>
      <c r="E34" s="38" t="s">
        <v>1010</v>
      </c>
      <c r="F34" s="38" t="s">
        <v>1011</v>
      </c>
      <c r="G34" s="38" t="s">
        <v>1011</v>
      </c>
      <c r="H34" s="30"/>
      <c r="I34" s="30"/>
      <c r="J34" s="30"/>
      <c r="K34" s="30"/>
    </row>
    <row r="35" spans="1:11" ht="14.1" customHeight="1" x14ac:dyDescent="0.25">
      <c r="A35" s="30"/>
      <c r="B35" s="30"/>
      <c r="C35" s="34" t="s">
        <v>46</v>
      </c>
      <c r="D35" s="38" t="s">
        <v>47</v>
      </c>
      <c r="E35" s="38" t="s">
        <v>48</v>
      </c>
      <c r="F35" s="38" t="s">
        <v>48</v>
      </c>
      <c r="G35" s="38" t="s">
        <v>48</v>
      </c>
      <c r="H35" s="30"/>
      <c r="I35" s="30"/>
      <c r="J35" s="30"/>
      <c r="K35" s="30"/>
    </row>
    <row r="36" spans="1:11" ht="14.1" customHeight="1" x14ac:dyDescent="0.25">
      <c r="A36" s="30"/>
      <c r="B36" s="30"/>
      <c r="C36" s="34" t="s">
        <v>49</v>
      </c>
      <c r="D36" s="38" t="s">
        <v>47</v>
      </c>
      <c r="E36" s="38" t="s">
        <v>797</v>
      </c>
      <c r="F36" s="38" t="s">
        <v>1012</v>
      </c>
      <c r="G36" s="38" t="s">
        <v>48</v>
      </c>
      <c r="H36" s="30"/>
      <c r="I36" s="30"/>
      <c r="J36" s="30"/>
      <c r="K36" s="30"/>
    </row>
    <row r="37" spans="1:11" ht="14.1" customHeight="1" x14ac:dyDescent="0.25">
      <c r="A37" s="30"/>
      <c r="B37" s="30"/>
      <c r="C37" s="34" t="s">
        <v>51</v>
      </c>
      <c r="D37" s="38" t="s">
        <v>47</v>
      </c>
      <c r="E37" s="38" t="s">
        <v>797</v>
      </c>
      <c r="F37" s="38" t="s">
        <v>1012</v>
      </c>
      <c r="G37" s="38" t="s">
        <v>48</v>
      </c>
      <c r="H37" s="30"/>
      <c r="I37" s="30"/>
      <c r="J37" s="30"/>
      <c r="K37" s="30"/>
    </row>
    <row r="38" spans="1:11" ht="14.1" customHeight="1" x14ac:dyDescent="0.25">
      <c r="A38" s="30"/>
      <c r="B38" s="30"/>
      <c r="C38" s="1363" t="s">
        <v>52</v>
      </c>
      <c r="D38" s="1364"/>
      <c r="E38" s="1364"/>
      <c r="F38" s="1364"/>
      <c r="G38" s="1364"/>
      <c r="H38" s="30"/>
      <c r="I38" s="30"/>
      <c r="J38" s="30"/>
      <c r="K38" s="30"/>
    </row>
    <row r="39" spans="1:11" ht="14.1" customHeight="1" x14ac:dyDescent="0.25">
      <c r="A39" s="30"/>
      <c r="B39" s="30"/>
      <c r="C39" s="42"/>
      <c r="D39" s="43">
        <v>2022</v>
      </c>
      <c r="E39" s="43">
        <v>2023</v>
      </c>
      <c r="F39" s="43">
        <v>2024</v>
      </c>
      <c r="G39" s="43">
        <v>2025</v>
      </c>
      <c r="H39" s="30"/>
      <c r="I39" s="30"/>
      <c r="J39" s="30"/>
      <c r="K39" s="30"/>
    </row>
    <row r="40" spans="1:11" ht="14.1" customHeight="1" x14ac:dyDescent="0.25">
      <c r="A40" s="30"/>
      <c r="B40" s="30"/>
      <c r="C40" s="44"/>
      <c r="D40" s="45" t="s">
        <v>17</v>
      </c>
      <c r="E40" s="45" t="s">
        <v>18</v>
      </c>
      <c r="F40" s="45" t="s">
        <v>18</v>
      </c>
      <c r="G40" s="45" t="s">
        <v>18</v>
      </c>
      <c r="H40" s="30"/>
      <c r="I40" s="30"/>
      <c r="J40" s="30"/>
      <c r="K40" s="30"/>
    </row>
    <row r="41" spans="1:11" ht="14.1" customHeight="1" x14ac:dyDescent="0.25">
      <c r="A41" s="30"/>
      <c r="B41" s="30"/>
      <c r="C41" s="46" t="s">
        <v>53</v>
      </c>
      <c r="D41" s="47">
        <v>8091200</v>
      </c>
      <c r="E41" s="47">
        <v>8032000</v>
      </c>
      <c r="F41" s="47">
        <v>8032000</v>
      </c>
      <c r="G41" s="47">
        <v>8032000</v>
      </c>
      <c r="H41" s="30"/>
      <c r="I41" s="30"/>
      <c r="J41" s="30"/>
      <c r="K41" s="30"/>
    </row>
    <row r="42" spans="1:11" ht="14.1" customHeight="1" x14ac:dyDescent="0.25">
      <c r="A42" s="30"/>
      <c r="B42" s="30"/>
      <c r="C42" s="46" t="s">
        <v>54</v>
      </c>
      <c r="D42" s="47">
        <v>8091200</v>
      </c>
      <c r="E42" s="47">
        <v>8032000</v>
      </c>
      <c r="F42" s="47">
        <v>8032000</v>
      </c>
      <c r="G42" s="47">
        <v>8032000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56</v>
      </c>
      <c r="D44" s="47">
        <v>1388050</v>
      </c>
      <c r="E44" s="47">
        <v>1358000</v>
      </c>
      <c r="F44" s="47">
        <v>1358000</v>
      </c>
      <c r="G44" s="47">
        <v>1358000</v>
      </c>
      <c r="H44" s="30"/>
      <c r="I44" s="30"/>
      <c r="J44" s="30"/>
      <c r="K44" s="30"/>
    </row>
    <row r="45" spans="1:11" ht="14.1" customHeight="1" x14ac:dyDescent="0.25">
      <c r="A45" s="30"/>
      <c r="B45" s="30"/>
      <c r="C45" s="46" t="s">
        <v>54</v>
      </c>
      <c r="D45" s="47">
        <v>1388050</v>
      </c>
      <c r="E45" s="47">
        <v>1358000</v>
      </c>
      <c r="F45" s="47">
        <v>1358000</v>
      </c>
      <c r="G45" s="47">
        <v>1358000</v>
      </c>
      <c r="H45" s="30"/>
      <c r="I45" s="30"/>
      <c r="J45" s="30"/>
      <c r="K45" s="30"/>
    </row>
    <row r="46" spans="1:11" ht="14.1" customHeight="1" x14ac:dyDescent="0.25">
      <c r="A46" s="30"/>
      <c r="B46" s="30"/>
      <c r="C46" s="46" t="s">
        <v>55</v>
      </c>
      <c r="D46" s="47">
        <v>0</v>
      </c>
      <c r="E46" s="47">
        <v>0</v>
      </c>
      <c r="F46" s="47">
        <v>0</v>
      </c>
      <c r="G46" s="47">
        <v>0</v>
      </c>
      <c r="H46" s="30"/>
      <c r="I46" s="30"/>
      <c r="J46" s="30"/>
      <c r="K46" s="30"/>
    </row>
    <row r="47" spans="1:11" ht="14.1" customHeight="1" x14ac:dyDescent="0.25">
      <c r="A47" s="30"/>
      <c r="B47" s="30"/>
      <c r="C47" s="46" t="s">
        <v>57</v>
      </c>
      <c r="D47" s="47">
        <v>3581000</v>
      </c>
      <c r="E47" s="47">
        <v>4000000</v>
      </c>
      <c r="F47" s="47">
        <v>4000000</v>
      </c>
      <c r="G47" s="47">
        <v>4000000</v>
      </c>
      <c r="H47" s="30"/>
      <c r="I47" s="30"/>
      <c r="J47" s="30"/>
      <c r="K47" s="30"/>
    </row>
    <row r="48" spans="1:11" ht="14.1" customHeight="1" x14ac:dyDescent="0.25">
      <c r="A48" s="30"/>
      <c r="B48" s="30"/>
      <c r="C48" s="46" t="s">
        <v>54</v>
      </c>
      <c r="D48" s="47">
        <v>3581000</v>
      </c>
      <c r="E48" s="47">
        <v>4000000</v>
      </c>
      <c r="F48" s="47">
        <v>4000000</v>
      </c>
      <c r="G48" s="47">
        <v>4000000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58</v>
      </c>
      <c r="D50" s="47">
        <v>0</v>
      </c>
      <c r="E50" s="47">
        <v>0</v>
      </c>
      <c r="F50" s="47">
        <v>0</v>
      </c>
      <c r="G50" s="47">
        <v>0</v>
      </c>
      <c r="H50" s="30"/>
      <c r="I50" s="30"/>
      <c r="J50" s="30"/>
      <c r="K50" s="30"/>
    </row>
    <row r="51" spans="1:11" ht="14.1" customHeight="1" x14ac:dyDescent="0.25">
      <c r="A51" s="30"/>
      <c r="B51" s="30"/>
      <c r="C51" s="46" t="s">
        <v>54</v>
      </c>
      <c r="D51" s="47">
        <v>0</v>
      </c>
      <c r="E51" s="47">
        <v>0</v>
      </c>
      <c r="F51" s="47">
        <v>0</v>
      </c>
      <c r="G51" s="47">
        <v>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59</v>
      </c>
      <c r="D53" s="47">
        <v>106251000</v>
      </c>
      <c r="E53" s="47">
        <v>106000000</v>
      </c>
      <c r="F53" s="47">
        <v>108910000</v>
      </c>
      <c r="G53" s="47">
        <v>108910000</v>
      </c>
      <c r="H53" s="30"/>
      <c r="I53" s="30"/>
      <c r="J53" s="30"/>
      <c r="K53" s="30"/>
    </row>
    <row r="54" spans="1:11" ht="14.1" customHeight="1" x14ac:dyDescent="0.25">
      <c r="A54" s="30"/>
      <c r="B54" s="30"/>
      <c r="C54" s="46" t="s">
        <v>54</v>
      </c>
      <c r="D54" s="47">
        <v>106251000</v>
      </c>
      <c r="E54" s="47">
        <v>106000000</v>
      </c>
      <c r="F54" s="47">
        <v>108910000</v>
      </c>
      <c r="G54" s="47">
        <v>108910000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60</v>
      </c>
      <c r="D56" s="47">
        <v>0</v>
      </c>
      <c r="E56" s="47">
        <v>0</v>
      </c>
      <c r="F56" s="47">
        <v>0</v>
      </c>
      <c r="G56" s="47">
        <v>0</v>
      </c>
      <c r="H56" s="30"/>
      <c r="I56" s="30"/>
      <c r="J56" s="30"/>
      <c r="K56" s="30"/>
    </row>
    <row r="57" spans="1:11" ht="14.1" customHeight="1" x14ac:dyDescent="0.25">
      <c r="A57" s="30"/>
      <c r="B57" s="30"/>
      <c r="C57" s="46" t="s">
        <v>54</v>
      </c>
      <c r="D57" s="47">
        <v>0</v>
      </c>
      <c r="E57" s="47">
        <v>0</v>
      </c>
      <c r="F57" s="47">
        <v>0</v>
      </c>
      <c r="G57" s="47">
        <v>0</v>
      </c>
      <c r="H57" s="30"/>
      <c r="I57" s="30"/>
      <c r="J57" s="30"/>
      <c r="K57" s="30"/>
    </row>
    <row r="58" spans="1:11" ht="14.1" customHeight="1" x14ac:dyDescent="0.25">
      <c r="A58" s="30"/>
      <c r="B58" s="30"/>
      <c r="C58" s="46" t="s">
        <v>55</v>
      </c>
      <c r="D58" s="47">
        <v>0</v>
      </c>
      <c r="E58" s="47">
        <v>0</v>
      </c>
      <c r="F58" s="47">
        <v>0</v>
      </c>
      <c r="G58" s="47">
        <v>0</v>
      </c>
      <c r="H58" s="30"/>
      <c r="I58" s="30"/>
      <c r="J58" s="30"/>
      <c r="K58" s="30"/>
    </row>
    <row r="59" spans="1:11" ht="14.1" customHeight="1" x14ac:dyDescent="0.25">
      <c r="A59" s="30"/>
      <c r="B59" s="30"/>
      <c r="C59" s="46" t="s">
        <v>61</v>
      </c>
      <c r="D59" s="47">
        <v>219000</v>
      </c>
      <c r="E59" s="47">
        <v>0</v>
      </c>
      <c r="F59" s="47">
        <v>0</v>
      </c>
      <c r="G59" s="47">
        <v>0</v>
      </c>
      <c r="H59" s="30"/>
      <c r="I59" s="30"/>
      <c r="J59" s="30"/>
      <c r="K59" s="30"/>
    </row>
    <row r="60" spans="1:11" ht="14.1" customHeight="1" x14ac:dyDescent="0.25">
      <c r="A60" s="30"/>
      <c r="B60" s="30"/>
      <c r="C60" s="46" t="s">
        <v>54</v>
      </c>
      <c r="D60" s="47">
        <v>219000</v>
      </c>
      <c r="E60" s="47">
        <v>0</v>
      </c>
      <c r="F60" s="47">
        <v>0</v>
      </c>
      <c r="G60" s="47">
        <v>0</v>
      </c>
      <c r="H60" s="30"/>
      <c r="I60" s="30"/>
      <c r="J60" s="30"/>
      <c r="K60" s="30"/>
    </row>
    <row r="61" spans="1:11" ht="14.1" customHeight="1" x14ac:dyDescent="0.25">
      <c r="A61" s="30"/>
      <c r="B61" s="30"/>
      <c r="C61" s="46" t="s">
        <v>55</v>
      </c>
      <c r="D61" s="47">
        <v>0</v>
      </c>
      <c r="E61" s="47">
        <v>0</v>
      </c>
      <c r="F61" s="47">
        <v>0</v>
      </c>
      <c r="G61" s="47">
        <v>0</v>
      </c>
      <c r="H61" s="30"/>
      <c r="I61" s="30"/>
      <c r="J61" s="30"/>
      <c r="K61" s="30"/>
    </row>
    <row r="62" spans="1:11" ht="14.1" customHeight="1" x14ac:dyDescent="0.25">
      <c r="A62" s="30"/>
      <c r="B62" s="30"/>
      <c r="C62" s="46" t="s">
        <v>62</v>
      </c>
      <c r="D62" s="47">
        <v>0</v>
      </c>
      <c r="E62" s="47">
        <v>0</v>
      </c>
      <c r="F62" s="47">
        <v>0</v>
      </c>
      <c r="G62" s="47">
        <v>0</v>
      </c>
      <c r="H62" s="30"/>
      <c r="I62" s="30"/>
      <c r="J62" s="30"/>
      <c r="K62" s="30"/>
    </row>
    <row r="63" spans="1:11" ht="14.1" customHeight="1" x14ac:dyDescent="0.25">
      <c r="A63" s="30"/>
      <c r="B63" s="30"/>
      <c r="C63" s="46" t="s">
        <v>54</v>
      </c>
      <c r="D63" s="47">
        <v>0</v>
      </c>
      <c r="E63" s="47">
        <v>0</v>
      </c>
      <c r="F63" s="47">
        <v>0</v>
      </c>
      <c r="G63" s="47">
        <v>0</v>
      </c>
      <c r="H63" s="30"/>
      <c r="I63" s="30"/>
      <c r="J63" s="30"/>
      <c r="K63" s="30"/>
    </row>
    <row r="64" spans="1:11" ht="14.1" customHeight="1" x14ac:dyDescent="0.25">
      <c r="A64" s="30"/>
      <c r="B64" s="30"/>
      <c r="C64" s="46" t="s">
        <v>63</v>
      </c>
      <c r="D64" s="47">
        <v>0</v>
      </c>
      <c r="E64" s="47">
        <v>0</v>
      </c>
      <c r="F64" s="47">
        <v>0</v>
      </c>
      <c r="G64" s="47">
        <v>0</v>
      </c>
      <c r="H64" s="30"/>
      <c r="I64" s="30"/>
      <c r="J64" s="30"/>
      <c r="K64" s="30"/>
    </row>
    <row r="65" spans="1:11" ht="14.1" customHeight="1" x14ac:dyDescent="0.25">
      <c r="A65" s="30"/>
      <c r="B65" s="30"/>
      <c r="C65" s="46" t="s">
        <v>64</v>
      </c>
      <c r="D65" s="47">
        <v>0</v>
      </c>
      <c r="E65" s="47">
        <v>0</v>
      </c>
      <c r="F65" s="47">
        <v>0</v>
      </c>
      <c r="G65" s="47">
        <v>0</v>
      </c>
      <c r="H65" s="30"/>
      <c r="I65" s="30"/>
      <c r="J65" s="30"/>
      <c r="K65" s="30"/>
    </row>
    <row r="66" spans="1:11" ht="14.1" customHeight="1" x14ac:dyDescent="0.25">
      <c r="A66" s="30"/>
      <c r="B66" s="30"/>
      <c r="C66" s="46" t="s">
        <v>65</v>
      </c>
      <c r="D66" s="47">
        <v>0</v>
      </c>
      <c r="E66" s="47">
        <v>0</v>
      </c>
      <c r="F66" s="47">
        <v>0</v>
      </c>
      <c r="G66" s="47">
        <v>0</v>
      </c>
      <c r="H66" s="30"/>
      <c r="I66" s="30"/>
      <c r="J66" s="30"/>
      <c r="K66" s="30"/>
    </row>
    <row r="67" spans="1:11" ht="14.1" customHeight="1" x14ac:dyDescent="0.25">
      <c r="A67" s="30"/>
      <c r="B67" s="30"/>
      <c r="C67" s="46" t="s">
        <v>66</v>
      </c>
      <c r="D67" s="47">
        <v>0</v>
      </c>
      <c r="E67" s="47">
        <v>0</v>
      </c>
      <c r="F67" s="47">
        <v>0</v>
      </c>
      <c r="G67" s="47">
        <v>0</v>
      </c>
      <c r="H67" s="30"/>
      <c r="I67" s="30"/>
      <c r="J67" s="30"/>
      <c r="K67" s="30"/>
    </row>
    <row r="68" spans="1:11" ht="14.1" customHeight="1" x14ac:dyDescent="0.25">
      <c r="A68" s="30"/>
      <c r="B68" s="30"/>
      <c r="C68" s="46" t="s">
        <v>67</v>
      </c>
      <c r="D68" s="47">
        <v>0</v>
      </c>
      <c r="E68" s="47">
        <v>0</v>
      </c>
      <c r="F68" s="47">
        <v>0</v>
      </c>
      <c r="G68" s="47">
        <v>0</v>
      </c>
      <c r="H68" s="30"/>
      <c r="I68" s="30"/>
      <c r="J68" s="30"/>
      <c r="K68" s="30"/>
    </row>
    <row r="69" spans="1:11" ht="14.1" customHeight="1" x14ac:dyDescent="0.25">
      <c r="A69" s="30"/>
      <c r="B69" s="30"/>
      <c r="C69" s="46" t="s">
        <v>54</v>
      </c>
      <c r="D69" s="47">
        <v>0</v>
      </c>
      <c r="E69" s="47">
        <v>0</v>
      </c>
      <c r="F69" s="47">
        <v>0</v>
      </c>
      <c r="G69" s="47">
        <v>0</v>
      </c>
      <c r="H69" s="30"/>
      <c r="I69" s="30"/>
      <c r="J69" s="30"/>
      <c r="K69" s="30"/>
    </row>
    <row r="70" spans="1:11" ht="14.1" customHeight="1" x14ac:dyDescent="0.25">
      <c r="A70" s="30"/>
      <c r="B70" s="30"/>
      <c r="C70" s="46" t="s">
        <v>63</v>
      </c>
      <c r="D70" s="47">
        <v>0</v>
      </c>
      <c r="E70" s="47">
        <v>0</v>
      </c>
      <c r="F70" s="47">
        <v>0</v>
      </c>
      <c r="G70" s="47">
        <v>0</v>
      </c>
      <c r="H70" s="30"/>
      <c r="I70" s="30"/>
      <c r="J70" s="30"/>
      <c r="K70" s="30"/>
    </row>
    <row r="71" spans="1:11" ht="14.1" customHeight="1" x14ac:dyDescent="0.25">
      <c r="A71" s="30"/>
      <c r="B71" s="30"/>
      <c r="C71" s="46" t="s">
        <v>64</v>
      </c>
      <c r="D71" s="47">
        <v>0</v>
      </c>
      <c r="E71" s="47">
        <v>0</v>
      </c>
      <c r="F71" s="47">
        <v>0</v>
      </c>
      <c r="G71" s="47">
        <v>0</v>
      </c>
      <c r="H71" s="30"/>
      <c r="I71" s="30"/>
      <c r="J71" s="30"/>
      <c r="K71" s="30"/>
    </row>
    <row r="72" spans="1:11" ht="14.1" customHeight="1" x14ac:dyDescent="0.25">
      <c r="A72" s="30"/>
      <c r="B72" s="30"/>
      <c r="C72" s="46" t="s">
        <v>65</v>
      </c>
      <c r="D72" s="47">
        <v>0</v>
      </c>
      <c r="E72" s="47">
        <v>0</v>
      </c>
      <c r="F72" s="47">
        <v>0</v>
      </c>
      <c r="G72" s="47">
        <v>0</v>
      </c>
      <c r="H72" s="30"/>
      <c r="I72" s="30"/>
      <c r="J72" s="30"/>
      <c r="K72" s="30"/>
    </row>
    <row r="73" spans="1:11" ht="14.1" customHeight="1" x14ac:dyDescent="0.25">
      <c r="A73" s="30"/>
      <c r="B73" s="30"/>
      <c r="C73" s="46" t="s">
        <v>66</v>
      </c>
      <c r="D73" s="47">
        <v>0</v>
      </c>
      <c r="E73" s="47">
        <v>0</v>
      </c>
      <c r="F73" s="47">
        <v>0</v>
      </c>
      <c r="G73" s="47">
        <v>0</v>
      </c>
      <c r="H73" s="30"/>
      <c r="I73" s="30"/>
      <c r="J73" s="30"/>
      <c r="K73" s="30"/>
    </row>
    <row r="74" spans="1:11" ht="14.1" customHeight="1" x14ac:dyDescent="0.25">
      <c r="A74" s="30"/>
      <c r="B74" s="30"/>
      <c r="C74" s="46" t="s">
        <v>68</v>
      </c>
      <c r="D74" s="47">
        <v>0</v>
      </c>
      <c r="E74" s="47">
        <v>0</v>
      </c>
      <c r="F74" s="47">
        <v>0</v>
      </c>
      <c r="G74" s="47">
        <v>0</v>
      </c>
      <c r="H74" s="30"/>
      <c r="I74" s="30"/>
      <c r="J74" s="30"/>
      <c r="K74" s="30"/>
    </row>
    <row r="75" spans="1:11" ht="14.1" customHeight="1" x14ac:dyDescent="0.25">
      <c r="A75" s="30"/>
      <c r="B75" s="30"/>
      <c r="C75" s="46" t="s">
        <v>54</v>
      </c>
      <c r="D75" s="47">
        <v>0</v>
      </c>
      <c r="E75" s="47">
        <v>0</v>
      </c>
      <c r="F75" s="47">
        <v>0</v>
      </c>
      <c r="G75" s="47">
        <v>0</v>
      </c>
      <c r="H75" s="30"/>
      <c r="I75" s="30"/>
      <c r="J75" s="30"/>
      <c r="K75" s="30"/>
    </row>
    <row r="76" spans="1:11" ht="14.1" customHeight="1" x14ac:dyDescent="0.25">
      <c r="A76" s="30"/>
      <c r="B76" s="30"/>
      <c r="C76" s="46" t="s">
        <v>63</v>
      </c>
      <c r="D76" s="47">
        <v>0</v>
      </c>
      <c r="E76" s="47">
        <v>0</v>
      </c>
      <c r="F76" s="47">
        <v>0</v>
      </c>
      <c r="G76" s="47">
        <v>0</v>
      </c>
      <c r="H76" s="30"/>
      <c r="I76" s="30"/>
      <c r="J76" s="30"/>
      <c r="K76" s="30"/>
    </row>
    <row r="77" spans="1:11" ht="14.1" customHeight="1" x14ac:dyDescent="0.25">
      <c r="A77" s="30"/>
      <c r="B77" s="30"/>
      <c r="C77" s="46" t="s">
        <v>64</v>
      </c>
      <c r="D77" s="47">
        <v>0</v>
      </c>
      <c r="E77" s="47">
        <v>0</v>
      </c>
      <c r="F77" s="47">
        <v>0</v>
      </c>
      <c r="G77" s="47">
        <v>0</v>
      </c>
      <c r="H77" s="30"/>
      <c r="I77" s="30"/>
      <c r="J77" s="30"/>
      <c r="K77" s="30"/>
    </row>
    <row r="78" spans="1:11" ht="14.1" customHeight="1" x14ac:dyDescent="0.25">
      <c r="A78" s="30"/>
      <c r="B78" s="30"/>
      <c r="C78" s="46" t="s">
        <v>65</v>
      </c>
      <c r="D78" s="47">
        <v>0</v>
      </c>
      <c r="E78" s="47">
        <v>0</v>
      </c>
      <c r="F78" s="47">
        <v>0</v>
      </c>
      <c r="G78" s="47">
        <v>0</v>
      </c>
      <c r="H78" s="30"/>
      <c r="I78" s="30"/>
      <c r="J78" s="30"/>
      <c r="K78" s="30"/>
    </row>
    <row r="79" spans="1:11" ht="14.1" customHeight="1" x14ac:dyDescent="0.25">
      <c r="A79" s="30"/>
      <c r="B79" s="30"/>
      <c r="C79" s="46" t="s">
        <v>66</v>
      </c>
      <c r="D79" s="47">
        <v>0</v>
      </c>
      <c r="E79" s="47">
        <v>0</v>
      </c>
      <c r="F79" s="47">
        <v>0</v>
      </c>
      <c r="G79" s="47">
        <v>0</v>
      </c>
      <c r="H79" s="30"/>
      <c r="I79" s="30"/>
      <c r="J79" s="30"/>
      <c r="K79" s="30"/>
    </row>
    <row r="80" spans="1:11" ht="14.1" customHeight="1" x14ac:dyDescent="0.25">
      <c r="A80" s="30"/>
      <c r="B80" s="30"/>
      <c r="C80" s="46" t="s">
        <v>69</v>
      </c>
      <c r="D80" s="47">
        <v>0</v>
      </c>
      <c r="E80" s="47">
        <v>0</v>
      </c>
      <c r="F80" s="47">
        <v>0</v>
      </c>
      <c r="G80" s="47">
        <v>0</v>
      </c>
      <c r="H80" s="30"/>
      <c r="I80" s="30"/>
      <c r="J80" s="30"/>
      <c r="K80" s="30"/>
    </row>
    <row r="81" spans="1:11" ht="14.1" customHeight="1" x14ac:dyDescent="0.25">
      <c r="A81" s="30"/>
      <c r="B81" s="30"/>
      <c r="C81" s="46" t="s">
        <v>70</v>
      </c>
      <c r="D81" s="47">
        <v>0</v>
      </c>
      <c r="E81" s="47">
        <v>0</v>
      </c>
      <c r="F81" s="47">
        <v>0</v>
      </c>
      <c r="G81" s="47">
        <v>0</v>
      </c>
      <c r="H81" s="30"/>
      <c r="I81" s="30"/>
      <c r="J81" s="30"/>
      <c r="K81" s="30"/>
    </row>
    <row r="82" spans="1:11" ht="14.1" customHeight="1" x14ac:dyDescent="0.25">
      <c r="A82" s="30"/>
      <c r="B82" s="30"/>
      <c r="C82" s="48" t="s">
        <v>71</v>
      </c>
      <c r="D82" s="47">
        <v>119530250</v>
      </c>
      <c r="E82" s="47">
        <v>119390000</v>
      </c>
      <c r="F82" s="47">
        <v>122300000</v>
      </c>
      <c r="G82" s="47">
        <v>122300000</v>
      </c>
      <c r="H82" s="30"/>
      <c r="I82" s="30"/>
      <c r="J82" s="30"/>
      <c r="K82" s="30"/>
    </row>
    <row r="83" spans="1:11" ht="83.1" customHeight="1" x14ac:dyDescent="0.25">
      <c r="A83" s="30"/>
      <c r="B83" s="30"/>
      <c r="C83" s="40" t="s">
        <v>33</v>
      </c>
      <c r="D83" s="1368" t="s">
        <v>1013</v>
      </c>
      <c r="E83" s="1369"/>
      <c r="F83" s="1369"/>
      <c r="G83" s="1369"/>
      <c r="H83" s="30"/>
      <c r="I83" s="30"/>
      <c r="J83" s="30"/>
      <c r="K83" s="30"/>
    </row>
    <row r="84" spans="1:11" ht="83.1" customHeight="1" x14ac:dyDescent="0.25">
      <c r="A84" s="30"/>
      <c r="B84" s="30"/>
      <c r="C84" s="41" t="s">
        <v>35</v>
      </c>
      <c r="D84" s="1361" t="s">
        <v>1014</v>
      </c>
      <c r="E84" s="1362"/>
      <c r="F84" s="1362"/>
      <c r="G84" s="1362"/>
      <c r="H84" s="30"/>
      <c r="I84" s="30"/>
      <c r="J84" s="30"/>
      <c r="K84" s="30"/>
    </row>
    <row r="85" spans="1:11" ht="83.1" customHeight="1" x14ac:dyDescent="0.25">
      <c r="A85" s="30"/>
      <c r="B85" s="30"/>
      <c r="C85" s="41" t="s">
        <v>37</v>
      </c>
      <c r="D85" s="1361" t="s">
        <v>1015</v>
      </c>
      <c r="E85" s="1362"/>
      <c r="F85" s="1362"/>
      <c r="G85" s="1362"/>
      <c r="H85" s="30"/>
      <c r="I85" s="30"/>
      <c r="J85" s="30"/>
      <c r="K85" s="30"/>
    </row>
    <row r="86" spans="1:11" ht="15" customHeight="1" x14ac:dyDescent="0.25">
      <c r="A86" s="30"/>
      <c r="B86" s="30"/>
      <c r="C86" s="42"/>
      <c r="D86" s="43">
        <v>2022</v>
      </c>
      <c r="E86" s="43">
        <v>2023</v>
      </c>
      <c r="F86" s="43">
        <v>2024</v>
      </c>
      <c r="G86" s="43">
        <v>2025</v>
      </c>
      <c r="H86" s="30"/>
      <c r="I86" s="30"/>
      <c r="J86" s="30"/>
      <c r="K86" s="30"/>
    </row>
    <row r="87" spans="1:11" ht="15" customHeight="1" x14ac:dyDescent="0.25">
      <c r="A87" s="30"/>
      <c r="B87" s="30"/>
      <c r="C87" s="44"/>
      <c r="D87" s="45" t="s">
        <v>17</v>
      </c>
      <c r="E87" s="45" t="s">
        <v>18</v>
      </c>
      <c r="F87" s="45" t="s">
        <v>18</v>
      </c>
      <c r="G87" s="45" t="s">
        <v>18</v>
      </c>
      <c r="H87" s="30"/>
      <c r="I87" s="30"/>
      <c r="J87" s="30"/>
      <c r="K87" s="30"/>
    </row>
    <row r="88" spans="1:11" ht="14.1" customHeight="1" x14ac:dyDescent="0.25">
      <c r="A88" s="30"/>
      <c r="B88" s="30"/>
      <c r="C88" s="34" t="s">
        <v>39</v>
      </c>
      <c r="D88" s="38" t="s">
        <v>1016</v>
      </c>
      <c r="E88" s="38" t="s">
        <v>730</v>
      </c>
      <c r="F88" s="38" t="s">
        <v>730</v>
      </c>
      <c r="G88" s="38" t="s">
        <v>730</v>
      </c>
      <c r="H88" s="30"/>
      <c r="I88" s="30"/>
      <c r="J88" s="30"/>
      <c r="K88" s="30"/>
    </row>
    <row r="89" spans="1:11" ht="14.1" customHeight="1" x14ac:dyDescent="0.25">
      <c r="A89" s="30"/>
      <c r="B89" s="30"/>
      <c r="C89" s="34" t="s">
        <v>40</v>
      </c>
      <c r="D89" s="38" t="s">
        <v>1017</v>
      </c>
      <c r="E89" s="38" t="s">
        <v>1018</v>
      </c>
      <c r="F89" s="38" t="s">
        <v>1019</v>
      </c>
      <c r="G89" s="38" t="s">
        <v>1019</v>
      </c>
      <c r="H89" s="30"/>
      <c r="I89" s="30"/>
      <c r="J89" s="30"/>
      <c r="K89" s="30"/>
    </row>
    <row r="90" spans="1:11" ht="14.1" customHeight="1" x14ac:dyDescent="0.25">
      <c r="A90" s="30"/>
      <c r="B90" s="30"/>
      <c r="C90" s="34" t="s">
        <v>43</v>
      </c>
      <c r="D90" s="38" t="s">
        <v>1020</v>
      </c>
      <c r="E90" s="38" t="s">
        <v>1021</v>
      </c>
      <c r="F90" s="38" t="s">
        <v>1022</v>
      </c>
      <c r="G90" s="38" t="s">
        <v>1022</v>
      </c>
      <c r="H90" s="30"/>
      <c r="I90" s="30"/>
      <c r="J90" s="30"/>
      <c r="K90" s="30"/>
    </row>
    <row r="91" spans="1:11" ht="14.1" customHeight="1" x14ac:dyDescent="0.25">
      <c r="A91" s="30"/>
      <c r="B91" s="30"/>
      <c r="C91" s="34" t="s">
        <v>46</v>
      </c>
      <c r="D91" s="38" t="s">
        <v>47</v>
      </c>
      <c r="E91" s="38" t="s">
        <v>173</v>
      </c>
      <c r="F91" s="38" t="s">
        <v>48</v>
      </c>
      <c r="G91" s="38" t="s">
        <v>48</v>
      </c>
      <c r="H91" s="30"/>
      <c r="I91" s="30"/>
      <c r="J91" s="30"/>
      <c r="K91" s="30"/>
    </row>
    <row r="92" spans="1:11" ht="14.1" customHeight="1" x14ac:dyDescent="0.25">
      <c r="A92" s="30"/>
      <c r="B92" s="30"/>
      <c r="C92" s="34" t="s">
        <v>49</v>
      </c>
      <c r="D92" s="38" t="s">
        <v>47</v>
      </c>
      <c r="E92" s="38" t="s">
        <v>1023</v>
      </c>
      <c r="F92" s="38" t="s">
        <v>1024</v>
      </c>
      <c r="G92" s="38" t="s">
        <v>48</v>
      </c>
      <c r="H92" s="30"/>
      <c r="I92" s="30"/>
      <c r="J92" s="30"/>
      <c r="K92" s="30"/>
    </row>
    <row r="93" spans="1:11" ht="14.1" customHeight="1" x14ac:dyDescent="0.25">
      <c r="A93" s="30"/>
      <c r="B93" s="30"/>
      <c r="C93" s="34" t="s">
        <v>51</v>
      </c>
      <c r="D93" s="38" t="s">
        <v>47</v>
      </c>
      <c r="E93" s="38" t="s">
        <v>1025</v>
      </c>
      <c r="F93" s="38" t="s">
        <v>1024</v>
      </c>
      <c r="G93" s="38" t="s">
        <v>48</v>
      </c>
      <c r="H93" s="30"/>
      <c r="I93" s="30"/>
      <c r="J93" s="30"/>
      <c r="K93" s="30"/>
    </row>
    <row r="94" spans="1:11" ht="14.1" customHeight="1" x14ac:dyDescent="0.25">
      <c r="A94" s="30"/>
      <c r="B94" s="30"/>
      <c r="C94" s="1363" t="s">
        <v>52</v>
      </c>
      <c r="D94" s="1364"/>
      <c r="E94" s="1364"/>
      <c r="F94" s="1364"/>
      <c r="G94" s="1364"/>
      <c r="H94" s="30"/>
      <c r="I94" s="30"/>
      <c r="J94" s="30"/>
      <c r="K94" s="30"/>
    </row>
    <row r="95" spans="1:11" ht="14.1" customHeight="1" x14ac:dyDescent="0.25">
      <c r="A95" s="30"/>
      <c r="B95" s="30"/>
      <c r="C95" s="42"/>
      <c r="D95" s="43">
        <v>2022</v>
      </c>
      <c r="E95" s="43">
        <v>2023</v>
      </c>
      <c r="F95" s="43">
        <v>2024</v>
      </c>
      <c r="G95" s="43">
        <v>2025</v>
      </c>
      <c r="H95" s="30"/>
      <c r="I95" s="30"/>
      <c r="J95" s="30"/>
      <c r="K95" s="30"/>
    </row>
    <row r="96" spans="1:11" ht="14.1" customHeight="1" x14ac:dyDescent="0.25">
      <c r="A96" s="30"/>
      <c r="B96" s="30"/>
      <c r="C96" s="44"/>
      <c r="D96" s="45" t="s">
        <v>17</v>
      </c>
      <c r="E96" s="45" t="s">
        <v>18</v>
      </c>
      <c r="F96" s="45" t="s">
        <v>18</v>
      </c>
      <c r="G96" s="45" t="s">
        <v>18</v>
      </c>
      <c r="H96" s="30"/>
      <c r="I96" s="30"/>
      <c r="J96" s="30"/>
      <c r="K96" s="30"/>
    </row>
    <row r="97" spans="1:11" ht="14.1" customHeight="1" x14ac:dyDescent="0.25">
      <c r="A97" s="30"/>
      <c r="B97" s="30"/>
      <c r="C97" s="46" t="s">
        <v>53</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56</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57</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58</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59</v>
      </c>
      <c r="D109" s="47">
        <v>21000000</v>
      </c>
      <c r="E109" s="47">
        <v>19910000</v>
      </c>
      <c r="F109" s="47">
        <v>21000000</v>
      </c>
      <c r="G109" s="47">
        <v>21000000</v>
      </c>
      <c r="H109" s="30"/>
      <c r="I109" s="30"/>
      <c r="J109" s="30"/>
      <c r="K109" s="30"/>
    </row>
    <row r="110" spans="1:11" ht="14.1" customHeight="1" x14ac:dyDescent="0.25">
      <c r="A110" s="30"/>
      <c r="B110" s="30"/>
      <c r="C110" s="46" t="s">
        <v>54</v>
      </c>
      <c r="D110" s="47">
        <v>21000000</v>
      </c>
      <c r="E110" s="47">
        <v>19910000</v>
      </c>
      <c r="F110" s="47">
        <v>21000000</v>
      </c>
      <c r="G110" s="47">
        <v>21000000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60</v>
      </c>
      <c r="D112" s="47">
        <v>16475000</v>
      </c>
      <c r="E112" s="47">
        <v>17700000</v>
      </c>
      <c r="F112" s="47">
        <v>17700000</v>
      </c>
      <c r="G112" s="47">
        <v>17700000</v>
      </c>
      <c r="H112" s="30"/>
      <c r="I112" s="30"/>
      <c r="J112" s="30"/>
      <c r="K112" s="30"/>
    </row>
    <row r="113" spans="1:11" ht="14.1" customHeight="1" x14ac:dyDescent="0.25">
      <c r="A113" s="30"/>
      <c r="B113" s="30"/>
      <c r="C113" s="46" t="s">
        <v>54</v>
      </c>
      <c r="D113" s="47">
        <v>16475000</v>
      </c>
      <c r="E113" s="47">
        <v>17700000</v>
      </c>
      <c r="F113" s="47">
        <v>17700000</v>
      </c>
      <c r="G113" s="47">
        <v>17700000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61</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55</v>
      </c>
      <c r="D117" s="47">
        <v>0</v>
      </c>
      <c r="E117" s="47">
        <v>0</v>
      </c>
      <c r="F117" s="47">
        <v>0</v>
      </c>
      <c r="G117" s="47">
        <v>0</v>
      </c>
      <c r="H117" s="30"/>
      <c r="I117" s="30"/>
      <c r="J117" s="30"/>
      <c r="K117" s="30"/>
    </row>
    <row r="118" spans="1:11" ht="14.1" customHeight="1" x14ac:dyDescent="0.25">
      <c r="A118" s="30"/>
      <c r="B118" s="30"/>
      <c r="C118" s="46" t="s">
        <v>62</v>
      </c>
      <c r="D118" s="47">
        <v>0</v>
      </c>
      <c r="E118" s="47">
        <v>0</v>
      </c>
      <c r="F118" s="47">
        <v>0</v>
      </c>
      <c r="G118" s="47">
        <v>0</v>
      </c>
      <c r="H118" s="30"/>
      <c r="I118" s="30"/>
      <c r="J118" s="30"/>
      <c r="K118" s="30"/>
    </row>
    <row r="119" spans="1:11" ht="14.1" customHeight="1" x14ac:dyDescent="0.25">
      <c r="A119" s="30"/>
      <c r="B119" s="30"/>
      <c r="C119" s="46" t="s">
        <v>54</v>
      </c>
      <c r="D119" s="47">
        <v>0</v>
      </c>
      <c r="E119" s="47">
        <v>0</v>
      </c>
      <c r="F119" s="47">
        <v>0</v>
      </c>
      <c r="G119" s="47">
        <v>0</v>
      </c>
      <c r="H119" s="30"/>
      <c r="I119" s="30"/>
      <c r="J119" s="30"/>
      <c r="K119" s="30"/>
    </row>
    <row r="120" spans="1:11" ht="14.1" customHeight="1" x14ac:dyDescent="0.25">
      <c r="A120" s="30"/>
      <c r="B120" s="30"/>
      <c r="C120" s="46" t="s">
        <v>63</v>
      </c>
      <c r="D120" s="47">
        <v>0</v>
      </c>
      <c r="E120" s="47">
        <v>0</v>
      </c>
      <c r="F120" s="47">
        <v>0</v>
      </c>
      <c r="G120" s="47">
        <v>0</v>
      </c>
      <c r="H120" s="30"/>
      <c r="I120" s="30"/>
      <c r="J120" s="30"/>
      <c r="K120" s="30"/>
    </row>
    <row r="121" spans="1:11" ht="14.1" customHeight="1" x14ac:dyDescent="0.25">
      <c r="A121" s="30"/>
      <c r="B121" s="30"/>
      <c r="C121" s="46" t="s">
        <v>64</v>
      </c>
      <c r="D121" s="47">
        <v>0</v>
      </c>
      <c r="E121" s="47">
        <v>0</v>
      </c>
      <c r="F121" s="47">
        <v>0</v>
      </c>
      <c r="G121" s="47">
        <v>0</v>
      </c>
      <c r="H121" s="30"/>
      <c r="I121" s="30"/>
      <c r="J121" s="30"/>
      <c r="K121" s="30"/>
    </row>
    <row r="122" spans="1:11" ht="14.1" customHeight="1" x14ac:dyDescent="0.25">
      <c r="A122" s="30"/>
      <c r="B122" s="30"/>
      <c r="C122" s="46" t="s">
        <v>65</v>
      </c>
      <c r="D122" s="47">
        <v>0</v>
      </c>
      <c r="E122" s="47">
        <v>0</v>
      </c>
      <c r="F122" s="47">
        <v>0</v>
      </c>
      <c r="G122" s="47">
        <v>0</v>
      </c>
      <c r="H122" s="30"/>
      <c r="I122" s="30"/>
      <c r="J122" s="30"/>
      <c r="K122" s="30"/>
    </row>
    <row r="123" spans="1:11" ht="14.1" customHeight="1" x14ac:dyDescent="0.25">
      <c r="A123" s="30"/>
      <c r="B123" s="30"/>
      <c r="C123" s="46" t="s">
        <v>66</v>
      </c>
      <c r="D123" s="47">
        <v>0</v>
      </c>
      <c r="E123" s="47">
        <v>0</v>
      </c>
      <c r="F123" s="47">
        <v>0</v>
      </c>
      <c r="G123" s="47">
        <v>0</v>
      </c>
      <c r="H123" s="30"/>
      <c r="I123" s="30"/>
      <c r="J123" s="30"/>
      <c r="K123" s="30"/>
    </row>
    <row r="124" spans="1:11" ht="14.1" customHeight="1" x14ac:dyDescent="0.25">
      <c r="A124" s="30"/>
      <c r="B124" s="30"/>
      <c r="C124" s="46" t="s">
        <v>67</v>
      </c>
      <c r="D124" s="47">
        <v>0</v>
      </c>
      <c r="E124" s="47">
        <v>0</v>
      </c>
      <c r="F124" s="47">
        <v>0</v>
      </c>
      <c r="G124" s="47">
        <v>0</v>
      </c>
      <c r="H124" s="30"/>
      <c r="I124" s="30"/>
      <c r="J124" s="30"/>
      <c r="K124" s="30"/>
    </row>
    <row r="125" spans="1:11" ht="14.1" customHeight="1" x14ac:dyDescent="0.25">
      <c r="A125" s="30"/>
      <c r="B125" s="30"/>
      <c r="C125" s="46" t="s">
        <v>54</v>
      </c>
      <c r="D125" s="47">
        <v>0</v>
      </c>
      <c r="E125" s="47">
        <v>0</v>
      </c>
      <c r="F125" s="47">
        <v>0</v>
      </c>
      <c r="G125" s="47">
        <v>0</v>
      </c>
      <c r="H125" s="30"/>
      <c r="I125" s="30"/>
      <c r="J125" s="30"/>
      <c r="K125" s="30"/>
    </row>
    <row r="126" spans="1:11" ht="14.1" customHeight="1" x14ac:dyDescent="0.25">
      <c r="A126" s="30"/>
      <c r="B126" s="30"/>
      <c r="C126" s="46" t="s">
        <v>63</v>
      </c>
      <c r="D126" s="47">
        <v>0</v>
      </c>
      <c r="E126" s="47">
        <v>0</v>
      </c>
      <c r="F126" s="47">
        <v>0</v>
      </c>
      <c r="G126" s="47">
        <v>0</v>
      </c>
      <c r="H126" s="30"/>
      <c r="I126" s="30"/>
      <c r="J126" s="30"/>
      <c r="K126" s="30"/>
    </row>
    <row r="127" spans="1:11" ht="14.1" customHeight="1" x14ac:dyDescent="0.25">
      <c r="A127" s="30"/>
      <c r="B127" s="30"/>
      <c r="C127" s="46" t="s">
        <v>64</v>
      </c>
      <c r="D127" s="47">
        <v>0</v>
      </c>
      <c r="E127" s="47">
        <v>0</v>
      </c>
      <c r="F127" s="47">
        <v>0</v>
      </c>
      <c r="G127" s="47">
        <v>0</v>
      </c>
      <c r="H127" s="30"/>
      <c r="I127" s="30"/>
      <c r="J127" s="30"/>
      <c r="K127" s="30"/>
    </row>
    <row r="128" spans="1:11" ht="14.1" customHeight="1" x14ac:dyDescent="0.25">
      <c r="A128" s="30"/>
      <c r="B128" s="30"/>
      <c r="C128" s="46" t="s">
        <v>65</v>
      </c>
      <c r="D128" s="47">
        <v>0</v>
      </c>
      <c r="E128" s="47">
        <v>0</v>
      </c>
      <c r="F128" s="47">
        <v>0</v>
      </c>
      <c r="G128" s="47">
        <v>0</v>
      </c>
      <c r="H128" s="30"/>
      <c r="I128" s="30"/>
      <c r="J128" s="30"/>
      <c r="K128" s="30"/>
    </row>
    <row r="129" spans="1:11" ht="14.1" customHeight="1" x14ac:dyDescent="0.25">
      <c r="A129" s="30"/>
      <c r="B129" s="30"/>
      <c r="C129" s="46" t="s">
        <v>66</v>
      </c>
      <c r="D129" s="47">
        <v>0</v>
      </c>
      <c r="E129" s="47">
        <v>0</v>
      </c>
      <c r="F129" s="47">
        <v>0</v>
      </c>
      <c r="G129" s="47">
        <v>0</v>
      </c>
      <c r="H129" s="30"/>
      <c r="I129" s="30"/>
      <c r="J129" s="30"/>
      <c r="K129" s="30"/>
    </row>
    <row r="130" spans="1:11" ht="14.1" customHeight="1" x14ac:dyDescent="0.25">
      <c r="A130" s="30"/>
      <c r="B130" s="30"/>
      <c r="C130" s="46" t="s">
        <v>68</v>
      </c>
      <c r="D130" s="47">
        <v>0</v>
      </c>
      <c r="E130" s="47">
        <v>0</v>
      </c>
      <c r="F130" s="47">
        <v>0</v>
      </c>
      <c r="G130" s="47">
        <v>0</v>
      </c>
      <c r="H130" s="30"/>
      <c r="I130" s="30"/>
      <c r="J130" s="30"/>
      <c r="K130" s="30"/>
    </row>
    <row r="131" spans="1:11" ht="14.1" customHeight="1" x14ac:dyDescent="0.25">
      <c r="A131" s="30"/>
      <c r="B131" s="30"/>
      <c r="C131" s="46" t="s">
        <v>54</v>
      </c>
      <c r="D131" s="47">
        <v>0</v>
      </c>
      <c r="E131" s="47">
        <v>0</v>
      </c>
      <c r="F131" s="47">
        <v>0</v>
      </c>
      <c r="G131" s="47">
        <v>0</v>
      </c>
      <c r="H131" s="30"/>
      <c r="I131" s="30"/>
      <c r="J131" s="30"/>
      <c r="K131" s="30"/>
    </row>
    <row r="132" spans="1:11" ht="14.1" customHeight="1" x14ac:dyDescent="0.25">
      <c r="A132" s="30"/>
      <c r="B132" s="30"/>
      <c r="C132" s="46" t="s">
        <v>63</v>
      </c>
      <c r="D132" s="47">
        <v>0</v>
      </c>
      <c r="E132" s="47">
        <v>0</v>
      </c>
      <c r="F132" s="47">
        <v>0</v>
      </c>
      <c r="G132" s="47">
        <v>0</v>
      </c>
      <c r="H132" s="30"/>
      <c r="I132" s="30"/>
      <c r="J132" s="30"/>
      <c r="K132" s="30"/>
    </row>
    <row r="133" spans="1:11" ht="14.1" customHeight="1" x14ac:dyDescent="0.25">
      <c r="A133" s="30"/>
      <c r="B133" s="30"/>
      <c r="C133" s="46" t="s">
        <v>64</v>
      </c>
      <c r="D133" s="47">
        <v>0</v>
      </c>
      <c r="E133" s="47">
        <v>0</v>
      </c>
      <c r="F133" s="47">
        <v>0</v>
      </c>
      <c r="G133" s="47">
        <v>0</v>
      </c>
      <c r="H133" s="30"/>
      <c r="I133" s="30"/>
      <c r="J133" s="30"/>
      <c r="K133" s="30"/>
    </row>
    <row r="134" spans="1:11" ht="14.1" customHeight="1" x14ac:dyDescent="0.25">
      <c r="A134" s="30"/>
      <c r="B134" s="30"/>
      <c r="C134" s="46" t="s">
        <v>65</v>
      </c>
      <c r="D134" s="47">
        <v>0</v>
      </c>
      <c r="E134" s="47">
        <v>0</v>
      </c>
      <c r="F134" s="47">
        <v>0</v>
      </c>
      <c r="G134" s="47">
        <v>0</v>
      </c>
      <c r="H134" s="30"/>
      <c r="I134" s="30"/>
      <c r="J134" s="30"/>
      <c r="K134" s="30"/>
    </row>
    <row r="135" spans="1:11" ht="14.1" customHeight="1" x14ac:dyDescent="0.25">
      <c r="A135" s="30"/>
      <c r="B135" s="30"/>
      <c r="C135" s="46" t="s">
        <v>66</v>
      </c>
      <c r="D135" s="47">
        <v>0</v>
      </c>
      <c r="E135" s="47">
        <v>0</v>
      </c>
      <c r="F135" s="47">
        <v>0</v>
      </c>
      <c r="G135" s="47">
        <v>0</v>
      </c>
      <c r="H135" s="30"/>
      <c r="I135" s="30"/>
      <c r="J135" s="30"/>
      <c r="K135" s="30"/>
    </row>
    <row r="136" spans="1:11" ht="14.1" customHeight="1" x14ac:dyDescent="0.25">
      <c r="A136" s="30"/>
      <c r="B136" s="30"/>
      <c r="C136" s="46" t="s">
        <v>69</v>
      </c>
      <c r="D136" s="47">
        <v>0</v>
      </c>
      <c r="E136" s="47">
        <v>0</v>
      </c>
      <c r="F136" s="47">
        <v>0</v>
      </c>
      <c r="G136" s="47">
        <v>0</v>
      </c>
      <c r="H136" s="30"/>
      <c r="I136" s="30"/>
      <c r="J136" s="30"/>
      <c r="K136" s="30"/>
    </row>
    <row r="137" spans="1:11" ht="14.1" customHeight="1" x14ac:dyDescent="0.25">
      <c r="A137" s="30"/>
      <c r="B137" s="30"/>
      <c r="C137" s="46" t="s">
        <v>70</v>
      </c>
      <c r="D137" s="47">
        <v>0</v>
      </c>
      <c r="E137" s="47">
        <v>0</v>
      </c>
      <c r="F137" s="47">
        <v>0</v>
      </c>
      <c r="G137" s="47">
        <v>0</v>
      </c>
      <c r="H137" s="30"/>
      <c r="I137" s="30"/>
      <c r="J137" s="30"/>
      <c r="K137" s="30"/>
    </row>
    <row r="138" spans="1:11" ht="14.1" customHeight="1" x14ac:dyDescent="0.25">
      <c r="A138" s="30"/>
      <c r="B138" s="30"/>
      <c r="C138" s="48" t="s">
        <v>71</v>
      </c>
      <c r="D138" s="47">
        <v>37475000</v>
      </c>
      <c r="E138" s="47">
        <v>37610000</v>
      </c>
      <c r="F138" s="47">
        <v>38700000</v>
      </c>
      <c r="G138" s="47">
        <v>38700000</v>
      </c>
      <c r="H138" s="30"/>
      <c r="I138" s="30"/>
      <c r="J138" s="30"/>
      <c r="K138" s="30"/>
    </row>
    <row r="139" spans="1:11" ht="14.1" customHeight="1" x14ac:dyDescent="0.25">
      <c r="A139" s="30"/>
      <c r="B139" s="30"/>
      <c r="C139" s="1370" t="s">
        <v>72</v>
      </c>
      <c r="D139" s="1371"/>
      <c r="E139" s="1371"/>
      <c r="F139" s="1371"/>
      <c r="G139" s="1371"/>
      <c r="H139" s="30"/>
      <c r="I139" s="30"/>
      <c r="J139" s="30"/>
      <c r="K139" s="30"/>
    </row>
    <row r="140" spans="1:11" ht="14.1" customHeight="1" x14ac:dyDescent="0.25">
      <c r="A140" s="30"/>
      <c r="B140" s="30"/>
      <c r="C140" s="151" t="s">
        <v>1026</v>
      </c>
      <c r="D140" s="1370" t="s">
        <v>333</v>
      </c>
      <c r="E140" s="1371"/>
      <c r="F140" s="1371"/>
      <c r="G140" s="1371"/>
      <c r="H140" s="30"/>
      <c r="I140" s="30"/>
      <c r="J140" s="30"/>
      <c r="K140" s="30"/>
    </row>
    <row r="141" spans="1:11" ht="14.1" customHeight="1" x14ac:dyDescent="0.25">
      <c r="A141" s="30"/>
      <c r="B141" s="30"/>
      <c r="C141" s="40" t="s">
        <v>33</v>
      </c>
      <c r="D141" s="1368" t="s">
        <v>1027</v>
      </c>
      <c r="E141" s="1369"/>
      <c r="F141" s="1369"/>
      <c r="G141" s="1369"/>
      <c r="H141" s="30"/>
      <c r="I141" s="30"/>
      <c r="J141" s="30"/>
      <c r="K141" s="30"/>
    </row>
    <row r="142" spans="1:11" ht="14.1" customHeight="1" x14ac:dyDescent="0.25">
      <c r="A142" s="30"/>
      <c r="B142" s="30"/>
      <c r="C142" s="41" t="s">
        <v>35</v>
      </c>
      <c r="D142" s="1361" t="s">
        <v>1028</v>
      </c>
      <c r="E142" s="1362"/>
      <c r="F142" s="1362"/>
      <c r="G142" s="1362"/>
      <c r="H142" s="30"/>
      <c r="I142" s="30"/>
      <c r="J142" s="30"/>
      <c r="K142" s="30"/>
    </row>
    <row r="143" spans="1:11" ht="14.1" customHeight="1" x14ac:dyDescent="0.25">
      <c r="A143" s="30"/>
      <c r="B143" s="30"/>
      <c r="C143" s="41" t="s">
        <v>37</v>
      </c>
      <c r="D143" s="1361" t="s">
        <v>1029</v>
      </c>
      <c r="E143" s="1362"/>
      <c r="F143" s="1362"/>
      <c r="G143" s="1362"/>
      <c r="H143" s="30"/>
      <c r="I143" s="30"/>
      <c r="J143" s="30"/>
      <c r="K143" s="30"/>
    </row>
    <row r="144" spans="1:11" ht="15" customHeight="1" x14ac:dyDescent="0.25">
      <c r="A144" s="30"/>
      <c r="B144" s="30"/>
      <c r="C144" s="42"/>
      <c r="D144" s="43">
        <v>2022</v>
      </c>
      <c r="E144" s="43">
        <v>2023</v>
      </c>
      <c r="F144" s="43">
        <v>2024</v>
      </c>
      <c r="G144" s="43">
        <v>2025</v>
      </c>
      <c r="H144" s="30"/>
      <c r="I144" s="30"/>
      <c r="J144" s="30"/>
      <c r="K144" s="30"/>
    </row>
    <row r="145" spans="1:11" ht="15" customHeight="1" x14ac:dyDescent="0.25">
      <c r="A145" s="30"/>
      <c r="B145" s="30"/>
      <c r="C145" s="44"/>
      <c r="D145" s="45" t="s">
        <v>17</v>
      </c>
      <c r="E145" s="45" t="s">
        <v>18</v>
      </c>
      <c r="F145" s="45" t="s">
        <v>18</v>
      </c>
      <c r="G145" s="45" t="s">
        <v>18</v>
      </c>
      <c r="H145" s="30"/>
      <c r="I145" s="30"/>
      <c r="J145" s="30"/>
      <c r="K145" s="30"/>
    </row>
    <row r="146" spans="1:11" ht="14.1" customHeight="1" x14ac:dyDescent="0.25">
      <c r="A146" s="30"/>
      <c r="B146" s="30"/>
      <c r="C146" s="34" t="s">
        <v>39</v>
      </c>
      <c r="D146" s="38" t="s">
        <v>143</v>
      </c>
      <c r="E146" s="38" t="s">
        <v>135</v>
      </c>
      <c r="F146" s="38" t="s">
        <v>135</v>
      </c>
      <c r="G146" s="38" t="s">
        <v>135</v>
      </c>
      <c r="H146" s="30"/>
      <c r="I146" s="30"/>
      <c r="J146" s="30"/>
      <c r="K146" s="30"/>
    </row>
    <row r="147" spans="1:11" ht="14.1" customHeight="1" x14ac:dyDescent="0.25">
      <c r="A147" s="30"/>
      <c r="B147" s="30"/>
      <c r="C147" s="34" t="s">
        <v>40</v>
      </c>
      <c r="D147" s="38" t="s">
        <v>492</v>
      </c>
      <c r="E147" s="38" t="s">
        <v>492</v>
      </c>
      <c r="F147" s="38" t="s">
        <v>492</v>
      </c>
      <c r="G147" s="38" t="s">
        <v>492</v>
      </c>
      <c r="H147" s="30"/>
      <c r="I147" s="30"/>
      <c r="J147" s="30"/>
      <c r="K147" s="30"/>
    </row>
    <row r="148" spans="1:11" ht="14.1" customHeight="1" x14ac:dyDescent="0.25">
      <c r="A148" s="30"/>
      <c r="B148" s="30"/>
      <c r="C148" s="34" t="s">
        <v>43</v>
      </c>
      <c r="D148" s="38" t="s">
        <v>491</v>
      </c>
      <c r="E148" s="38" t="s">
        <v>1030</v>
      </c>
      <c r="F148" s="38" t="s">
        <v>1030</v>
      </c>
      <c r="G148" s="38" t="s">
        <v>1030</v>
      </c>
      <c r="H148" s="30"/>
      <c r="I148" s="30"/>
      <c r="J148" s="30"/>
      <c r="K148" s="30"/>
    </row>
    <row r="149" spans="1:11" ht="14.1" customHeight="1" x14ac:dyDescent="0.25">
      <c r="A149" s="30"/>
      <c r="B149" s="30"/>
      <c r="C149" s="34" t="s">
        <v>46</v>
      </c>
      <c r="D149" s="38" t="s">
        <v>47</v>
      </c>
      <c r="E149" s="38" t="s">
        <v>725</v>
      </c>
      <c r="F149" s="38" t="s">
        <v>48</v>
      </c>
      <c r="G149" s="38" t="s">
        <v>48</v>
      </c>
      <c r="H149" s="30"/>
      <c r="I149" s="30"/>
      <c r="J149" s="30"/>
      <c r="K149" s="30"/>
    </row>
    <row r="150" spans="1:11" ht="14.1" customHeight="1" x14ac:dyDescent="0.25">
      <c r="A150" s="30"/>
      <c r="B150" s="30"/>
      <c r="C150" s="34" t="s">
        <v>49</v>
      </c>
      <c r="D150" s="38" t="s">
        <v>47</v>
      </c>
      <c r="E150" s="38" t="s">
        <v>48</v>
      </c>
      <c r="F150" s="38" t="s">
        <v>48</v>
      </c>
      <c r="G150" s="38" t="s">
        <v>48</v>
      </c>
      <c r="H150" s="30"/>
      <c r="I150" s="30"/>
      <c r="J150" s="30"/>
      <c r="K150" s="30"/>
    </row>
    <row r="151" spans="1:11" ht="14.1" customHeight="1" x14ac:dyDescent="0.25">
      <c r="A151" s="30"/>
      <c r="B151" s="30"/>
      <c r="C151" s="34" t="s">
        <v>51</v>
      </c>
      <c r="D151" s="38" t="s">
        <v>47</v>
      </c>
      <c r="E151" s="38" t="s">
        <v>1031</v>
      </c>
      <c r="F151" s="38" t="s">
        <v>48</v>
      </c>
      <c r="G151" s="38" t="s">
        <v>48</v>
      </c>
      <c r="H151" s="30"/>
      <c r="I151" s="30"/>
      <c r="J151" s="30"/>
      <c r="K151" s="30"/>
    </row>
    <row r="152" spans="1:11" ht="14.1" customHeight="1" x14ac:dyDescent="0.25">
      <c r="A152" s="30"/>
      <c r="B152" s="30"/>
      <c r="C152" s="1363" t="s">
        <v>52</v>
      </c>
      <c r="D152" s="1364"/>
      <c r="E152" s="1364"/>
      <c r="F152" s="1364"/>
      <c r="G152" s="1364"/>
      <c r="H152" s="30"/>
      <c r="I152" s="30"/>
      <c r="J152" s="30"/>
      <c r="K152" s="30"/>
    </row>
    <row r="153" spans="1:11" ht="14.1" customHeight="1" x14ac:dyDescent="0.25">
      <c r="A153" s="30"/>
      <c r="B153" s="30"/>
      <c r="C153" s="42"/>
      <c r="D153" s="43">
        <v>2022</v>
      </c>
      <c r="E153" s="43">
        <v>2023</v>
      </c>
      <c r="F153" s="43">
        <v>2024</v>
      </c>
      <c r="G153" s="43">
        <v>2025</v>
      </c>
      <c r="H153" s="30"/>
      <c r="I153" s="30"/>
      <c r="J153" s="30"/>
      <c r="K153" s="30"/>
    </row>
    <row r="154" spans="1:11" ht="14.1" customHeight="1" x14ac:dyDescent="0.25">
      <c r="A154" s="30"/>
      <c r="B154" s="30"/>
      <c r="C154" s="44"/>
      <c r="D154" s="45" t="s">
        <v>17</v>
      </c>
      <c r="E154" s="45" t="s">
        <v>18</v>
      </c>
      <c r="F154" s="45" t="s">
        <v>18</v>
      </c>
      <c r="G154" s="45" t="s">
        <v>18</v>
      </c>
      <c r="H154" s="30"/>
      <c r="I154" s="30"/>
      <c r="J154" s="30"/>
      <c r="K154" s="30"/>
    </row>
    <row r="155" spans="1:11" ht="14.1" customHeight="1" x14ac:dyDescent="0.25">
      <c r="A155" s="30"/>
      <c r="B155" s="30"/>
      <c r="C155" s="46" t="s">
        <v>53</v>
      </c>
      <c r="D155" s="47">
        <v>0</v>
      </c>
      <c r="E155" s="47">
        <v>0</v>
      </c>
      <c r="F155" s="47">
        <v>0</v>
      </c>
      <c r="G155" s="47">
        <v>0</v>
      </c>
      <c r="H155" s="30"/>
      <c r="I155" s="30"/>
      <c r="J155" s="30"/>
      <c r="K155" s="30"/>
    </row>
    <row r="156" spans="1:11" ht="14.1" customHeight="1" x14ac:dyDescent="0.25">
      <c r="A156" s="30"/>
      <c r="B156" s="30"/>
      <c r="C156" s="46" t="s">
        <v>54</v>
      </c>
      <c r="D156" s="47">
        <v>0</v>
      </c>
      <c r="E156" s="47">
        <v>0</v>
      </c>
      <c r="F156" s="47">
        <v>0</v>
      </c>
      <c r="G156" s="47">
        <v>0</v>
      </c>
      <c r="H156" s="30"/>
      <c r="I156" s="30"/>
      <c r="J156" s="30"/>
      <c r="K156" s="30"/>
    </row>
    <row r="157" spans="1:11" ht="14.1" customHeight="1" x14ac:dyDescent="0.25">
      <c r="A157" s="30"/>
      <c r="B157" s="30"/>
      <c r="C157" s="46" t="s">
        <v>55</v>
      </c>
      <c r="D157" s="47">
        <v>0</v>
      </c>
      <c r="E157" s="47">
        <v>0</v>
      </c>
      <c r="F157" s="47">
        <v>0</v>
      </c>
      <c r="G157" s="47">
        <v>0</v>
      </c>
      <c r="H157" s="30"/>
      <c r="I157" s="30"/>
      <c r="J157" s="30"/>
      <c r="K157" s="30"/>
    </row>
    <row r="158" spans="1:11" ht="14.1" customHeight="1" x14ac:dyDescent="0.25">
      <c r="A158" s="30"/>
      <c r="B158" s="30"/>
      <c r="C158" s="46" t="s">
        <v>56</v>
      </c>
      <c r="D158" s="47">
        <v>0</v>
      </c>
      <c r="E158" s="47">
        <v>0</v>
      </c>
      <c r="F158" s="47">
        <v>0</v>
      </c>
      <c r="G158" s="47">
        <v>0</v>
      </c>
      <c r="H158" s="30"/>
      <c r="I158" s="30"/>
      <c r="J158" s="30"/>
      <c r="K158" s="30"/>
    </row>
    <row r="159" spans="1:11" ht="14.1" customHeight="1" x14ac:dyDescent="0.25">
      <c r="A159" s="30"/>
      <c r="B159" s="30"/>
      <c r="C159" s="46" t="s">
        <v>54</v>
      </c>
      <c r="D159" s="47">
        <v>0</v>
      </c>
      <c r="E159" s="47">
        <v>0</v>
      </c>
      <c r="F159" s="47">
        <v>0</v>
      </c>
      <c r="G159" s="47">
        <v>0</v>
      </c>
      <c r="H159" s="30"/>
      <c r="I159" s="30"/>
      <c r="J159" s="30"/>
      <c r="K159" s="30"/>
    </row>
    <row r="160" spans="1:11" ht="14.1" customHeight="1" x14ac:dyDescent="0.25">
      <c r="A160" s="30"/>
      <c r="B160" s="30"/>
      <c r="C160" s="46" t="s">
        <v>55</v>
      </c>
      <c r="D160" s="47">
        <v>0</v>
      </c>
      <c r="E160" s="47">
        <v>0</v>
      </c>
      <c r="F160" s="47">
        <v>0</v>
      </c>
      <c r="G160" s="47">
        <v>0</v>
      </c>
      <c r="H160" s="30"/>
      <c r="I160" s="30"/>
      <c r="J160" s="30"/>
      <c r="K160" s="30"/>
    </row>
    <row r="161" spans="1:11" ht="14.1" customHeight="1" x14ac:dyDescent="0.25">
      <c r="A161" s="30"/>
      <c r="B161" s="30"/>
      <c r="C161" s="46" t="s">
        <v>57</v>
      </c>
      <c r="D161" s="47">
        <v>0</v>
      </c>
      <c r="E161" s="47">
        <v>0</v>
      </c>
      <c r="F161" s="47">
        <v>0</v>
      </c>
      <c r="G161" s="47">
        <v>0</v>
      </c>
      <c r="H161" s="30"/>
      <c r="I161" s="30"/>
      <c r="J161" s="30"/>
      <c r="K161" s="30"/>
    </row>
    <row r="162" spans="1:11" ht="14.1" customHeight="1" x14ac:dyDescent="0.25">
      <c r="A162" s="30"/>
      <c r="B162" s="30"/>
      <c r="C162" s="46" t="s">
        <v>54</v>
      </c>
      <c r="D162" s="47">
        <v>0</v>
      </c>
      <c r="E162" s="47">
        <v>0</v>
      </c>
      <c r="F162" s="47">
        <v>0</v>
      </c>
      <c r="G162" s="47">
        <v>0</v>
      </c>
      <c r="H162" s="30"/>
      <c r="I162" s="30"/>
      <c r="J162" s="30"/>
      <c r="K162" s="30"/>
    </row>
    <row r="163" spans="1:11" ht="14.1" customHeight="1" x14ac:dyDescent="0.25">
      <c r="A163" s="30"/>
      <c r="B163" s="30"/>
      <c r="C163" s="46" t="s">
        <v>55</v>
      </c>
      <c r="D163" s="47">
        <v>0</v>
      </c>
      <c r="E163" s="47">
        <v>0</v>
      </c>
      <c r="F163" s="47">
        <v>0</v>
      </c>
      <c r="G163" s="47">
        <v>0</v>
      </c>
      <c r="H163" s="30"/>
      <c r="I163" s="30"/>
      <c r="J163" s="30"/>
      <c r="K163" s="30"/>
    </row>
    <row r="164" spans="1:11" ht="14.1" customHeight="1" x14ac:dyDescent="0.25">
      <c r="A164" s="30"/>
      <c r="B164" s="30"/>
      <c r="C164" s="46" t="s">
        <v>58</v>
      </c>
      <c r="D164" s="47">
        <v>0</v>
      </c>
      <c r="E164" s="47">
        <v>0</v>
      </c>
      <c r="F164" s="47">
        <v>0</v>
      </c>
      <c r="G164" s="47">
        <v>0</v>
      </c>
      <c r="H164" s="30"/>
      <c r="I164" s="30"/>
      <c r="J164" s="30"/>
      <c r="K164" s="30"/>
    </row>
    <row r="165" spans="1:11" ht="14.1" customHeight="1" x14ac:dyDescent="0.25">
      <c r="A165" s="30"/>
      <c r="B165" s="30"/>
      <c r="C165" s="46" t="s">
        <v>54</v>
      </c>
      <c r="D165" s="47">
        <v>0</v>
      </c>
      <c r="E165" s="47">
        <v>0</v>
      </c>
      <c r="F165" s="47">
        <v>0</v>
      </c>
      <c r="G165" s="47">
        <v>0</v>
      </c>
      <c r="H165" s="30"/>
      <c r="I165" s="30"/>
      <c r="J165" s="30"/>
      <c r="K165" s="30"/>
    </row>
    <row r="166" spans="1:11" ht="14.1" customHeight="1" x14ac:dyDescent="0.25">
      <c r="A166" s="30"/>
      <c r="B166" s="30"/>
      <c r="C166" s="46" t="s">
        <v>55</v>
      </c>
      <c r="D166" s="47">
        <v>0</v>
      </c>
      <c r="E166" s="47">
        <v>0</v>
      </c>
      <c r="F166" s="47">
        <v>0</v>
      </c>
      <c r="G166" s="47">
        <v>0</v>
      </c>
      <c r="H166" s="30"/>
      <c r="I166" s="30"/>
      <c r="J166" s="30"/>
      <c r="K166" s="30"/>
    </row>
    <row r="167" spans="1:11" ht="14.1" customHeight="1" x14ac:dyDescent="0.25">
      <c r="A167" s="30"/>
      <c r="B167" s="30"/>
      <c r="C167" s="46" t="s">
        <v>59</v>
      </c>
      <c r="D167" s="47">
        <v>0</v>
      </c>
      <c r="E167" s="47">
        <v>0</v>
      </c>
      <c r="F167" s="47">
        <v>0</v>
      </c>
      <c r="G167" s="47">
        <v>0</v>
      </c>
      <c r="H167" s="30"/>
      <c r="I167" s="30"/>
      <c r="J167" s="30"/>
      <c r="K167" s="30"/>
    </row>
    <row r="168" spans="1:11" ht="14.1" customHeight="1" x14ac:dyDescent="0.25">
      <c r="A168" s="30"/>
      <c r="B168" s="30"/>
      <c r="C168" s="46" t="s">
        <v>54</v>
      </c>
      <c r="D168" s="47">
        <v>0</v>
      </c>
      <c r="E168" s="47">
        <v>0</v>
      </c>
      <c r="F168" s="47">
        <v>0</v>
      </c>
      <c r="G168" s="47">
        <v>0</v>
      </c>
      <c r="H168" s="30"/>
      <c r="I168" s="30"/>
      <c r="J168" s="30"/>
      <c r="K168" s="30"/>
    </row>
    <row r="169" spans="1:11" ht="14.1" customHeight="1" x14ac:dyDescent="0.25">
      <c r="A169" s="30"/>
      <c r="B169" s="30"/>
      <c r="C169" s="46" t="s">
        <v>55</v>
      </c>
      <c r="D169" s="47">
        <v>0</v>
      </c>
      <c r="E169" s="47">
        <v>0</v>
      </c>
      <c r="F169" s="47">
        <v>0</v>
      </c>
      <c r="G169" s="47">
        <v>0</v>
      </c>
      <c r="H169" s="30"/>
      <c r="I169" s="30"/>
      <c r="J169" s="30"/>
      <c r="K169" s="30"/>
    </row>
    <row r="170" spans="1:11" ht="14.1" customHeight="1" x14ac:dyDescent="0.25">
      <c r="A170" s="30"/>
      <c r="B170" s="30"/>
      <c r="C170" s="46" t="s">
        <v>60</v>
      </c>
      <c r="D170" s="47">
        <v>0</v>
      </c>
      <c r="E170" s="47">
        <v>0</v>
      </c>
      <c r="F170" s="47">
        <v>0</v>
      </c>
      <c r="G170" s="47">
        <v>0</v>
      </c>
      <c r="H170" s="30"/>
      <c r="I170" s="30"/>
      <c r="J170" s="30"/>
      <c r="K170" s="30"/>
    </row>
    <row r="171" spans="1:11" ht="14.1" customHeight="1" x14ac:dyDescent="0.25">
      <c r="A171" s="30"/>
      <c r="B171" s="30"/>
      <c r="C171" s="46" t="s">
        <v>54</v>
      </c>
      <c r="D171" s="47">
        <v>0</v>
      </c>
      <c r="E171" s="47">
        <v>0</v>
      </c>
      <c r="F171" s="47">
        <v>0</v>
      </c>
      <c r="G171" s="47">
        <v>0</v>
      </c>
      <c r="H171" s="30"/>
      <c r="I171" s="30"/>
      <c r="J171" s="30"/>
      <c r="K171" s="30"/>
    </row>
    <row r="172" spans="1:11" ht="14.1" customHeight="1" x14ac:dyDescent="0.25">
      <c r="A172" s="30"/>
      <c r="B172" s="30"/>
      <c r="C172" s="46" t="s">
        <v>55</v>
      </c>
      <c r="D172" s="47">
        <v>0</v>
      </c>
      <c r="E172" s="47">
        <v>0</v>
      </c>
      <c r="F172" s="47">
        <v>0</v>
      </c>
      <c r="G172" s="47">
        <v>0</v>
      </c>
      <c r="H172" s="30"/>
      <c r="I172" s="30"/>
      <c r="J172" s="30"/>
      <c r="K172" s="30"/>
    </row>
    <row r="173" spans="1:11" ht="14.1" customHeight="1" x14ac:dyDescent="0.25">
      <c r="A173" s="30"/>
      <c r="B173" s="30"/>
      <c r="C173" s="46" t="s">
        <v>61</v>
      </c>
      <c r="D173" s="47">
        <v>0</v>
      </c>
      <c r="E173" s="47">
        <v>0</v>
      </c>
      <c r="F173" s="47">
        <v>0</v>
      </c>
      <c r="G173" s="47">
        <v>0</v>
      </c>
      <c r="H173" s="30"/>
      <c r="I173" s="30"/>
      <c r="J173" s="30"/>
      <c r="K173" s="30"/>
    </row>
    <row r="174" spans="1:11" ht="14.1" customHeight="1" x14ac:dyDescent="0.25">
      <c r="A174" s="30"/>
      <c r="B174" s="30"/>
      <c r="C174" s="46" t="s">
        <v>54</v>
      </c>
      <c r="D174" s="47">
        <v>0</v>
      </c>
      <c r="E174" s="47">
        <v>0</v>
      </c>
      <c r="F174" s="47">
        <v>0</v>
      </c>
      <c r="G174" s="47">
        <v>0</v>
      </c>
      <c r="H174" s="30"/>
      <c r="I174" s="30"/>
      <c r="J174" s="30"/>
      <c r="K174" s="30"/>
    </row>
    <row r="175" spans="1:11" ht="14.1" customHeight="1" x14ac:dyDescent="0.25">
      <c r="A175" s="30"/>
      <c r="B175" s="30"/>
      <c r="C175" s="46" t="s">
        <v>55</v>
      </c>
      <c r="D175" s="47">
        <v>0</v>
      </c>
      <c r="E175" s="47">
        <v>0</v>
      </c>
      <c r="F175" s="47">
        <v>0</v>
      </c>
      <c r="G175" s="47">
        <v>0</v>
      </c>
      <c r="H175" s="30"/>
      <c r="I175" s="30"/>
      <c r="J175" s="30"/>
      <c r="K175" s="30"/>
    </row>
    <row r="176" spans="1:11" ht="14.1" customHeight="1" x14ac:dyDescent="0.25">
      <c r="A176" s="30"/>
      <c r="B176" s="30"/>
      <c r="C176" s="46" t="s">
        <v>62</v>
      </c>
      <c r="D176" s="47">
        <v>0</v>
      </c>
      <c r="E176" s="47">
        <v>0</v>
      </c>
      <c r="F176" s="47">
        <v>0</v>
      </c>
      <c r="G176" s="47">
        <v>0</v>
      </c>
      <c r="H176" s="30"/>
      <c r="I176" s="30"/>
      <c r="J176" s="30"/>
      <c r="K176" s="30"/>
    </row>
    <row r="177" spans="1:11" ht="14.1" customHeight="1" x14ac:dyDescent="0.25">
      <c r="A177" s="30"/>
      <c r="B177" s="30"/>
      <c r="C177" s="46" t="s">
        <v>54</v>
      </c>
      <c r="D177" s="47">
        <v>0</v>
      </c>
      <c r="E177" s="47">
        <v>0</v>
      </c>
      <c r="F177" s="47">
        <v>0</v>
      </c>
      <c r="G177" s="47">
        <v>0</v>
      </c>
      <c r="H177" s="30"/>
      <c r="I177" s="30"/>
      <c r="J177" s="30"/>
      <c r="K177" s="30"/>
    </row>
    <row r="178" spans="1:11" ht="14.1" customHeight="1" x14ac:dyDescent="0.25">
      <c r="A178" s="30"/>
      <c r="B178" s="30"/>
      <c r="C178" s="46" t="s">
        <v>63</v>
      </c>
      <c r="D178" s="47">
        <v>0</v>
      </c>
      <c r="E178" s="47">
        <v>0</v>
      </c>
      <c r="F178" s="47">
        <v>0</v>
      </c>
      <c r="G178" s="47">
        <v>0</v>
      </c>
      <c r="H178" s="30"/>
      <c r="I178" s="30"/>
      <c r="J178" s="30"/>
      <c r="K178" s="30"/>
    </row>
    <row r="179" spans="1:11" ht="14.1" customHeight="1" x14ac:dyDescent="0.25">
      <c r="A179" s="30"/>
      <c r="B179" s="30"/>
      <c r="C179" s="46" t="s">
        <v>64</v>
      </c>
      <c r="D179" s="47">
        <v>0</v>
      </c>
      <c r="E179" s="47">
        <v>0</v>
      </c>
      <c r="F179" s="47">
        <v>0</v>
      </c>
      <c r="G179" s="47">
        <v>0</v>
      </c>
      <c r="H179" s="30"/>
      <c r="I179" s="30"/>
      <c r="J179" s="30"/>
      <c r="K179" s="30"/>
    </row>
    <row r="180" spans="1:11" ht="14.1" customHeight="1" x14ac:dyDescent="0.25">
      <c r="A180" s="30"/>
      <c r="B180" s="30"/>
      <c r="C180" s="46" t="s">
        <v>65</v>
      </c>
      <c r="D180" s="47">
        <v>0</v>
      </c>
      <c r="E180" s="47">
        <v>0</v>
      </c>
      <c r="F180" s="47">
        <v>0</v>
      </c>
      <c r="G180" s="47">
        <v>0</v>
      </c>
      <c r="H180" s="30"/>
      <c r="I180" s="30"/>
      <c r="J180" s="30"/>
      <c r="K180" s="30"/>
    </row>
    <row r="181" spans="1:11" ht="14.1" customHeight="1" x14ac:dyDescent="0.25">
      <c r="A181" s="30"/>
      <c r="B181" s="30"/>
      <c r="C181" s="46" t="s">
        <v>66</v>
      </c>
      <c r="D181" s="47">
        <v>0</v>
      </c>
      <c r="E181" s="47">
        <v>0</v>
      </c>
      <c r="F181" s="47">
        <v>0</v>
      </c>
      <c r="G181" s="47">
        <v>0</v>
      </c>
      <c r="H181" s="30"/>
      <c r="I181" s="30"/>
      <c r="J181" s="30"/>
      <c r="K181" s="30"/>
    </row>
    <row r="182" spans="1:11" ht="14.1" customHeight="1" x14ac:dyDescent="0.25">
      <c r="A182" s="30"/>
      <c r="B182" s="30"/>
      <c r="C182" s="46" t="s">
        <v>67</v>
      </c>
      <c r="D182" s="47">
        <v>1000000</v>
      </c>
      <c r="E182" s="47">
        <v>1000000</v>
      </c>
      <c r="F182" s="47">
        <v>1000000</v>
      </c>
      <c r="G182" s="47">
        <v>1000000</v>
      </c>
      <c r="H182" s="30"/>
      <c r="I182" s="30"/>
      <c r="J182" s="30"/>
      <c r="K182" s="30"/>
    </row>
    <row r="183" spans="1:11" ht="14.1" customHeight="1" x14ac:dyDescent="0.25">
      <c r="A183" s="30"/>
      <c r="B183" s="30"/>
      <c r="C183" s="46" t="s">
        <v>54</v>
      </c>
      <c r="D183" s="47">
        <v>1000000</v>
      </c>
      <c r="E183" s="47">
        <v>1000000</v>
      </c>
      <c r="F183" s="47">
        <v>1000000</v>
      </c>
      <c r="G183" s="47">
        <v>1000000</v>
      </c>
      <c r="H183" s="30"/>
      <c r="I183" s="30"/>
      <c r="J183" s="30"/>
      <c r="K183" s="30"/>
    </row>
    <row r="184" spans="1:11" ht="14.1" customHeight="1" x14ac:dyDescent="0.25">
      <c r="A184" s="30"/>
      <c r="B184" s="30"/>
      <c r="C184" s="46" t="s">
        <v>63</v>
      </c>
      <c r="D184" s="47">
        <v>0</v>
      </c>
      <c r="E184" s="47">
        <v>0</v>
      </c>
      <c r="F184" s="47">
        <v>0</v>
      </c>
      <c r="G184" s="47">
        <v>0</v>
      </c>
      <c r="H184" s="30"/>
      <c r="I184" s="30"/>
      <c r="J184" s="30"/>
      <c r="K184" s="30"/>
    </row>
    <row r="185" spans="1:11" ht="14.1" customHeight="1" x14ac:dyDescent="0.25">
      <c r="A185" s="30"/>
      <c r="B185" s="30"/>
      <c r="C185" s="46" t="s">
        <v>64</v>
      </c>
      <c r="D185" s="47">
        <v>0</v>
      </c>
      <c r="E185" s="47">
        <v>0</v>
      </c>
      <c r="F185" s="47">
        <v>0</v>
      </c>
      <c r="G185" s="47">
        <v>0</v>
      </c>
      <c r="H185" s="30"/>
      <c r="I185" s="30"/>
      <c r="J185" s="30"/>
      <c r="K185" s="30"/>
    </row>
    <row r="186" spans="1:11" ht="14.1" customHeight="1" x14ac:dyDescent="0.25">
      <c r="A186" s="30"/>
      <c r="B186" s="30"/>
      <c r="C186" s="46" t="s">
        <v>65</v>
      </c>
      <c r="D186" s="47">
        <v>0</v>
      </c>
      <c r="E186" s="47">
        <v>0</v>
      </c>
      <c r="F186" s="47">
        <v>0</v>
      </c>
      <c r="G186" s="47">
        <v>0</v>
      </c>
      <c r="H186" s="30"/>
      <c r="I186" s="30"/>
      <c r="J186" s="30"/>
      <c r="K186" s="30"/>
    </row>
    <row r="187" spans="1:11" ht="14.1" customHeight="1" x14ac:dyDescent="0.25">
      <c r="A187" s="30"/>
      <c r="B187" s="30"/>
      <c r="C187" s="46" t="s">
        <v>66</v>
      </c>
      <c r="D187" s="47">
        <v>0</v>
      </c>
      <c r="E187" s="47">
        <v>0</v>
      </c>
      <c r="F187" s="47">
        <v>0</v>
      </c>
      <c r="G187" s="47">
        <v>0</v>
      </c>
      <c r="H187" s="30"/>
      <c r="I187" s="30"/>
      <c r="J187" s="30"/>
      <c r="K187" s="30"/>
    </row>
    <row r="188" spans="1:11" ht="14.1" customHeight="1" x14ac:dyDescent="0.25">
      <c r="A188" s="30"/>
      <c r="B188" s="30"/>
      <c r="C188" s="46" t="s">
        <v>68</v>
      </c>
      <c r="D188" s="47">
        <v>0</v>
      </c>
      <c r="E188" s="47">
        <v>0</v>
      </c>
      <c r="F188" s="47">
        <v>0</v>
      </c>
      <c r="G188" s="47">
        <v>0</v>
      </c>
      <c r="H188" s="30"/>
      <c r="I188" s="30"/>
      <c r="J188" s="30"/>
      <c r="K188" s="30"/>
    </row>
    <row r="189" spans="1:11" ht="14.1" customHeight="1" x14ac:dyDescent="0.25">
      <c r="A189" s="30"/>
      <c r="B189" s="30"/>
      <c r="C189" s="46" t="s">
        <v>54</v>
      </c>
      <c r="D189" s="47">
        <v>0</v>
      </c>
      <c r="E189" s="47">
        <v>0</v>
      </c>
      <c r="F189" s="47">
        <v>0</v>
      </c>
      <c r="G189" s="47">
        <v>0</v>
      </c>
      <c r="H189" s="30"/>
      <c r="I189" s="30"/>
      <c r="J189" s="30"/>
      <c r="K189" s="30"/>
    </row>
    <row r="190" spans="1:11" ht="14.1" customHeight="1" x14ac:dyDescent="0.25">
      <c r="A190" s="30"/>
      <c r="B190" s="30"/>
      <c r="C190" s="46" t="s">
        <v>63</v>
      </c>
      <c r="D190" s="47">
        <v>0</v>
      </c>
      <c r="E190" s="47">
        <v>0</v>
      </c>
      <c r="F190" s="47">
        <v>0</v>
      </c>
      <c r="G190" s="47">
        <v>0</v>
      </c>
      <c r="H190" s="30"/>
      <c r="I190" s="30"/>
      <c r="J190" s="30"/>
      <c r="K190" s="30"/>
    </row>
    <row r="191" spans="1:11" ht="14.1" customHeight="1" x14ac:dyDescent="0.25">
      <c r="A191" s="30"/>
      <c r="B191" s="30"/>
      <c r="C191" s="46" t="s">
        <v>64</v>
      </c>
      <c r="D191" s="47">
        <v>0</v>
      </c>
      <c r="E191" s="47">
        <v>0</v>
      </c>
      <c r="F191" s="47">
        <v>0</v>
      </c>
      <c r="G191" s="47">
        <v>0</v>
      </c>
      <c r="H191" s="30"/>
      <c r="I191" s="30"/>
      <c r="J191" s="30"/>
      <c r="K191" s="30"/>
    </row>
    <row r="192" spans="1:11" ht="14.1" customHeight="1" x14ac:dyDescent="0.25">
      <c r="A192" s="30"/>
      <c r="B192" s="30"/>
      <c r="C192" s="46" t="s">
        <v>65</v>
      </c>
      <c r="D192" s="47">
        <v>0</v>
      </c>
      <c r="E192" s="47">
        <v>0</v>
      </c>
      <c r="F192" s="47">
        <v>0</v>
      </c>
      <c r="G192" s="47">
        <v>0</v>
      </c>
      <c r="H192" s="30"/>
      <c r="I192" s="30"/>
      <c r="J192" s="30"/>
      <c r="K192" s="30"/>
    </row>
    <row r="193" spans="1:11" ht="14.1" customHeight="1" x14ac:dyDescent="0.25">
      <c r="A193" s="30"/>
      <c r="B193" s="30"/>
      <c r="C193" s="46" t="s">
        <v>66</v>
      </c>
      <c r="D193" s="47">
        <v>0</v>
      </c>
      <c r="E193" s="47">
        <v>0</v>
      </c>
      <c r="F193" s="47">
        <v>0</v>
      </c>
      <c r="G193" s="47">
        <v>0</v>
      </c>
      <c r="H193" s="30"/>
      <c r="I193" s="30"/>
      <c r="J193" s="30"/>
      <c r="K193" s="30"/>
    </row>
    <row r="194" spans="1:11" ht="14.1" customHeight="1" x14ac:dyDescent="0.25">
      <c r="A194" s="30"/>
      <c r="B194" s="30"/>
      <c r="C194" s="46" t="s">
        <v>69</v>
      </c>
      <c r="D194" s="47">
        <v>0</v>
      </c>
      <c r="E194" s="47">
        <v>0</v>
      </c>
      <c r="F194" s="47">
        <v>0</v>
      </c>
      <c r="G194" s="47">
        <v>0</v>
      </c>
      <c r="H194" s="30"/>
      <c r="I194" s="30"/>
      <c r="J194" s="30"/>
      <c r="K194" s="30"/>
    </row>
    <row r="195" spans="1:11" ht="14.1" customHeight="1" x14ac:dyDescent="0.25">
      <c r="A195" s="30"/>
      <c r="B195" s="30"/>
      <c r="C195" s="46" t="s">
        <v>70</v>
      </c>
      <c r="D195" s="47">
        <v>0</v>
      </c>
      <c r="E195" s="47">
        <v>0</v>
      </c>
      <c r="F195" s="47">
        <v>0</v>
      </c>
      <c r="G195" s="47">
        <v>0</v>
      </c>
      <c r="H195" s="30"/>
      <c r="I195" s="30"/>
      <c r="J195" s="30"/>
      <c r="K195" s="30"/>
    </row>
    <row r="196" spans="1:11" ht="14.1" customHeight="1" x14ac:dyDescent="0.25">
      <c r="A196" s="30"/>
      <c r="B196" s="30"/>
      <c r="C196" s="48" t="s">
        <v>71</v>
      </c>
      <c r="D196" s="47">
        <v>1000000</v>
      </c>
      <c r="E196" s="47">
        <v>1000000</v>
      </c>
      <c r="F196" s="47">
        <v>1000000</v>
      </c>
      <c r="G196" s="47">
        <v>1000000</v>
      </c>
      <c r="H196" s="30"/>
      <c r="I196" s="30"/>
      <c r="J196" s="30"/>
      <c r="K196" s="30"/>
    </row>
    <row r="197" spans="1:11" ht="15" customHeight="1" x14ac:dyDescent="0.25">
      <c r="A197" s="30"/>
      <c r="B197" s="30"/>
      <c r="C197" s="50" t="s">
        <v>47</v>
      </c>
      <c r="D197" s="51" t="s">
        <v>47</v>
      </c>
      <c r="E197" s="51" t="s">
        <v>47</v>
      </c>
      <c r="F197" s="51" t="s">
        <v>47</v>
      </c>
      <c r="G197" s="51" t="s">
        <v>47</v>
      </c>
      <c r="H197" s="30"/>
      <c r="I197" s="30"/>
      <c r="J197" s="30"/>
      <c r="K197" s="30"/>
    </row>
    <row r="198" spans="1:11" ht="15" customHeight="1" x14ac:dyDescent="0.25">
      <c r="A198" s="30"/>
      <c r="B198" s="30"/>
      <c r="C198" s="33" t="s">
        <v>118</v>
      </c>
      <c r="D198" s="52">
        <v>158005250</v>
      </c>
      <c r="E198" s="52">
        <v>158000000</v>
      </c>
      <c r="F198" s="52">
        <v>162000000</v>
      </c>
      <c r="G198" s="52">
        <v>162000000</v>
      </c>
      <c r="H198" s="30"/>
      <c r="I198" s="30"/>
      <c r="J198" s="30"/>
      <c r="K198" s="30"/>
    </row>
    <row r="199" spans="1:11" ht="15" customHeight="1" x14ac:dyDescent="0.25">
      <c r="A199" s="30"/>
      <c r="B199" s="30"/>
      <c r="C199" s="34" t="s">
        <v>53</v>
      </c>
      <c r="D199" s="53">
        <v>8091200</v>
      </c>
      <c r="E199" s="53">
        <v>8032000</v>
      </c>
      <c r="F199" s="53">
        <v>8032000</v>
      </c>
      <c r="G199" s="53">
        <v>8032000</v>
      </c>
      <c r="H199" s="30"/>
      <c r="I199" s="30"/>
      <c r="J199" s="30"/>
      <c r="K199" s="30"/>
    </row>
    <row r="200" spans="1:11" ht="15" customHeight="1" x14ac:dyDescent="0.25">
      <c r="A200" s="30"/>
      <c r="B200" s="30"/>
      <c r="C200" s="34" t="s">
        <v>54</v>
      </c>
      <c r="D200" s="53">
        <v>8091200</v>
      </c>
      <c r="E200" s="53">
        <v>8032000</v>
      </c>
      <c r="F200" s="53">
        <v>8032000</v>
      </c>
      <c r="G200" s="53">
        <v>8032000</v>
      </c>
      <c r="H200" s="30"/>
      <c r="I200" s="30"/>
      <c r="J200" s="30"/>
      <c r="K200" s="30"/>
    </row>
    <row r="201" spans="1:11" ht="15" customHeight="1" x14ac:dyDescent="0.25">
      <c r="A201" s="30"/>
      <c r="B201" s="30"/>
      <c r="C201" s="34" t="s">
        <v>55</v>
      </c>
      <c r="D201" s="53">
        <v>0</v>
      </c>
      <c r="E201" s="53">
        <v>0</v>
      </c>
      <c r="F201" s="53">
        <v>0</v>
      </c>
      <c r="G201" s="53">
        <v>0</v>
      </c>
      <c r="H201" s="30"/>
      <c r="I201" s="30"/>
      <c r="J201" s="30"/>
      <c r="K201" s="30"/>
    </row>
    <row r="202" spans="1:11" ht="15" customHeight="1" x14ac:dyDescent="0.25">
      <c r="A202" s="30"/>
      <c r="B202" s="30"/>
      <c r="C202" s="34" t="s">
        <v>56</v>
      </c>
      <c r="D202" s="53">
        <v>1388050</v>
      </c>
      <c r="E202" s="53">
        <v>1358000</v>
      </c>
      <c r="F202" s="53">
        <v>1358000</v>
      </c>
      <c r="G202" s="53">
        <v>1358000</v>
      </c>
      <c r="H202" s="30"/>
      <c r="I202" s="30"/>
      <c r="J202" s="30"/>
      <c r="K202" s="30"/>
    </row>
    <row r="203" spans="1:11" ht="15" customHeight="1" x14ac:dyDescent="0.25">
      <c r="A203" s="30"/>
      <c r="B203" s="30"/>
      <c r="C203" s="34" t="s">
        <v>54</v>
      </c>
      <c r="D203" s="53">
        <v>1388050</v>
      </c>
      <c r="E203" s="53">
        <v>1358000</v>
      </c>
      <c r="F203" s="53">
        <v>1358000</v>
      </c>
      <c r="G203" s="53">
        <v>1358000</v>
      </c>
      <c r="H203" s="30"/>
      <c r="I203" s="30"/>
      <c r="J203" s="30"/>
      <c r="K203" s="30"/>
    </row>
    <row r="204" spans="1:11" ht="15" customHeight="1" x14ac:dyDescent="0.25">
      <c r="A204" s="30"/>
      <c r="B204" s="30"/>
      <c r="C204" s="34" t="s">
        <v>55</v>
      </c>
      <c r="D204" s="53">
        <v>0</v>
      </c>
      <c r="E204" s="53">
        <v>0</v>
      </c>
      <c r="F204" s="53">
        <v>0</v>
      </c>
      <c r="G204" s="53">
        <v>0</v>
      </c>
      <c r="H204" s="30"/>
      <c r="I204" s="30"/>
      <c r="J204" s="30"/>
      <c r="K204" s="30"/>
    </row>
    <row r="205" spans="1:11" ht="15" customHeight="1" x14ac:dyDescent="0.25">
      <c r="A205" s="30"/>
      <c r="B205" s="30"/>
      <c r="C205" s="34" t="s">
        <v>57</v>
      </c>
      <c r="D205" s="53">
        <v>3581000</v>
      </c>
      <c r="E205" s="53">
        <v>4000000</v>
      </c>
      <c r="F205" s="53">
        <v>4000000</v>
      </c>
      <c r="G205" s="53">
        <v>4000000</v>
      </c>
      <c r="H205" s="30"/>
      <c r="I205" s="30"/>
      <c r="J205" s="30"/>
      <c r="K205" s="30"/>
    </row>
    <row r="206" spans="1:11" ht="15" customHeight="1" x14ac:dyDescent="0.25">
      <c r="A206" s="30"/>
      <c r="B206" s="30"/>
      <c r="C206" s="34" t="s">
        <v>54</v>
      </c>
      <c r="D206" s="53">
        <v>3581000</v>
      </c>
      <c r="E206" s="53">
        <v>4000000</v>
      </c>
      <c r="F206" s="53">
        <v>4000000</v>
      </c>
      <c r="G206" s="53">
        <v>4000000</v>
      </c>
      <c r="H206" s="30"/>
      <c r="I206" s="30"/>
      <c r="J206" s="30"/>
      <c r="K206" s="30"/>
    </row>
    <row r="207" spans="1:11" ht="15" customHeight="1" x14ac:dyDescent="0.25">
      <c r="A207" s="30"/>
      <c r="B207" s="30"/>
      <c r="C207" s="34" t="s">
        <v>55</v>
      </c>
      <c r="D207" s="53">
        <v>0</v>
      </c>
      <c r="E207" s="53">
        <v>0</v>
      </c>
      <c r="F207" s="53">
        <v>0</v>
      </c>
      <c r="G207" s="53">
        <v>0</v>
      </c>
      <c r="H207" s="30"/>
      <c r="I207" s="30"/>
      <c r="J207" s="30"/>
      <c r="K207" s="30"/>
    </row>
    <row r="208" spans="1:11" ht="15" customHeight="1" x14ac:dyDescent="0.25">
      <c r="A208" s="30"/>
      <c r="B208" s="30"/>
      <c r="C208" s="34" t="s">
        <v>58</v>
      </c>
      <c r="D208" s="53">
        <v>0</v>
      </c>
      <c r="E208" s="53">
        <v>0</v>
      </c>
      <c r="F208" s="53">
        <v>0</v>
      </c>
      <c r="G208" s="53">
        <v>0</v>
      </c>
      <c r="H208" s="30"/>
      <c r="I208" s="30"/>
      <c r="J208" s="30"/>
      <c r="K208" s="30"/>
    </row>
    <row r="209" spans="1:11" ht="15" customHeight="1" x14ac:dyDescent="0.25">
      <c r="A209" s="30"/>
      <c r="B209" s="30"/>
      <c r="C209" s="34" t="s">
        <v>54</v>
      </c>
      <c r="D209" s="53">
        <v>0</v>
      </c>
      <c r="E209" s="53">
        <v>0</v>
      </c>
      <c r="F209" s="53">
        <v>0</v>
      </c>
      <c r="G209" s="53">
        <v>0</v>
      </c>
      <c r="H209" s="30"/>
      <c r="I209" s="30"/>
      <c r="J209" s="30"/>
      <c r="K209" s="30"/>
    </row>
    <row r="210" spans="1:11" ht="15" customHeight="1" x14ac:dyDescent="0.25">
      <c r="A210" s="30"/>
      <c r="B210" s="30"/>
      <c r="C210" s="34" t="s">
        <v>55</v>
      </c>
      <c r="D210" s="53">
        <v>0</v>
      </c>
      <c r="E210" s="53">
        <v>0</v>
      </c>
      <c r="F210" s="53">
        <v>0</v>
      </c>
      <c r="G210" s="53">
        <v>0</v>
      </c>
      <c r="H210" s="30"/>
      <c r="I210" s="30"/>
      <c r="J210" s="30"/>
      <c r="K210" s="30"/>
    </row>
    <row r="211" spans="1:11" ht="20.100000000000001" customHeight="1" x14ac:dyDescent="0.25">
      <c r="A211" s="30"/>
      <c r="B211" s="30"/>
      <c r="C211" s="34" t="s">
        <v>119</v>
      </c>
      <c r="D211" s="54">
        <v>127251000</v>
      </c>
      <c r="E211" s="54">
        <v>125910000</v>
      </c>
      <c r="F211" s="54">
        <v>129910000</v>
      </c>
      <c r="G211" s="54">
        <v>129910000</v>
      </c>
      <c r="H211" s="30"/>
      <c r="I211" s="30"/>
      <c r="J211" s="30"/>
      <c r="K211" s="30"/>
    </row>
    <row r="212" spans="1:11" ht="15" customHeight="1" x14ac:dyDescent="0.25">
      <c r="A212" s="30"/>
      <c r="B212" s="30"/>
      <c r="C212" s="34" t="s">
        <v>54</v>
      </c>
      <c r="D212" s="53">
        <v>127251000</v>
      </c>
      <c r="E212" s="53">
        <v>125910000</v>
      </c>
      <c r="F212" s="53">
        <v>129910000</v>
      </c>
      <c r="G212" s="53">
        <v>129910000</v>
      </c>
      <c r="H212" s="30"/>
      <c r="I212" s="30"/>
      <c r="J212" s="30"/>
      <c r="K212" s="30"/>
    </row>
    <row r="213" spans="1:11" ht="15" customHeight="1" x14ac:dyDescent="0.25">
      <c r="A213" s="30"/>
      <c r="B213" s="30"/>
      <c r="C213" s="34" t="s">
        <v>55</v>
      </c>
      <c r="D213" s="53">
        <v>0</v>
      </c>
      <c r="E213" s="53">
        <v>0</v>
      </c>
      <c r="F213" s="53">
        <v>0</v>
      </c>
      <c r="G213" s="53">
        <v>0</v>
      </c>
      <c r="H213" s="30"/>
      <c r="I213" s="30"/>
      <c r="J213" s="30"/>
      <c r="K213" s="30"/>
    </row>
    <row r="214" spans="1:11" ht="15" customHeight="1" x14ac:dyDescent="0.25">
      <c r="A214" s="30"/>
      <c r="B214" s="30"/>
      <c r="C214" s="34" t="s">
        <v>60</v>
      </c>
      <c r="D214" s="53">
        <v>16475000</v>
      </c>
      <c r="E214" s="53">
        <v>17700000</v>
      </c>
      <c r="F214" s="53">
        <v>17700000</v>
      </c>
      <c r="G214" s="53">
        <v>17700000</v>
      </c>
      <c r="H214" s="30"/>
      <c r="I214" s="30"/>
      <c r="J214" s="30"/>
      <c r="K214" s="30"/>
    </row>
    <row r="215" spans="1:11" ht="15" customHeight="1" x14ac:dyDescent="0.25">
      <c r="A215" s="30"/>
      <c r="B215" s="30"/>
      <c r="C215" s="34" t="s">
        <v>54</v>
      </c>
      <c r="D215" s="53">
        <v>16475000</v>
      </c>
      <c r="E215" s="53">
        <v>17700000</v>
      </c>
      <c r="F215" s="53">
        <v>17700000</v>
      </c>
      <c r="G215" s="53">
        <v>17700000</v>
      </c>
      <c r="H215" s="30"/>
      <c r="I215" s="30"/>
      <c r="J215" s="30"/>
      <c r="K215" s="30"/>
    </row>
    <row r="216" spans="1:11" ht="15" customHeight="1" x14ac:dyDescent="0.25">
      <c r="A216" s="30"/>
      <c r="B216" s="30"/>
      <c r="C216" s="34" t="s">
        <v>55</v>
      </c>
      <c r="D216" s="53">
        <v>0</v>
      </c>
      <c r="E216" s="53">
        <v>0</v>
      </c>
      <c r="F216" s="53">
        <v>0</v>
      </c>
      <c r="G216" s="53">
        <v>0</v>
      </c>
      <c r="H216" s="30"/>
      <c r="I216" s="30"/>
      <c r="J216" s="30"/>
      <c r="K216" s="30"/>
    </row>
    <row r="217" spans="1:11" ht="15" customHeight="1" x14ac:dyDescent="0.25">
      <c r="A217" s="30"/>
      <c r="B217" s="30"/>
      <c r="C217" s="34" t="s">
        <v>61</v>
      </c>
      <c r="D217" s="53">
        <v>219000</v>
      </c>
      <c r="E217" s="53">
        <v>0</v>
      </c>
      <c r="F217" s="53">
        <v>0</v>
      </c>
      <c r="G217" s="53">
        <v>0</v>
      </c>
      <c r="H217" s="30"/>
      <c r="I217" s="30"/>
      <c r="J217" s="30"/>
      <c r="K217" s="30"/>
    </row>
    <row r="218" spans="1:11" ht="15" customHeight="1" x14ac:dyDescent="0.25">
      <c r="A218" s="30"/>
      <c r="B218" s="30"/>
      <c r="C218" s="34" t="s">
        <v>54</v>
      </c>
      <c r="D218" s="53">
        <v>219000</v>
      </c>
      <c r="E218" s="53">
        <v>0</v>
      </c>
      <c r="F218" s="53">
        <v>0</v>
      </c>
      <c r="G218" s="53">
        <v>0</v>
      </c>
      <c r="H218" s="30"/>
      <c r="I218" s="30"/>
      <c r="J218" s="30"/>
      <c r="K218" s="30"/>
    </row>
    <row r="219" spans="1:11" ht="15" customHeight="1" x14ac:dyDescent="0.25">
      <c r="A219" s="30"/>
      <c r="B219" s="30"/>
      <c r="C219" s="34" t="s">
        <v>55</v>
      </c>
      <c r="D219" s="53">
        <v>0</v>
      </c>
      <c r="E219" s="53">
        <v>0</v>
      </c>
      <c r="F219" s="53">
        <v>0</v>
      </c>
      <c r="G219" s="53">
        <v>0</v>
      </c>
      <c r="H219" s="30"/>
      <c r="I219" s="30"/>
      <c r="J219" s="30"/>
      <c r="K219" s="30"/>
    </row>
    <row r="220" spans="1:11" ht="15" customHeight="1" x14ac:dyDescent="0.25">
      <c r="A220" s="30"/>
      <c r="B220" s="30"/>
      <c r="C220" s="34" t="s">
        <v>62</v>
      </c>
      <c r="D220" s="53">
        <v>0</v>
      </c>
      <c r="E220" s="53">
        <v>0</v>
      </c>
      <c r="F220" s="53">
        <v>0</v>
      </c>
      <c r="G220" s="53">
        <v>0</v>
      </c>
      <c r="H220" s="30"/>
      <c r="I220" s="30"/>
      <c r="J220" s="30"/>
      <c r="K220" s="30"/>
    </row>
    <row r="221" spans="1:11" ht="15" customHeight="1" x14ac:dyDescent="0.25">
      <c r="A221" s="30"/>
      <c r="B221" s="30"/>
      <c r="C221" s="34" t="s">
        <v>54</v>
      </c>
      <c r="D221" s="53">
        <v>0</v>
      </c>
      <c r="E221" s="53">
        <v>0</v>
      </c>
      <c r="F221" s="53">
        <v>0</v>
      </c>
      <c r="G221" s="53">
        <v>0</v>
      </c>
      <c r="H221" s="30"/>
      <c r="I221" s="30"/>
      <c r="J221" s="30"/>
      <c r="K221" s="30"/>
    </row>
    <row r="222" spans="1:11" ht="15" customHeight="1" x14ac:dyDescent="0.25">
      <c r="A222" s="30"/>
      <c r="B222" s="30"/>
      <c r="C222" s="34" t="s">
        <v>63</v>
      </c>
      <c r="D222" s="53">
        <v>0</v>
      </c>
      <c r="E222" s="53">
        <v>0</v>
      </c>
      <c r="F222" s="53">
        <v>0</v>
      </c>
      <c r="G222" s="53">
        <v>0</v>
      </c>
      <c r="H222" s="30"/>
      <c r="I222" s="30"/>
      <c r="J222" s="30"/>
      <c r="K222" s="30"/>
    </row>
    <row r="223" spans="1:11" ht="15" customHeight="1" x14ac:dyDescent="0.25">
      <c r="A223" s="30"/>
      <c r="B223" s="30"/>
      <c r="C223" s="34" t="s">
        <v>64</v>
      </c>
      <c r="D223" s="53">
        <v>0</v>
      </c>
      <c r="E223" s="53">
        <v>0</v>
      </c>
      <c r="F223" s="53">
        <v>0</v>
      </c>
      <c r="G223" s="53">
        <v>0</v>
      </c>
      <c r="H223" s="30"/>
      <c r="I223" s="30"/>
      <c r="J223" s="30"/>
      <c r="K223" s="30"/>
    </row>
    <row r="224" spans="1:11" ht="15" customHeight="1" x14ac:dyDescent="0.25">
      <c r="A224" s="30"/>
      <c r="B224" s="30"/>
      <c r="C224" s="34" t="s">
        <v>65</v>
      </c>
      <c r="D224" s="53">
        <v>0</v>
      </c>
      <c r="E224" s="53">
        <v>0</v>
      </c>
      <c r="F224" s="53">
        <v>0</v>
      </c>
      <c r="G224" s="53">
        <v>0</v>
      </c>
      <c r="H224" s="30"/>
      <c r="I224" s="30"/>
      <c r="J224" s="30"/>
      <c r="K224" s="30"/>
    </row>
    <row r="225" spans="1:11" ht="15" customHeight="1" x14ac:dyDescent="0.25">
      <c r="A225" s="30"/>
      <c r="B225" s="30"/>
      <c r="C225" s="34" t="s">
        <v>66</v>
      </c>
      <c r="D225" s="53">
        <v>0</v>
      </c>
      <c r="E225" s="53">
        <v>0</v>
      </c>
      <c r="F225" s="53">
        <v>0</v>
      </c>
      <c r="G225" s="53">
        <v>0</v>
      </c>
      <c r="H225" s="30"/>
      <c r="I225" s="30"/>
      <c r="J225" s="30"/>
      <c r="K225" s="30"/>
    </row>
    <row r="226" spans="1:11" ht="15" customHeight="1" x14ac:dyDescent="0.25">
      <c r="A226" s="30"/>
      <c r="B226" s="30"/>
      <c r="C226" s="34" t="s">
        <v>67</v>
      </c>
      <c r="D226" s="53">
        <v>1000000</v>
      </c>
      <c r="E226" s="53">
        <v>1000000</v>
      </c>
      <c r="F226" s="53">
        <v>1000000</v>
      </c>
      <c r="G226" s="53">
        <v>1000000</v>
      </c>
      <c r="H226" s="30"/>
      <c r="I226" s="30"/>
      <c r="J226" s="30"/>
      <c r="K226" s="30"/>
    </row>
    <row r="227" spans="1:11" ht="15" customHeight="1" x14ac:dyDescent="0.25">
      <c r="A227" s="30"/>
      <c r="B227" s="30"/>
      <c r="C227" s="34" t="s">
        <v>54</v>
      </c>
      <c r="D227" s="53">
        <v>1000000</v>
      </c>
      <c r="E227" s="53">
        <v>1000000</v>
      </c>
      <c r="F227" s="53">
        <v>1000000</v>
      </c>
      <c r="G227" s="53">
        <v>1000000</v>
      </c>
      <c r="H227" s="30"/>
      <c r="I227" s="30"/>
      <c r="J227" s="30"/>
      <c r="K227" s="30"/>
    </row>
    <row r="228" spans="1:11" ht="15" customHeight="1" x14ac:dyDescent="0.25">
      <c r="A228" s="30"/>
      <c r="B228" s="30"/>
      <c r="C228" s="34" t="s">
        <v>63</v>
      </c>
      <c r="D228" s="53">
        <v>0</v>
      </c>
      <c r="E228" s="53">
        <v>0</v>
      </c>
      <c r="F228" s="53">
        <v>0</v>
      </c>
      <c r="G228" s="53">
        <v>0</v>
      </c>
      <c r="H228" s="30"/>
      <c r="I228" s="30"/>
      <c r="J228" s="30"/>
      <c r="K228" s="30"/>
    </row>
    <row r="229" spans="1:11" ht="15" customHeight="1" x14ac:dyDescent="0.25">
      <c r="A229" s="30"/>
      <c r="B229" s="30"/>
      <c r="C229" s="34" t="s">
        <v>64</v>
      </c>
      <c r="D229" s="53">
        <v>0</v>
      </c>
      <c r="E229" s="53">
        <v>0</v>
      </c>
      <c r="F229" s="53">
        <v>0</v>
      </c>
      <c r="G229" s="53">
        <v>0</v>
      </c>
      <c r="H229" s="30"/>
      <c r="I229" s="30"/>
      <c r="J229" s="30"/>
      <c r="K229" s="30"/>
    </row>
    <row r="230" spans="1:11" ht="15" customHeight="1" x14ac:dyDescent="0.25">
      <c r="A230" s="30"/>
      <c r="B230" s="30"/>
      <c r="C230" s="34" t="s">
        <v>65</v>
      </c>
      <c r="D230" s="53">
        <v>0</v>
      </c>
      <c r="E230" s="53">
        <v>0</v>
      </c>
      <c r="F230" s="53">
        <v>0</v>
      </c>
      <c r="G230" s="53">
        <v>0</v>
      </c>
      <c r="H230" s="30"/>
      <c r="I230" s="30"/>
      <c r="J230" s="30"/>
      <c r="K230" s="30"/>
    </row>
    <row r="231" spans="1:11" ht="15" customHeight="1" x14ac:dyDescent="0.25">
      <c r="A231" s="30"/>
      <c r="B231" s="30"/>
      <c r="C231" s="34" t="s">
        <v>66</v>
      </c>
      <c r="D231" s="53">
        <v>0</v>
      </c>
      <c r="E231" s="53">
        <v>0</v>
      </c>
      <c r="F231" s="53">
        <v>0</v>
      </c>
      <c r="G231" s="53">
        <v>0</v>
      </c>
      <c r="H231" s="30"/>
      <c r="I231" s="30"/>
      <c r="J231" s="30"/>
      <c r="K231" s="30"/>
    </row>
    <row r="232" spans="1:11" ht="15" customHeight="1" x14ac:dyDescent="0.25">
      <c r="A232" s="30"/>
      <c r="B232" s="30"/>
      <c r="C232" s="34" t="s">
        <v>68</v>
      </c>
      <c r="D232" s="53">
        <v>0</v>
      </c>
      <c r="E232" s="53">
        <v>0</v>
      </c>
      <c r="F232" s="53">
        <v>0</v>
      </c>
      <c r="G232" s="53">
        <v>0</v>
      </c>
      <c r="H232" s="30"/>
      <c r="I232" s="30"/>
      <c r="J232" s="30"/>
      <c r="K232" s="30"/>
    </row>
    <row r="233" spans="1:11" ht="15" customHeight="1" x14ac:dyDescent="0.25">
      <c r="A233" s="30"/>
      <c r="B233" s="30"/>
      <c r="C233" s="34" t="s">
        <v>54</v>
      </c>
      <c r="D233" s="53">
        <v>0</v>
      </c>
      <c r="E233" s="53">
        <v>0</v>
      </c>
      <c r="F233" s="53">
        <v>0</v>
      </c>
      <c r="G233" s="53">
        <v>0</v>
      </c>
      <c r="H233" s="30"/>
      <c r="I233" s="30"/>
      <c r="J233" s="30"/>
      <c r="K233" s="30"/>
    </row>
    <row r="234" spans="1:11" ht="15" customHeight="1" x14ac:dyDescent="0.25">
      <c r="A234" s="30"/>
      <c r="B234" s="30"/>
      <c r="C234" s="34" t="s">
        <v>63</v>
      </c>
      <c r="D234" s="53">
        <v>0</v>
      </c>
      <c r="E234" s="53">
        <v>0</v>
      </c>
      <c r="F234" s="53">
        <v>0</v>
      </c>
      <c r="G234" s="53">
        <v>0</v>
      </c>
      <c r="H234" s="30"/>
      <c r="I234" s="30"/>
      <c r="J234" s="30"/>
      <c r="K234" s="30"/>
    </row>
    <row r="235" spans="1:11" ht="15" customHeight="1" x14ac:dyDescent="0.25">
      <c r="A235" s="30"/>
      <c r="B235" s="30"/>
      <c r="C235" s="34" t="s">
        <v>64</v>
      </c>
      <c r="D235" s="53">
        <v>0</v>
      </c>
      <c r="E235" s="53">
        <v>0</v>
      </c>
      <c r="F235" s="53">
        <v>0</v>
      </c>
      <c r="G235" s="53">
        <v>0</v>
      </c>
      <c r="H235" s="30"/>
      <c r="I235" s="30"/>
      <c r="J235" s="30"/>
      <c r="K235" s="30"/>
    </row>
    <row r="236" spans="1:11" ht="15" customHeight="1" x14ac:dyDescent="0.25">
      <c r="A236" s="30"/>
      <c r="B236" s="30"/>
      <c r="C236" s="34" t="s">
        <v>65</v>
      </c>
      <c r="D236" s="53">
        <v>0</v>
      </c>
      <c r="E236" s="53">
        <v>0</v>
      </c>
      <c r="F236" s="53">
        <v>0</v>
      </c>
      <c r="G236" s="53">
        <v>0</v>
      </c>
      <c r="H236" s="30"/>
      <c r="I236" s="30"/>
      <c r="J236" s="30"/>
      <c r="K236" s="30"/>
    </row>
    <row r="237" spans="1:11" ht="15" customHeight="1" x14ac:dyDescent="0.25">
      <c r="A237" s="30"/>
      <c r="B237" s="30"/>
      <c r="C237" s="34" t="s">
        <v>66</v>
      </c>
      <c r="D237" s="53">
        <v>0</v>
      </c>
      <c r="E237" s="53">
        <v>0</v>
      </c>
      <c r="F237" s="53">
        <v>0</v>
      </c>
      <c r="G237" s="53">
        <v>0</v>
      </c>
      <c r="H237" s="30"/>
      <c r="I237" s="30"/>
      <c r="J237" s="30"/>
      <c r="K237" s="30"/>
    </row>
    <row r="238" spans="1:11" ht="15" customHeight="1" x14ac:dyDescent="0.25">
      <c r="A238" s="30"/>
      <c r="B238" s="30"/>
      <c r="C238" s="34" t="s">
        <v>69</v>
      </c>
      <c r="D238" s="53">
        <v>0</v>
      </c>
      <c r="E238" s="53">
        <v>0</v>
      </c>
      <c r="F238" s="53">
        <v>0</v>
      </c>
      <c r="G238" s="53">
        <v>0</v>
      </c>
      <c r="H238" s="30"/>
      <c r="I238" s="30"/>
      <c r="J238" s="30"/>
      <c r="K238" s="30"/>
    </row>
    <row r="239" spans="1:11" ht="15" customHeight="1" x14ac:dyDescent="0.25">
      <c r="A239" s="30"/>
      <c r="B239" s="30"/>
      <c r="C239" s="34" t="s">
        <v>70</v>
      </c>
      <c r="D239" s="53">
        <v>0</v>
      </c>
      <c r="E239" s="53">
        <v>0</v>
      </c>
      <c r="F239" s="53">
        <v>0</v>
      </c>
      <c r="G239" s="53">
        <v>0</v>
      </c>
      <c r="H239" s="30"/>
      <c r="I239" s="30"/>
      <c r="J239" s="30"/>
      <c r="K239" s="30"/>
    </row>
    <row r="240" spans="1:11" ht="20.100000000000001" customHeight="1" x14ac:dyDescent="0.25">
      <c r="A240" s="30"/>
      <c r="B240" s="30"/>
      <c r="C240" s="55" t="s">
        <v>47</v>
      </c>
      <c r="D240" s="30"/>
      <c r="E240" s="30"/>
      <c r="F240" s="30"/>
      <c r="G240" s="30"/>
      <c r="H240" s="30"/>
      <c r="I240" s="30"/>
      <c r="J240" s="30"/>
      <c r="K240" s="30"/>
    </row>
    <row r="241" spans="1:11" ht="20.100000000000001" customHeight="1" x14ac:dyDescent="0.25">
      <c r="A241" s="56" t="s">
        <v>120</v>
      </c>
      <c r="B241" s="41" t="s">
        <v>121</v>
      </c>
      <c r="C241" s="41" t="s">
        <v>47</v>
      </c>
      <c r="D241" s="30"/>
      <c r="E241" s="57" t="s">
        <v>47</v>
      </c>
      <c r="F241" s="41" t="s">
        <v>121</v>
      </c>
      <c r="G241" s="41" t="s">
        <v>47</v>
      </c>
      <c r="H241" s="58" t="s">
        <v>47</v>
      </c>
      <c r="I241" s="57" t="s">
        <v>47</v>
      </c>
      <c r="J241" s="41" t="s">
        <v>121</v>
      </c>
      <c r="K241" s="41" t="s">
        <v>47</v>
      </c>
    </row>
    <row r="242" spans="1:11" ht="20.100000000000001" customHeight="1" x14ac:dyDescent="0.25">
      <c r="A242" s="59" t="s">
        <v>122</v>
      </c>
      <c r="B242" s="41" t="s">
        <v>123</v>
      </c>
      <c r="C242" s="41" t="s">
        <v>47</v>
      </c>
      <c r="D242" s="30"/>
      <c r="E242" s="59" t="s">
        <v>124</v>
      </c>
      <c r="F242" s="41" t="s">
        <v>123</v>
      </c>
      <c r="G242" s="41" t="s">
        <v>47</v>
      </c>
      <c r="H242" s="30"/>
      <c r="I242" s="59" t="s">
        <v>125</v>
      </c>
      <c r="J242" s="41" t="s">
        <v>123</v>
      </c>
      <c r="K242" s="41" t="s">
        <v>47</v>
      </c>
    </row>
    <row r="243" spans="1:11" ht="20.100000000000001" customHeight="1" x14ac:dyDescent="0.25">
      <c r="A243" s="60" t="s">
        <v>47</v>
      </c>
      <c r="B243" s="41" t="s">
        <v>126</v>
      </c>
      <c r="C243" s="41" t="s">
        <v>47</v>
      </c>
      <c r="D243" s="30"/>
      <c r="E243" s="60" t="s">
        <v>47</v>
      </c>
      <c r="F243" s="41" t="s">
        <v>126</v>
      </c>
      <c r="G243" s="41" t="s">
        <v>47</v>
      </c>
      <c r="H243" s="30"/>
      <c r="I243" s="60" t="s">
        <v>47</v>
      </c>
      <c r="J243" s="41" t="s">
        <v>126</v>
      </c>
      <c r="K243" s="41" t="s">
        <v>47</v>
      </c>
    </row>
  </sheetData>
  <mergeCells count="27">
    <mergeCell ref="D6:G6"/>
    <mergeCell ref="C1:G1"/>
    <mergeCell ref="C2:G2"/>
    <mergeCell ref="D3:G3"/>
    <mergeCell ref="D4:G4"/>
    <mergeCell ref="D5:G5"/>
    <mergeCell ref="D83:G83"/>
    <mergeCell ref="D7:G7"/>
    <mergeCell ref="C8:G8"/>
    <mergeCell ref="C9:G9"/>
    <mergeCell ref="D10:G10"/>
    <mergeCell ref="D16:G16"/>
    <mergeCell ref="C25:G25"/>
    <mergeCell ref="D26:G26"/>
    <mergeCell ref="D27:G27"/>
    <mergeCell ref="D28:G28"/>
    <mergeCell ref="D29:G29"/>
    <mergeCell ref="C38:G38"/>
    <mergeCell ref="D142:G142"/>
    <mergeCell ref="D143:G143"/>
    <mergeCell ref="C152:G152"/>
    <mergeCell ref="D84:G84"/>
    <mergeCell ref="D85:G85"/>
    <mergeCell ref="C94:G94"/>
    <mergeCell ref="C139:G139"/>
    <mergeCell ref="D140:G140"/>
    <mergeCell ref="D141:G141"/>
  </mergeCells>
  <pageMargins left="0" right="0" top="0" bottom="0" header="0" footer="0"/>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156"/>
  <sheetViews>
    <sheetView topLeftCell="A154" workbookViewId="0">
      <selection activeCell="B5" sqref="B5:F156"/>
    </sheetView>
  </sheetViews>
  <sheetFormatPr defaultRowHeight="12.75" x14ac:dyDescent="0.2"/>
  <cols>
    <col min="1" max="1" width="9.140625" style="472"/>
    <col min="2" max="2" width="36.28515625" style="472" customWidth="1"/>
    <col min="3" max="3" width="17.5703125" style="472" customWidth="1"/>
    <col min="4" max="4" width="26.140625" style="472" customWidth="1"/>
    <col min="5" max="5" width="14" style="472" bestFit="1" customWidth="1"/>
    <col min="6" max="6" width="28" style="472" customWidth="1"/>
    <col min="7" max="257" width="9.140625" style="472"/>
    <col min="258" max="258" width="36.28515625" style="472" customWidth="1"/>
    <col min="259" max="259" width="17.5703125" style="472" customWidth="1"/>
    <col min="260" max="260" width="26.140625" style="472" customWidth="1"/>
    <col min="261" max="261" width="14" style="472" bestFit="1" customWidth="1"/>
    <col min="262" max="262" width="28" style="472" customWidth="1"/>
    <col min="263" max="513" width="9.140625" style="472"/>
    <col min="514" max="514" width="36.28515625" style="472" customWidth="1"/>
    <col min="515" max="515" width="17.5703125" style="472" customWidth="1"/>
    <col min="516" max="516" width="26.140625" style="472" customWidth="1"/>
    <col min="517" max="517" width="14" style="472" bestFit="1" customWidth="1"/>
    <col min="518" max="518" width="28" style="472" customWidth="1"/>
    <col min="519" max="769" width="9.140625" style="472"/>
    <col min="770" max="770" width="36.28515625" style="472" customWidth="1"/>
    <col min="771" max="771" width="17.5703125" style="472" customWidth="1"/>
    <col min="772" max="772" width="26.140625" style="472" customWidth="1"/>
    <col min="773" max="773" width="14" style="472" bestFit="1" customWidth="1"/>
    <col min="774" max="774" width="28" style="472" customWidth="1"/>
    <col min="775" max="1025" width="9.140625" style="472"/>
    <col min="1026" max="1026" width="36.28515625" style="472" customWidth="1"/>
    <col min="1027" max="1027" width="17.5703125" style="472" customWidth="1"/>
    <col min="1028" max="1028" width="26.140625" style="472" customWidth="1"/>
    <col min="1029" max="1029" width="14" style="472" bestFit="1" customWidth="1"/>
    <col min="1030" max="1030" width="28" style="472" customWidth="1"/>
    <col min="1031" max="1281" width="9.140625" style="472"/>
    <col min="1282" max="1282" width="36.28515625" style="472" customWidth="1"/>
    <col min="1283" max="1283" width="17.5703125" style="472" customWidth="1"/>
    <col min="1284" max="1284" width="26.140625" style="472" customWidth="1"/>
    <col min="1285" max="1285" width="14" style="472" bestFit="1" customWidth="1"/>
    <col min="1286" max="1286" width="28" style="472" customWidth="1"/>
    <col min="1287" max="1537" width="9.140625" style="472"/>
    <col min="1538" max="1538" width="36.28515625" style="472" customWidth="1"/>
    <col min="1539" max="1539" width="17.5703125" style="472" customWidth="1"/>
    <col min="1540" max="1540" width="26.140625" style="472" customWidth="1"/>
    <col min="1541" max="1541" width="14" style="472" bestFit="1" customWidth="1"/>
    <col min="1542" max="1542" width="28" style="472" customWidth="1"/>
    <col min="1543" max="1793" width="9.140625" style="472"/>
    <col min="1794" max="1794" width="36.28515625" style="472" customWidth="1"/>
    <col min="1795" max="1795" width="17.5703125" style="472" customWidth="1"/>
    <col min="1796" max="1796" width="26.140625" style="472" customWidth="1"/>
    <col min="1797" max="1797" width="14" style="472" bestFit="1" customWidth="1"/>
    <col min="1798" max="1798" width="28" style="472" customWidth="1"/>
    <col min="1799" max="2049" width="9.140625" style="472"/>
    <col min="2050" max="2050" width="36.28515625" style="472" customWidth="1"/>
    <col min="2051" max="2051" width="17.5703125" style="472" customWidth="1"/>
    <col min="2052" max="2052" width="26.140625" style="472" customWidth="1"/>
    <col min="2053" max="2053" width="14" style="472" bestFit="1" customWidth="1"/>
    <col min="2054" max="2054" width="28" style="472" customWidth="1"/>
    <col min="2055" max="2305" width="9.140625" style="472"/>
    <col min="2306" max="2306" width="36.28515625" style="472" customWidth="1"/>
    <col min="2307" max="2307" width="17.5703125" style="472" customWidth="1"/>
    <col min="2308" max="2308" width="26.140625" style="472" customWidth="1"/>
    <col min="2309" max="2309" width="14" style="472" bestFit="1" customWidth="1"/>
    <col min="2310" max="2310" width="28" style="472" customWidth="1"/>
    <col min="2311" max="2561" width="9.140625" style="472"/>
    <col min="2562" max="2562" width="36.28515625" style="472" customWidth="1"/>
    <col min="2563" max="2563" width="17.5703125" style="472" customWidth="1"/>
    <col min="2564" max="2564" width="26.140625" style="472" customWidth="1"/>
    <col min="2565" max="2565" width="14" style="472" bestFit="1" customWidth="1"/>
    <col min="2566" max="2566" width="28" style="472" customWidth="1"/>
    <col min="2567" max="2817" width="9.140625" style="472"/>
    <col min="2818" max="2818" width="36.28515625" style="472" customWidth="1"/>
    <col min="2819" max="2819" width="17.5703125" style="472" customWidth="1"/>
    <col min="2820" max="2820" width="26.140625" style="472" customWidth="1"/>
    <col min="2821" max="2821" width="14" style="472" bestFit="1" customWidth="1"/>
    <col min="2822" max="2822" width="28" style="472" customWidth="1"/>
    <col min="2823" max="3073" width="9.140625" style="472"/>
    <col min="3074" max="3074" width="36.28515625" style="472" customWidth="1"/>
    <col min="3075" max="3075" width="17.5703125" style="472" customWidth="1"/>
    <col min="3076" max="3076" width="26.140625" style="472" customWidth="1"/>
    <col min="3077" max="3077" width="14" style="472" bestFit="1" customWidth="1"/>
    <col min="3078" max="3078" width="28" style="472" customWidth="1"/>
    <col min="3079" max="3329" width="9.140625" style="472"/>
    <col min="3330" max="3330" width="36.28515625" style="472" customWidth="1"/>
    <col min="3331" max="3331" width="17.5703125" style="472" customWidth="1"/>
    <col min="3332" max="3332" width="26.140625" style="472" customWidth="1"/>
    <col min="3333" max="3333" width="14" style="472" bestFit="1" customWidth="1"/>
    <col min="3334" max="3334" width="28" style="472" customWidth="1"/>
    <col min="3335" max="3585" width="9.140625" style="472"/>
    <col min="3586" max="3586" width="36.28515625" style="472" customWidth="1"/>
    <col min="3587" max="3587" width="17.5703125" style="472" customWidth="1"/>
    <col min="3588" max="3588" width="26.140625" style="472" customWidth="1"/>
    <col min="3589" max="3589" width="14" style="472" bestFit="1" customWidth="1"/>
    <col min="3590" max="3590" width="28" style="472" customWidth="1"/>
    <col min="3591" max="3841" width="9.140625" style="472"/>
    <col min="3842" max="3842" width="36.28515625" style="472" customWidth="1"/>
    <col min="3843" max="3843" width="17.5703125" style="472" customWidth="1"/>
    <col min="3844" max="3844" width="26.140625" style="472" customWidth="1"/>
    <col min="3845" max="3845" width="14" style="472" bestFit="1" customWidth="1"/>
    <col min="3846" max="3846" width="28" style="472" customWidth="1"/>
    <col min="3847" max="4097" width="9.140625" style="472"/>
    <col min="4098" max="4098" width="36.28515625" style="472" customWidth="1"/>
    <col min="4099" max="4099" width="17.5703125" style="472" customWidth="1"/>
    <col min="4100" max="4100" width="26.140625" style="472" customWidth="1"/>
    <col min="4101" max="4101" width="14" style="472" bestFit="1" customWidth="1"/>
    <col min="4102" max="4102" width="28" style="472" customWidth="1"/>
    <col min="4103" max="4353" width="9.140625" style="472"/>
    <col min="4354" max="4354" width="36.28515625" style="472" customWidth="1"/>
    <col min="4355" max="4355" width="17.5703125" style="472" customWidth="1"/>
    <col min="4356" max="4356" width="26.140625" style="472" customWidth="1"/>
    <col min="4357" max="4357" width="14" style="472" bestFit="1" customWidth="1"/>
    <col min="4358" max="4358" width="28" style="472" customWidth="1"/>
    <col min="4359" max="4609" width="9.140625" style="472"/>
    <col min="4610" max="4610" width="36.28515625" style="472" customWidth="1"/>
    <col min="4611" max="4611" width="17.5703125" style="472" customWidth="1"/>
    <col min="4612" max="4612" width="26.140625" style="472" customWidth="1"/>
    <col min="4613" max="4613" width="14" style="472" bestFit="1" customWidth="1"/>
    <col min="4614" max="4614" width="28" style="472" customWidth="1"/>
    <col min="4615" max="4865" width="9.140625" style="472"/>
    <col min="4866" max="4866" width="36.28515625" style="472" customWidth="1"/>
    <col min="4867" max="4867" width="17.5703125" style="472" customWidth="1"/>
    <col min="4868" max="4868" width="26.140625" style="472" customWidth="1"/>
    <col min="4869" max="4869" width="14" style="472" bestFit="1" customWidth="1"/>
    <col min="4870" max="4870" width="28" style="472" customWidth="1"/>
    <col min="4871" max="5121" width="9.140625" style="472"/>
    <col min="5122" max="5122" width="36.28515625" style="472" customWidth="1"/>
    <col min="5123" max="5123" width="17.5703125" style="472" customWidth="1"/>
    <col min="5124" max="5124" width="26.140625" style="472" customWidth="1"/>
    <col min="5125" max="5125" width="14" style="472" bestFit="1" customWidth="1"/>
    <col min="5126" max="5126" width="28" style="472" customWidth="1"/>
    <col min="5127" max="5377" width="9.140625" style="472"/>
    <col min="5378" max="5378" width="36.28515625" style="472" customWidth="1"/>
    <col min="5379" max="5379" width="17.5703125" style="472" customWidth="1"/>
    <col min="5380" max="5380" width="26.140625" style="472" customWidth="1"/>
    <col min="5381" max="5381" width="14" style="472" bestFit="1" customWidth="1"/>
    <col min="5382" max="5382" width="28" style="472" customWidth="1"/>
    <col min="5383" max="5633" width="9.140625" style="472"/>
    <col min="5634" max="5634" width="36.28515625" style="472" customWidth="1"/>
    <col min="5635" max="5635" width="17.5703125" style="472" customWidth="1"/>
    <col min="5636" max="5636" width="26.140625" style="472" customWidth="1"/>
    <col min="5637" max="5637" width="14" style="472" bestFit="1" customWidth="1"/>
    <col min="5638" max="5638" width="28" style="472" customWidth="1"/>
    <col min="5639" max="5889" width="9.140625" style="472"/>
    <col min="5890" max="5890" width="36.28515625" style="472" customWidth="1"/>
    <col min="5891" max="5891" width="17.5703125" style="472" customWidth="1"/>
    <col min="5892" max="5892" width="26.140625" style="472" customWidth="1"/>
    <col min="5893" max="5893" width="14" style="472" bestFit="1" customWidth="1"/>
    <col min="5894" max="5894" width="28" style="472" customWidth="1"/>
    <col min="5895" max="6145" width="9.140625" style="472"/>
    <col min="6146" max="6146" width="36.28515625" style="472" customWidth="1"/>
    <col min="6147" max="6147" width="17.5703125" style="472" customWidth="1"/>
    <col min="6148" max="6148" width="26.140625" style="472" customWidth="1"/>
    <col min="6149" max="6149" width="14" style="472" bestFit="1" customWidth="1"/>
    <col min="6150" max="6150" width="28" style="472" customWidth="1"/>
    <col min="6151" max="6401" width="9.140625" style="472"/>
    <col min="6402" max="6402" width="36.28515625" style="472" customWidth="1"/>
    <col min="6403" max="6403" width="17.5703125" style="472" customWidth="1"/>
    <col min="6404" max="6404" width="26.140625" style="472" customWidth="1"/>
    <col min="6405" max="6405" width="14" style="472" bestFit="1" customWidth="1"/>
    <col min="6406" max="6406" width="28" style="472" customWidth="1"/>
    <col min="6407" max="6657" width="9.140625" style="472"/>
    <col min="6658" max="6658" width="36.28515625" style="472" customWidth="1"/>
    <col min="6659" max="6659" width="17.5703125" style="472" customWidth="1"/>
    <col min="6660" max="6660" width="26.140625" style="472" customWidth="1"/>
    <col min="6661" max="6661" width="14" style="472" bestFit="1" customWidth="1"/>
    <col min="6662" max="6662" width="28" style="472" customWidth="1"/>
    <col min="6663" max="6913" width="9.140625" style="472"/>
    <col min="6914" max="6914" width="36.28515625" style="472" customWidth="1"/>
    <col min="6915" max="6915" width="17.5703125" style="472" customWidth="1"/>
    <col min="6916" max="6916" width="26.140625" style="472" customWidth="1"/>
    <col min="6917" max="6917" width="14" style="472" bestFit="1" customWidth="1"/>
    <col min="6918" max="6918" width="28" style="472" customWidth="1"/>
    <col min="6919" max="7169" width="9.140625" style="472"/>
    <col min="7170" max="7170" width="36.28515625" style="472" customWidth="1"/>
    <col min="7171" max="7171" width="17.5703125" style="472" customWidth="1"/>
    <col min="7172" max="7172" width="26.140625" style="472" customWidth="1"/>
    <col min="7173" max="7173" width="14" style="472" bestFit="1" customWidth="1"/>
    <col min="7174" max="7174" width="28" style="472" customWidth="1"/>
    <col min="7175" max="7425" width="9.140625" style="472"/>
    <col min="7426" max="7426" width="36.28515625" style="472" customWidth="1"/>
    <col min="7427" max="7427" width="17.5703125" style="472" customWidth="1"/>
    <col min="7428" max="7428" width="26.140625" style="472" customWidth="1"/>
    <col min="7429" max="7429" width="14" style="472" bestFit="1" customWidth="1"/>
    <col min="7430" max="7430" width="28" style="472" customWidth="1"/>
    <col min="7431" max="7681" width="9.140625" style="472"/>
    <col min="7682" max="7682" width="36.28515625" style="472" customWidth="1"/>
    <col min="7683" max="7683" width="17.5703125" style="472" customWidth="1"/>
    <col min="7684" max="7684" width="26.140625" style="472" customWidth="1"/>
    <col min="7685" max="7685" width="14" style="472" bestFit="1" customWidth="1"/>
    <col min="7686" max="7686" width="28" style="472" customWidth="1"/>
    <col min="7687" max="7937" width="9.140625" style="472"/>
    <col min="7938" max="7938" width="36.28515625" style="472" customWidth="1"/>
    <col min="7939" max="7939" width="17.5703125" style="472" customWidth="1"/>
    <col min="7940" max="7940" width="26.140625" style="472" customWidth="1"/>
    <col min="7941" max="7941" width="14" style="472" bestFit="1" customWidth="1"/>
    <col min="7942" max="7942" width="28" style="472" customWidth="1"/>
    <col min="7943" max="8193" width="9.140625" style="472"/>
    <col min="8194" max="8194" width="36.28515625" style="472" customWidth="1"/>
    <col min="8195" max="8195" width="17.5703125" style="472" customWidth="1"/>
    <col min="8196" max="8196" width="26.140625" style="472" customWidth="1"/>
    <col min="8197" max="8197" width="14" style="472" bestFit="1" customWidth="1"/>
    <col min="8198" max="8198" width="28" style="472" customWidth="1"/>
    <col min="8199" max="8449" width="9.140625" style="472"/>
    <col min="8450" max="8450" width="36.28515625" style="472" customWidth="1"/>
    <col min="8451" max="8451" width="17.5703125" style="472" customWidth="1"/>
    <col min="8452" max="8452" width="26.140625" style="472" customWidth="1"/>
    <col min="8453" max="8453" width="14" style="472" bestFit="1" customWidth="1"/>
    <col min="8454" max="8454" width="28" style="472" customWidth="1"/>
    <col min="8455" max="8705" width="9.140625" style="472"/>
    <col min="8706" max="8706" width="36.28515625" style="472" customWidth="1"/>
    <col min="8707" max="8707" width="17.5703125" style="472" customWidth="1"/>
    <col min="8708" max="8708" width="26.140625" style="472" customWidth="1"/>
    <col min="8709" max="8709" width="14" style="472" bestFit="1" customWidth="1"/>
    <col min="8710" max="8710" width="28" style="472" customWidth="1"/>
    <col min="8711" max="8961" width="9.140625" style="472"/>
    <col min="8962" max="8962" width="36.28515625" style="472" customWidth="1"/>
    <col min="8963" max="8963" width="17.5703125" style="472" customWidth="1"/>
    <col min="8964" max="8964" width="26.140625" style="472" customWidth="1"/>
    <col min="8965" max="8965" width="14" style="472" bestFit="1" customWidth="1"/>
    <col min="8966" max="8966" width="28" style="472" customWidth="1"/>
    <col min="8967" max="9217" width="9.140625" style="472"/>
    <col min="9218" max="9218" width="36.28515625" style="472" customWidth="1"/>
    <col min="9219" max="9219" width="17.5703125" style="472" customWidth="1"/>
    <col min="9220" max="9220" width="26.140625" style="472" customWidth="1"/>
    <col min="9221" max="9221" width="14" style="472" bestFit="1" customWidth="1"/>
    <col min="9222" max="9222" width="28" style="472" customWidth="1"/>
    <col min="9223" max="9473" width="9.140625" style="472"/>
    <col min="9474" max="9474" width="36.28515625" style="472" customWidth="1"/>
    <col min="9475" max="9475" width="17.5703125" style="472" customWidth="1"/>
    <col min="9476" max="9476" width="26.140625" style="472" customWidth="1"/>
    <col min="9477" max="9477" width="14" style="472" bestFit="1" customWidth="1"/>
    <col min="9478" max="9478" width="28" style="472" customWidth="1"/>
    <col min="9479" max="9729" width="9.140625" style="472"/>
    <col min="9730" max="9730" width="36.28515625" style="472" customWidth="1"/>
    <col min="9731" max="9731" width="17.5703125" style="472" customWidth="1"/>
    <col min="9732" max="9732" width="26.140625" style="472" customWidth="1"/>
    <col min="9733" max="9733" width="14" style="472" bestFit="1" customWidth="1"/>
    <col min="9734" max="9734" width="28" style="472" customWidth="1"/>
    <col min="9735" max="9985" width="9.140625" style="472"/>
    <col min="9986" max="9986" width="36.28515625" style="472" customWidth="1"/>
    <col min="9987" max="9987" width="17.5703125" style="472" customWidth="1"/>
    <col min="9988" max="9988" width="26.140625" style="472" customWidth="1"/>
    <col min="9989" max="9989" width="14" style="472" bestFit="1" customWidth="1"/>
    <col min="9990" max="9990" width="28" style="472" customWidth="1"/>
    <col min="9991" max="10241" width="9.140625" style="472"/>
    <col min="10242" max="10242" width="36.28515625" style="472" customWidth="1"/>
    <col min="10243" max="10243" width="17.5703125" style="472" customWidth="1"/>
    <col min="10244" max="10244" width="26.140625" style="472" customWidth="1"/>
    <col min="10245" max="10245" width="14" style="472" bestFit="1" customWidth="1"/>
    <col min="10246" max="10246" width="28" style="472" customWidth="1"/>
    <col min="10247" max="10497" width="9.140625" style="472"/>
    <col min="10498" max="10498" width="36.28515625" style="472" customWidth="1"/>
    <col min="10499" max="10499" width="17.5703125" style="472" customWidth="1"/>
    <col min="10500" max="10500" width="26.140625" style="472" customWidth="1"/>
    <col min="10501" max="10501" width="14" style="472" bestFit="1" customWidth="1"/>
    <col min="10502" max="10502" width="28" style="472" customWidth="1"/>
    <col min="10503" max="10753" width="9.140625" style="472"/>
    <col min="10754" max="10754" width="36.28515625" style="472" customWidth="1"/>
    <col min="10755" max="10755" width="17.5703125" style="472" customWidth="1"/>
    <col min="10756" max="10756" width="26.140625" style="472" customWidth="1"/>
    <col min="10757" max="10757" width="14" style="472" bestFit="1" customWidth="1"/>
    <col min="10758" max="10758" width="28" style="472" customWidth="1"/>
    <col min="10759" max="11009" width="9.140625" style="472"/>
    <col min="11010" max="11010" width="36.28515625" style="472" customWidth="1"/>
    <col min="11011" max="11011" width="17.5703125" style="472" customWidth="1"/>
    <col min="11012" max="11012" width="26.140625" style="472" customWidth="1"/>
    <col min="11013" max="11013" width="14" style="472" bestFit="1" customWidth="1"/>
    <col min="11014" max="11014" width="28" style="472" customWidth="1"/>
    <col min="11015" max="11265" width="9.140625" style="472"/>
    <col min="11266" max="11266" width="36.28515625" style="472" customWidth="1"/>
    <col min="11267" max="11267" width="17.5703125" style="472" customWidth="1"/>
    <col min="11268" max="11268" width="26.140625" style="472" customWidth="1"/>
    <col min="11269" max="11269" width="14" style="472" bestFit="1" customWidth="1"/>
    <col min="11270" max="11270" width="28" style="472" customWidth="1"/>
    <col min="11271" max="11521" width="9.140625" style="472"/>
    <col min="11522" max="11522" width="36.28515625" style="472" customWidth="1"/>
    <col min="11523" max="11523" width="17.5703125" style="472" customWidth="1"/>
    <col min="11524" max="11524" width="26.140625" style="472" customWidth="1"/>
    <col min="11525" max="11525" width="14" style="472" bestFit="1" customWidth="1"/>
    <col min="11526" max="11526" width="28" style="472" customWidth="1"/>
    <col min="11527" max="11777" width="9.140625" style="472"/>
    <col min="11778" max="11778" width="36.28515625" style="472" customWidth="1"/>
    <col min="11779" max="11779" width="17.5703125" style="472" customWidth="1"/>
    <col min="11780" max="11780" width="26.140625" style="472" customWidth="1"/>
    <col min="11781" max="11781" width="14" style="472" bestFit="1" customWidth="1"/>
    <col min="11782" max="11782" width="28" style="472" customWidth="1"/>
    <col min="11783" max="12033" width="9.140625" style="472"/>
    <col min="12034" max="12034" width="36.28515625" style="472" customWidth="1"/>
    <col min="12035" max="12035" width="17.5703125" style="472" customWidth="1"/>
    <col min="12036" max="12036" width="26.140625" style="472" customWidth="1"/>
    <col min="12037" max="12037" width="14" style="472" bestFit="1" customWidth="1"/>
    <col min="12038" max="12038" width="28" style="472" customWidth="1"/>
    <col min="12039" max="12289" width="9.140625" style="472"/>
    <col min="12290" max="12290" width="36.28515625" style="472" customWidth="1"/>
    <col min="12291" max="12291" width="17.5703125" style="472" customWidth="1"/>
    <col min="12292" max="12292" width="26.140625" style="472" customWidth="1"/>
    <col min="12293" max="12293" width="14" style="472" bestFit="1" customWidth="1"/>
    <col min="12294" max="12294" width="28" style="472" customWidth="1"/>
    <col min="12295" max="12545" width="9.140625" style="472"/>
    <col min="12546" max="12546" width="36.28515625" style="472" customWidth="1"/>
    <col min="12547" max="12547" width="17.5703125" style="472" customWidth="1"/>
    <col min="12548" max="12548" width="26.140625" style="472" customWidth="1"/>
    <col min="12549" max="12549" width="14" style="472" bestFit="1" customWidth="1"/>
    <col min="12550" max="12550" width="28" style="472" customWidth="1"/>
    <col min="12551" max="12801" width="9.140625" style="472"/>
    <col min="12802" max="12802" width="36.28515625" style="472" customWidth="1"/>
    <col min="12803" max="12803" width="17.5703125" style="472" customWidth="1"/>
    <col min="12804" max="12804" width="26.140625" style="472" customWidth="1"/>
    <col min="12805" max="12805" width="14" style="472" bestFit="1" customWidth="1"/>
    <col min="12806" max="12806" width="28" style="472" customWidth="1"/>
    <col min="12807" max="13057" width="9.140625" style="472"/>
    <col min="13058" max="13058" width="36.28515625" style="472" customWidth="1"/>
    <col min="13059" max="13059" width="17.5703125" style="472" customWidth="1"/>
    <col min="13060" max="13060" width="26.140625" style="472" customWidth="1"/>
    <col min="13061" max="13061" width="14" style="472" bestFit="1" customWidth="1"/>
    <col min="13062" max="13062" width="28" style="472" customWidth="1"/>
    <col min="13063" max="13313" width="9.140625" style="472"/>
    <col min="13314" max="13314" width="36.28515625" style="472" customWidth="1"/>
    <col min="13315" max="13315" width="17.5703125" style="472" customWidth="1"/>
    <col min="13316" max="13316" width="26.140625" style="472" customWidth="1"/>
    <col min="13317" max="13317" width="14" style="472" bestFit="1" customWidth="1"/>
    <col min="13318" max="13318" width="28" style="472" customWidth="1"/>
    <col min="13319" max="13569" width="9.140625" style="472"/>
    <col min="13570" max="13570" width="36.28515625" style="472" customWidth="1"/>
    <col min="13571" max="13571" width="17.5703125" style="472" customWidth="1"/>
    <col min="13572" max="13572" width="26.140625" style="472" customWidth="1"/>
    <col min="13573" max="13573" width="14" style="472" bestFit="1" customWidth="1"/>
    <col min="13574" max="13574" width="28" style="472" customWidth="1"/>
    <col min="13575" max="13825" width="9.140625" style="472"/>
    <col min="13826" max="13826" width="36.28515625" style="472" customWidth="1"/>
    <col min="13827" max="13827" width="17.5703125" style="472" customWidth="1"/>
    <col min="13828" max="13828" width="26.140625" style="472" customWidth="1"/>
    <col min="13829" max="13829" width="14" style="472" bestFit="1" customWidth="1"/>
    <col min="13830" max="13830" width="28" style="472" customWidth="1"/>
    <col min="13831" max="14081" width="9.140625" style="472"/>
    <col min="14082" max="14082" width="36.28515625" style="472" customWidth="1"/>
    <col min="14083" max="14083" width="17.5703125" style="472" customWidth="1"/>
    <col min="14084" max="14084" width="26.140625" style="472" customWidth="1"/>
    <col min="14085" max="14085" width="14" style="472" bestFit="1" customWidth="1"/>
    <col min="14086" max="14086" width="28" style="472" customWidth="1"/>
    <col min="14087" max="14337" width="9.140625" style="472"/>
    <col min="14338" max="14338" width="36.28515625" style="472" customWidth="1"/>
    <col min="14339" max="14339" width="17.5703125" style="472" customWidth="1"/>
    <col min="14340" max="14340" width="26.140625" style="472" customWidth="1"/>
    <col min="14341" max="14341" width="14" style="472" bestFit="1" customWidth="1"/>
    <col min="14342" max="14342" width="28" style="472" customWidth="1"/>
    <col min="14343" max="14593" width="9.140625" style="472"/>
    <col min="14594" max="14594" width="36.28515625" style="472" customWidth="1"/>
    <col min="14595" max="14595" width="17.5703125" style="472" customWidth="1"/>
    <col min="14596" max="14596" width="26.140625" style="472" customWidth="1"/>
    <col min="14597" max="14597" width="14" style="472" bestFit="1" customWidth="1"/>
    <col min="14598" max="14598" width="28" style="472" customWidth="1"/>
    <col min="14599" max="14849" width="9.140625" style="472"/>
    <col min="14850" max="14850" width="36.28515625" style="472" customWidth="1"/>
    <col min="14851" max="14851" width="17.5703125" style="472" customWidth="1"/>
    <col min="14852" max="14852" width="26.140625" style="472" customWidth="1"/>
    <col min="14853" max="14853" width="14" style="472" bestFit="1" customWidth="1"/>
    <col min="14854" max="14854" width="28" style="472" customWidth="1"/>
    <col min="14855" max="15105" width="9.140625" style="472"/>
    <col min="15106" max="15106" width="36.28515625" style="472" customWidth="1"/>
    <col min="15107" max="15107" width="17.5703125" style="472" customWidth="1"/>
    <col min="15108" max="15108" width="26.140625" style="472" customWidth="1"/>
    <col min="15109" max="15109" width="14" style="472" bestFit="1" customWidth="1"/>
    <col min="15110" max="15110" width="28" style="472" customWidth="1"/>
    <col min="15111" max="15361" width="9.140625" style="472"/>
    <col min="15362" max="15362" width="36.28515625" style="472" customWidth="1"/>
    <col min="15363" max="15363" width="17.5703125" style="472" customWidth="1"/>
    <col min="15364" max="15364" width="26.140625" style="472" customWidth="1"/>
    <col min="15365" max="15365" width="14" style="472" bestFit="1" customWidth="1"/>
    <col min="15366" max="15366" width="28" style="472" customWidth="1"/>
    <col min="15367" max="15617" width="9.140625" style="472"/>
    <col min="15618" max="15618" width="36.28515625" style="472" customWidth="1"/>
    <col min="15619" max="15619" width="17.5703125" style="472" customWidth="1"/>
    <col min="15620" max="15620" width="26.140625" style="472" customWidth="1"/>
    <col min="15621" max="15621" width="14" style="472" bestFit="1" customWidth="1"/>
    <col min="15622" max="15622" width="28" style="472" customWidth="1"/>
    <col min="15623" max="15873" width="9.140625" style="472"/>
    <col min="15874" max="15874" width="36.28515625" style="472" customWidth="1"/>
    <col min="15875" max="15875" width="17.5703125" style="472" customWidth="1"/>
    <col min="15876" max="15876" width="26.140625" style="472" customWidth="1"/>
    <col min="15877" max="15877" width="14" style="472" bestFit="1" customWidth="1"/>
    <col min="15878" max="15878" width="28" style="472" customWidth="1"/>
    <col min="15879" max="16129" width="9.140625" style="472"/>
    <col min="16130" max="16130" width="36.28515625" style="472" customWidth="1"/>
    <col min="16131" max="16131" width="17.5703125" style="472" customWidth="1"/>
    <col min="16132" max="16132" width="26.140625" style="472" customWidth="1"/>
    <col min="16133" max="16133" width="14" style="472" bestFit="1" customWidth="1"/>
    <col min="16134" max="16134" width="28" style="472" customWidth="1"/>
    <col min="16135" max="16384" width="9.140625" style="472"/>
  </cols>
  <sheetData>
    <row r="2" spans="2:8" ht="18.75" x14ac:dyDescent="0.3">
      <c r="B2" s="1532" t="s">
        <v>1982</v>
      </c>
      <c r="C2" s="1532"/>
      <c r="D2" s="1532"/>
      <c r="E2" s="1532"/>
      <c r="F2" s="1532"/>
      <c r="G2" s="1532"/>
      <c r="H2" s="1532"/>
    </row>
    <row r="3" spans="2:8" ht="18.75" x14ac:dyDescent="0.3">
      <c r="B3" s="1533"/>
      <c r="C3" s="1533"/>
      <c r="D3" s="1533"/>
      <c r="E3" s="1533"/>
      <c r="F3" s="1533"/>
      <c r="G3" s="1533"/>
    </row>
    <row r="4" spans="2:8" ht="18.75" x14ac:dyDescent="0.3">
      <c r="B4" s="1534" t="s">
        <v>611</v>
      </c>
      <c r="C4" s="1534"/>
      <c r="D4" s="1534"/>
      <c r="E4" s="1534"/>
      <c r="F4" s="1534"/>
      <c r="G4" s="473"/>
    </row>
    <row r="5" spans="2:8" ht="19.5" thickBot="1" x14ac:dyDescent="0.35">
      <c r="B5" s="474"/>
      <c r="C5" s="474"/>
      <c r="D5" s="474"/>
      <c r="E5" s="474"/>
      <c r="F5" s="474"/>
      <c r="G5" s="474"/>
    </row>
    <row r="6" spans="2:8" ht="54" customHeight="1" thickBot="1" x14ac:dyDescent="0.35">
      <c r="B6" s="475" t="s">
        <v>6</v>
      </c>
      <c r="C6" s="1512" t="s">
        <v>1983</v>
      </c>
      <c r="D6" s="1513"/>
      <c r="E6" s="1513"/>
      <c r="F6" s="1514"/>
      <c r="G6" s="474"/>
    </row>
    <row r="7" spans="2:8" ht="39.75" customHeight="1" thickBot="1" x14ac:dyDescent="0.35">
      <c r="B7" s="475" t="s">
        <v>8</v>
      </c>
      <c r="C7" s="1512" t="s">
        <v>1984</v>
      </c>
      <c r="D7" s="1513"/>
      <c r="E7" s="1513"/>
      <c r="F7" s="1514"/>
      <c r="G7" s="474"/>
    </row>
    <row r="8" spans="2:8" ht="39" customHeight="1" thickBot="1" x14ac:dyDescent="0.35">
      <c r="B8" s="475" t="s">
        <v>10</v>
      </c>
      <c r="C8" s="1512" t="s">
        <v>546</v>
      </c>
      <c r="D8" s="1513"/>
      <c r="E8" s="1513"/>
      <c r="F8" s="1514"/>
      <c r="G8" s="474"/>
    </row>
    <row r="9" spans="2:8" ht="19.5" thickBot="1" x14ac:dyDescent="0.35">
      <c r="B9" s="1526" t="s">
        <v>12</v>
      </c>
      <c r="C9" s="1527"/>
      <c r="D9" s="1527"/>
      <c r="E9" s="1527"/>
      <c r="F9" s="1528"/>
      <c r="G9" s="474"/>
    </row>
    <row r="10" spans="2:8" ht="19.5" thickBot="1" x14ac:dyDescent="0.35">
      <c r="B10" s="1512" t="s">
        <v>1985</v>
      </c>
      <c r="C10" s="1513"/>
      <c r="D10" s="1513"/>
      <c r="E10" s="1513"/>
      <c r="F10" s="1514"/>
      <c r="G10" s="474"/>
    </row>
    <row r="11" spans="2:8" ht="19.5" thickBot="1" x14ac:dyDescent="0.35">
      <c r="B11" s="1512"/>
      <c r="C11" s="1513"/>
      <c r="D11" s="1513"/>
      <c r="E11" s="1513"/>
      <c r="F11" s="1514"/>
      <c r="G11" s="474"/>
    </row>
    <row r="12" spans="2:8" ht="4.5" customHeight="1" thickBot="1" x14ac:dyDescent="0.35">
      <c r="B12" s="1512"/>
      <c r="C12" s="1513"/>
      <c r="D12" s="1513"/>
      <c r="E12" s="1513"/>
      <c r="F12" s="1514"/>
      <c r="G12" s="474"/>
    </row>
    <row r="13" spans="2:8" ht="70.5" customHeight="1" thickBot="1" x14ac:dyDescent="0.35">
      <c r="B13" s="476" t="s">
        <v>14</v>
      </c>
      <c r="C13" s="1513" t="s">
        <v>1986</v>
      </c>
      <c r="D13" s="1516"/>
      <c r="E13" s="1516"/>
      <c r="F13" s="1517"/>
      <c r="G13" s="477"/>
    </row>
    <row r="14" spans="2:8" ht="18.75" x14ac:dyDescent="0.3">
      <c r="B14" s="1499" t="s">
        <v>16</v>
      </c>
      <c r="C14" s="478">
        <v>2022</v>
      </c>
      <c r="D14" s="478">
        <v>2023</v>
      </c>
      <c r="E14" s="478">
        <v>2024</v>
      </c>
      <c r="F14" s="478">
        <v>2025</v>
      </c>
      <c r="G14" s="474"/>
    </row>
    <row r="15" spans="2:8" ht="38.25" thickBot="1" x14ac:dyDescent="0.35">
      <c r="B15" s="1500"/>
      <c r="C15" s="479" t="s">
        <v>17</v>
      </c>
      <c r="D15" s="479" t="s">
        <v>18</v>
      </c>
      <c r="E15" s="479" t="s">
        <v>18</v>
      </c>
      <c r="F15" s="479" t="s">
        <v>18</v>
      </c>
      <c r="G15" s="474"/>
    </row>
    <row r="16" spans="2:8" ht="70.5" customHeight="1" thickBot="1" x14ac:dyDescent="0.35">
      <c r="B16" s="480" t="s">
        <v>1987</v>
      </c>
      <c r="C16" s="481">
        <v>1</v>
      </c>
      <c r="D16" s="481">
        <v>1</v>
      </c>
      <c r="E16" s="481">
        <v>1</v>
      </c>
      <c r="F16" s="481">
        <v>0</v>
      </c>
      <c r="G16" s="474"/>
    </row>
    <row r="17" spans="2:7" ht="93" customHeight="1" thickBot="1" x14ac:dyDescent="0.35">
      <c r="B17" s="482" t="s">
        <v>550</v>
      </c>
      <c r="C17" s="1512" t="s">
        <v>1988</v>
      </c>
      <c r="D17" s="1513"/>
      <c r="E17" s="1513"/>
      <c r="F17" s="1514"/>
      <c r="G17" s="474"/>
    </row>
    <row r="18" spans="2:7" ht="19.5" thickBot="1" x14ac:dyDescent="0.35">
      <c r="B18" s="1512" t="s">
        <v>552</v>
      </c>
      <c r="C18" s="1513"/>
      <c r="D18" s="1513"/>
      <c r="E18" s="1513"/>
      <c r="F18" s="1514"/>
      <c r="G18" s="474"/>
    </row>
    <row r="19" spans="2:7" ht="19.5" thickBot="1" x14ac:dyDescent="0.35">
      <c r="B19" s="480"/>
      <c r="C19" s="483"/>
      <c r="D19" s="481" t="s">
        <v>1989</v>
      </c>
      <c r="E19" s="481" t="s">
        <v>1989</v>
      </c>
      <c r="F19" s="481" t="s">
        <v>1989</v>
      </c>
      <c r="G19" s="474"/>
    </row>
    <row r="20" spans="2:7" ht="78.75" customHeight="1" thickBot="1" x14ac:dyDescent="0.35">
      <c r="B20" s="480" t="s">
        <v>1990</v>
      </c>
      <c r="C20" s="484">
        <v>160</v>
      </c>
      <c r="D20" s="484">
        <v>85</v>
      </c>
      <c r="E20" s="484">
        <v>85</v>
      </c>
      <c r="F20" s="484"/>
      <c r="G20" s="474"/>
    </row>
    <row r="21" spans="2:7" ht="19.5" thickBot="1" x14ac:dyDescent="0.35">
      <c r="B21" s="1518" t="s">
        <v>556</v>
      </c>
      <c r="C21" s="1519"/>
      <c r="D21" s="1519"/>
      <c r="E21" s="1519"/>
      <c r="F21" s="1520"/>
      <c r="G21" s="474"/>
    </row>
    <row r="22" spans="2:7" ht="19.5" thickBot="1" x14ac:dyDescent="0.35">
      <c r="B22" s="1518" t="s">
        <v>628</v>
      </c>
      <c r="C22" s="1519"/>
      <c r="D22" s="1519"/>
      <c r="E22" s="1519"/>
      <c r="F22" s="1520"/>
      <c r="G22" s="474"/>
    </row>
    <row r="23" spans="2:7" ht="19.5" thickBot="1" x14ac:dyDescent="0.35">
      <c r="B23" s="485" t="s">
        <v>558</v>
      </c>
      <c r="C23" s="1512" t="s">
        <v>1991</v>
      </c>
      <c r="D23" s="1516"/>
      <c r="E23" s="1516"/>
      <c r="F23" s="1517"/>
      <c r="G23" s="474"/>
    </row>
    <row r="24" spans="2:7" ht="19.5" thickBot="1" x14ac:dyDescent="0.35">
      <c r="B24" s="486" t="s">
        <v>560</v>
      </c>
      <c r="C24" s="1512" t="s">
        <v>1992</v>
      </c>
      <c r="D24" s="1516"/>
      <c r="E24" s="1516"/>
      <c r="F24" s="1517"/>
      <c r="G24" s="474"/>
    </row>
    <row r="25" spans="2:7" ht="19.5" thickBot="1" x14ac:dyDescent="0.35">
      <c r="B25" s="487" t="s">
        <v>37</v>
      </c>
      <c r="C25" s="1529" t="s">
        <v>1249</v>
      </c>
      <c r="D25" s="1530"/>
      <c r="E25" s="1530"/>
      <c r="F25" s="1531"/>
      <c r="G25" s="474"/>
    </row>
    <row r="26" spans="2:7" ht="18.75" x14ac:dyDescent="0.3">
      <c r="B26" s="1499"/>
      <c r="C26" s="478">
        <v>2022</v>
      </c>
      <c r="D26" s="478">
        <v>2023</v>
      </c>
      <c r="E26" s="478">
        <v>2024</v>
      </c>
      <c r="F26" s="478">
        <v>2025</v>
      </c>
      <c r="G26" s="474"/>
    </row>
    <row r="27" spans="2:7" ht="38.25" thickBot="1" x14ac:dyDescent="0.35">
      <c r="B27" s="1500"/>
      <c r="C27" s="479" t="s">
        <v>17</v>
      </c>
      <c r="D27" s="479" t="s">
        <v>18</v>
      </c>
      <c r="E27" s="479" t="s">
        <v>18</v>
      </c>
      <c r="F27" s="479" t="s">
        <v>18</v>
      </c>
      <c r="G27" s="474"/>
    </row>
    <row r="28" spans="2:7" ht="19.5" thickBot="1" x14ac:dyDescent="0.35">
      <c r="B28" s="486" t="s">
        <v>39</v>
      </c>
      <c r="C28" s="488">
        <v>160</v>
      </c>
      <c r="D28" s="488">
        <v>85</v>
      </c>
      <c r="E28" s="488">
        <v>85</v>
      </c>
      <c r="F28" s="488">
        <v>0</v>
      </c>
      <c r="G28" s="474"/>
    </row>
    <row r="29" spans="2:7" ht="38.25" customHeight="1" thickBot="1" x14ac:dyDescent="0.35">
      <c r="B29" s="486" t="s">
        <v>562</v>
      </c>
      <c r="C29" s="489">
        <f>C58</f>
        <v>73528</v>
      </c>
      <c r="D29" s="489">
        <f>D58</f>
        <v>80900</v>
      </c>
      <c r="E29" s="489">
        <f>E58</f>
        <v>80600</v>
      </c>
      <c r="F29" s="489">
        <f>F58</f>
        <v>0</v>
      </c>
      <c r="G29" s="474"/>
    </row>
    <row r="30" spans="2:7" ht="38.25" customHeight="1" thickBot="1" x14ac:dyDescent="0.35">
      <c r="B30" s="486" t="s">
        <v>563</v>
      </c>
      <c r="C30" s="489">
        <f>C29/C28</f>
        <v>459.55</v>
      </c>
      <c r="D30" s="489">
        <f>D29/D28</f>
        <v>951.76470588235293</v>
      </c>
      <c r="E30" s="489">
        <f>E29/E28</f>
        <v>948.23529411764707</v>
      </c>
      <c r="F30" s="489" t="e">
        <f>F29/F28</f>
        <v>#DIV/0!</v>
      </c>
      <c r="G30" s="474"/>
    </row>
    <row r="31" spans="2:7" ht="32.25" customHeight="1" thickBot="1" x14ac:dyDescent="0.35">
      <c r="B31" s="486" t="s">
        <v>564</v>
      </c>
      <c r="C31" s="490" t="s">
        <v>565</v>
      </c>
      <c r="D31" s="491">
        <f t="shared" ref="D31:F33" si="0">(D28-C28)/C28</f>
        <v>-0.46875</v>
      </c>
      <c r="E31" s="491">
        <f t="shared" si="0"/>
        <v>0</v>
      </c>
      <c r="F31" s="491">
        <f t="shared" si="0"/>
        <v>-1</v>
      </c>
      <c r="G31" s="474"/>
    </row>
    <row r="32" spans="2:7" ht="39.75" customHeight="1" thickBot="1" x14ac:dyDescent="0.35">
      <c r="B32" s="486" t="s">
        <v>566</v>
      </c>
      <c r="C32" s="490" t="s">
        <v>565</v>
      </c>
      <c r="D32" s="491">
        <f t="shared" si="0"/>
        <v>0.10026112501360027</v>
      </c>
      <c r="E32" s="491">
        <f t="shared" si="0"/>
        <v>-3.708281829419036E-3</v>
      </c>
      <c r="F32" s="491">
        <f t="shared" si="0"/>
        <v>-1</v>
      </c>
      <c r="G32" s="474"/>
    </row>
    <row r="33" spans="2:13" ht="42" customHeight="1" thickBot="1" x14ac:dyDescent="0.35">
      <c r="B33" s="486" t="s">
        <v>51</v>
      </c>
      <c r="C33" s="490" t="s">
        <v>565</v>
      </c>
      <c r="D33" s="491">
        <f t="shared" si="0"/>
        <v>1.0710797647314827</v>
      </c>
      <c r="E33" s="491">
        <f t="shared" si="0"/>
        <v>-3.7082818294190078E-3</v>
      </c>
      <c r="F33" s="491" t="e">
        <f t="shared" si="0"/>
        <v>#DIV/0!</v>
      </c>
      <c r="G33" s="474"/>
    </row>
    <row r="34" spans="2:13" ht="19.5" thickBot="1" x14ac:dyDescent="0.35">
      <c r="B34" s="1496" t="s">
        <v>1993</v>
      </c>
      <c r="C34" s="1497"/>
      <c r="D34" s="1497"/>
      <c r="E34" s="1497"/>
      <c r="F34" s="1498"/>
      <c r="G34" s="474"/>
    </row>
    <row r="35" spans="2:13" ht="18.75" x14ac:dyDescent="0.3">
      <c r="B35" s="1499"/>
      <c r="C35" s="478">
        <v>2022</v>
      </c>
      <c r="D35" s="478">
        <v>2023</v>
      </c>
      <c r="E35" s="478">
        <v>2024</v>
      </c>
      <c r="F35" s="478">
        <v>2025</v>
      </c>
      <c r="G35" s="474"/>
    </row>
    <row r="36" spans="2:13" ht="35.25" customHeight="1" thickBot="1" x14ac:dyDescent="0.35">
      <c r="B36" s="1500"/>
      <c r="C36" s="479" t="s">
        <v>17</v>
      </c>
      <c r="D36" s="479" t="s">
        <v>18</v>
      </c>
      <c r="E36" s="479" t="s">
        <v>18</v>
      </c>
      <c r="F36" s="479" t="s">
        <v>18</v>
      </c>
      <c r="G36" s="474"/>
    </row>
    <row r="37" spans="2:13" ht="19.5" thickBot="1" x14ac:dyDescent="0.35">
      <c r="B37" s="492" t="s">
        <v>568</v>
      </c>
      <c r="C37" s="493">
        <v>59528</v>
      </c>
      <c r="D37" s="493">
        <v>64300</v>
      </c>
      <c r="E37" s="493">
        <v>64300</v>
      </c>
      <c r="F37" s="493">
        <v>0</v>
      </c>
      <c r="G37" s="474"/>
      <c r="I37" s="494"/>
      <c r="K37" s="494"/>
      <c r="L37" s="494"/>
    </row>
    <row r="38" spans="2:13" ht="44.25" customHeight="1" thickBot="1" x14ac:dyDescent="0.35">
      <c r="B38" s="495" t="s">
        <v>569</v>
      </c>
      <c r="C38" s="496">
        <f>C37</f>
        <v>59528</v>
      </c>
      <c r="D38" s="496">
        <f>D37</f>
        <v>64300</v>
      </c>
      <c r="E38" s="496">
        <f>E37</f>
        <v>64300</v>
      </c>
      <c r="F38" s="496">
        <f>F37</f>
        <v>0</v>
      </c>
      <c r="G38" s="474"/>
    </row>
    <row r="39" spans="2:13" ht="27.75" customHeight="1" thickBot="1" x14ac:dyDescent="0.35">
      <c r="B39" s="495" t="s">
        <v>570</v>
      </c>
      <c r="C39" s="496">
        <v>0</v>
      </c>
      <c r="D39" s="496">
        <v>0</v>
      </c>
      <c r="E39" s="496">
        <v>0</v>
      </c>
      <c r="F39" s="496">
        <v>0</v>
      </c>
      <c r="G39" s="474"/>
    </row>
    <row r="40" spans="2:13" ht="62.25" customHeight="1" thickBot="1" x14ac:dyDescent="0.35">
      <c r="B40" s="492" t="s">
        <v>571</v>
      </c>
      <c r="C40" s="493">
        <v>6600</v>
      </c>
      <c r="D40" s="493">
        <v>7100</v>
      </c>
      <c r="E40" s="493">
        <v>7100</v>
      </c>
      <c r="F40" s="493">
        <v>0</v>
      </c>
      <c r="G40" s="474"/>
    </row>
    <row r="41" spans="2:13" ht="39.75" customHeight="1" thickBot="1" x14ac:dyDescent="0.35">
      <c r="B41" s="495" t="s">
        <v>569</v>
      </c>
      <c r="C41" s="496">
        <f>C40</f>
        <v>6600</v>
      </c>
      <c r="D41" s="496">
        <f>D40</f>
        <v>7100</v>
      </c>
      <c r="E41" s="496">
        <f>E40</f>
        <v>7100</v>
      </c>
      <c r="F41" s="496">
        <f>F40</f>
        <v>0</v>
      </c>
      <c r="G41" s="474"/>
    </row>
    <row r="42" spans="2:13" ht="33" customHeight="1" thickBot="1" x14ac:dyDescent="0.35">
      <c r="B42" s="495" t="s">
        <v>570</v>
      </c>
      <c r="C42" s="496"/>
      <c r="D42" s="497"/>
      <c r="E42" s="497"/>
      <c r="F42" s="497"/>
      <c r="G42" s="474"/>
    </row>
    <row r="43" spans="2:13" ht="40.5" customHeight="1" thickBot="1" x14ac:dyDescent="0.35">
      <c r="B43" s="492" t="s">
        <v>572</v>
      </c>
      <c r="C43" s="496">
        <v>7400</v>
      </c>
      <c r="D43" s="497">
        <v>9500</v>
      </c>
      <c r="E43" s="497">
        <v>9200</v>
      </c>
      <c r="F43" s="497"/>
      <c r="G43" s="474"/>
    </row>
    <row r="44" spans="2:13" ht="34.5" customHeight="1" thickBot="1" x14ac:dyDescent="0.35">
      <c r="B44" s="495" t="s">
        <v>569</v>
      </c>
      <c r="C44" s="496">
        <f>C43</f>
        <v>7400</v>
      </c>
      <c r="D44" s="496">
        <f>D43</f>
        <v>9500</v>
      </c>
      <c r="E44" s="496">
        <f>E43</f>
        <v>9200</v>
      </c>
      <c r="F44" s="496">
        <f>F43</f>
        <v>0</v>
      </c>
      <c r="G44" s="474"/>
    </row>
    <row r="45" spans="2:13" ht="39" customHeight="1" thickBot="1" x14ac:dyDescent="0.35">
      <c r="B45" s="495" t="s">
        <v>570</v>
      </c>
      <c r="C45" s="496"/>
      <c r="D45" s="497"/>
      <c r="E45" s="497"/>
      <c r="F45" s="497"/>
      <c r="G45" s="474"/>
      <c r="M45" s="472" t="s">
        <v>1994</v>
      </c>
    </row>
    <row r="46" spans="2:13" ht="33.75" customHeight="1" thickBot="1" x14ac:dyDescent="0.35">
      <c r="B46" s="492" t="s">
        <v>573</v>
      </c>
      <c r="C46" s="496"/>
      <c r="D46" s="497"/>
      <c r="E46" s="497"/>
      <c r="F46" s="497"/>
      <c r="G46" s="474"/>
    </row>
    <row r="47" spans="2:13" ht="19.5" thickBot="1" x14ac:dyDescent="0.35">
      <c r="B47" s="495" t="s">
        <v>569</v>
      </c>
      <c r="C47" s="496"/>
      <c r="D47" s="497"/>
      <c r="E47" s="497"/>
      <c r="F47" s="497"/>
      <c r="G47" s="474"/>
    </row>
    <row r="48" spans="2:13" ht="23.25" customHeight="1" thickBot="1" x14ac:dyDescent="0.35">
      <c r="B48" s="495" t="s">
        <v>570</v>
      </c>
      <c r="C48" s="496"/>
      <c r="D48" s="497"/>
      <c r="E48" s="497"/>
      <c r="F48" s="497"/>
      <c r="G48" s="474"/>
    </row>
    <row r="49" spans="2:7" ht="26.25" customHeight="1" thickBot="1" x14ac:dyDescent="0.35">
      <c r="B49" s="492" t="s">
        <v>574</v>
      </c>
      <c r="C49" s="496"/>
      <c r="D49" s="497"/>
      <c r="E49" s="497"/>
      <c r="F49" s="497"/>
      <c r="G49" s="474"/>
    </row>
    <row r="50" spans="2:7" ht="36.75" customHeight="1" thickBot="1" x14ac:dyDescent="0.35">
      <c r="B50" s="495" t="s">
        <v>569</v>
      </c>
      <c r="C50" s="496"/>
      <c r="D50" s="497"/>
      <c r="E50" s="497"/>
      <c r="F50" s="497"/>
      <c r="G50" s="474"/>
    </row>
    <row r="51" spans="2:7" ht="30.75" customHeight="1" thickBot="1" x14ac:dyDescent="0.35">
      <c r="B51" s="495" t="s">
        <v>570</v>
      </c>
      <c r="C51" s="496"/>
      <c r="D51" s="497"/>
      <c r="E51" s="497"/>
      <c r="F51" s="497"/>
      <c r="G51" s="474"/>
    </row>
    <row r="52" spans="2:7" ht="30.75" customHeight="1" thickBot="1" x14ac:dyDescent="0.35">
      <c r="B52" s="492" t="s">
        <v>575</v>
      </c>
      <c r="C52" s="496"/>
      <c r="D52" s="497"/>
      <c r="E52" s="497"/>
      <c r="F52" s="497"/>
      <c r="G52" s="474"/>
    </row>
    <row r="53" spans="2:7" ht="37.5" customHeight="1" thickBot="1" x14ac:dyDescent="0.35">
      <c r="B53" s="495" t="s">
        <v>569</v>
      </c>
      <c r="C53" s="496"/>
      <c r="D53" s="497"/>
      <c r="E53" s="497"/>
      <c r="F53" s="497"/>
      <c r="G53" s="474"/>
    </row>
    <row r="54" spans="2:7" ht="34.5" customHeight="1" thickBot="1" x14ac:dyDescent="0.35">
      <c r="B54" s="495" t="s">
        <v>570</v>
      </c>
      <c r="C54" s="496"/>
      <c r="D54" s="497"/>
      <c r="E54" s="497"/>
      <c r="F54" s="497"/>
      <c r="G54" s="474"/>
    </row>
    <row r="55" spans="2:7" ht="44.25" customHeight="1" thickBot="1" x14ac:dyDescent="0.35">
      <c r="B55" s="492" t="s">
        <v>576</v>
      </c>
      <c r="C55" s="496">
        <v>0</v>
      </c>
      <c r="D55" s="497">
        <v>0</v>
      </c>
      <c r="E55" s="497">
        <v>0</v>
      </c>
      <c r="F55" s="497">
        <v>0</v>
      </c>
      <c r="G55" s="474"/>
    </row>
    <row r="56" spans="2:7" ht="31.5" customHeight="1" thickBot="1" x14ac:dyDescent="0.35">
      <c r="B56" s="495" t="s">
        <v>569</v>
      </c>
      <c r="C56" s="496"/>
      <c r="D56" s="498"/>
      <c r="E56" s="498"/>
      <c r="F56" s="498"/>
      <c r="G56" s="474"/>
    </row>
    <row r="57" spans="2:7" ht="32.25" customHeight="1" thickBot="1" x14ac:dyDescent="0.35">
      <c r="B57" s="495" t="s">
        <v>570</v>
      </c>
      <c r="C57" s="496"/>
      <c r="D57" s="499"/>
      <c r="E57" s="498"/>
      <c r="F57" s="498"/>
      <c r="G57" s="474"/>
    </row>
    <row r="58" spans="2:7" ht="19.5" thickBot="1" x14ac:dyDescent="0.35">
      <c r="B58" s="500" t="s">
        <v>577</v>
      </c>
      <c r="C58" s="496">
        <f>C37+C40+C43+C46+C49+C52+C55</f>
        <v>73528</v>
      </c>
      <c r="D58" s="496">
        <f>D37+D40+D43+D46+D49+D52+D55</f>
        <v>80900</v>
      </c>
      <c r="E58" s="496">
        <f>E37+E40+E43+E46+E49+E52+E55</f>
        <v>80600</v>
      </c>
      <c r="F58" s="496">
        <f>F37+F40+F43+F46+F49+F52+F55</f>
        <v>0</v>
      </c>
      <c r="G58" s="474"/>
    </row>
    <row r="59" spans="2:7" ht="19.5" thickBot="1" x14ac:dyDescent="0.35">
      <c r="B59" s="501" t="s">
        <v>578</v>
      </c>
      <c r="C59" s="502">
        <f>IF(C58-C29=0,0,"Error")</f>
        <v>0</v>
      </c>
      <c r="D59" s="502">
        <v>0</v>
      </c>
      <c r="E59" s="502">
        <v>0</v>
      </c>
      <c r="F59" s="502">
        <v>0</v>
      </c>
      <c r="G59" s="474"/>
    </row>
    <row r="60" spans="2:7" ht="19.5" thickBot="1" x14ac:dyDescent="0.35">
      <c r="B60" s="1518" t="s">
        <v>639</v>
      </c>
      <c r="C60" s="1519"/>
      <c r="D60" s="1519"/>
      <c r="E60" s="1519"/>
      <c r="F60" s="1520"/>
      <c r="G60" s="474"/>
    </row>
    <row r="61" spans="2:7" ht="19.5" thickBot="1" x14ac:dyDescent="0.35">
      <c r="B61" s="1518" t="s">
        <v>640</v>
      </c>
      <c r="C61" s="1519"/>
      <c r="D61" s="1519"/>
      <c r="E61" s="1519"/>
      <c r="F61" s="1520"/>
      <c r="G61" s="474"/>
    </row>
    <row r="62" spans="2:7" ht="57.75" customHeight="1" thickBot="1" x14ac:dyDescent="0.35">
      <c r="B62" s="485" t="s">
        <v>584</v>
      </c>
      <c r="C62" s="1521" t="s">
        <v>1995</v>
      </c>
      <c r="D62" s="1522"/>
      <c r="E62" s="1522"/>
      <c r="F62" s="1523"/>
      <c r="G62" s="474"/>
    </row>
    <row r="63" spans="2:7" ht="95.25" customHeight="1" thickBot="1" x14ac:dyDescent="0.35">
      <c r="B63" s="485" t="s">
        <v>641</v>
      </c>
      <c r="C63" s="503" t="s">
        <v>1996</v>
      </c>
      <c r="D63" s="504" t="s">
        <v>587</v>
      </c>
      <c r="E63" s="1524" t="s">
        <v>1970</v>
      </c>
      <c r="F63" s="1511"/>
      <c r="G63" s="474"/>
    </row>
    <row r="64" spans="2:7" ht="19.5" thickBot="1" x14ac:dyDescent="0.35">
      <c r="B64" s="505"/>
      <c r="C64" s="1510"/>
      <c r="D64" s="1525"/>
      <c r="E64" s="1524"/>
      <c r="F64" s="1511"/>
      <c r="G64" s="474"/>
    </row>
    <row r="65" spans="2:7" ht="51" customHeight="1" thickBot="1" x14ac:dyDescent="0.35">
      <c r="B65" s="486" t="s">
        <v>560</v>
      </c>
      <c r="C65" s="1515" t="s">
        <v>1997</v>
      </c>
      <c r="D65" s="1516"/>
      <c r="E65" s="1516"/>
      <c r="F65" s="1517"/>
      <c r="G65" s="474"/>
    </row>
    <row r="66" spans="2:7" ht="19.5" thickBot="1" x14ac:dyDescent="0.35">
      <c r="B66" s="486" t="s">
        <v>37</v>
      </c>
      <c r="C66" s="1515" t="s">
        <v>1998</v>
      </c>
      <c r="D66" s="1516"/>
      <c r="E66" s="1516"/>
      <c r="F66" s="1517"/>
      <c r="G66" s="474"/>
    </row>
    <row r="67" spans="2:7" ht="18.75" x14ac:dyDescent="0.3">
      <c r="B67" s="1499"/>
      <c r="C67" s="478">
        <v>2022</v>
      </c>
      <c r="D67" s="478">
        <v>2023</v>
      </c>
      <c r="E67" s="478">
        <v>2024</v>
      </c>
      <c r="F67" s="478">
        <v>2025</v>
      </c>
      <c r="G67" s="474"/>
    </row>
    <row r="68" spans="2:7" ht="38.25" thickBot="1" x14ac:dyDescent="0.35">
      <c r="B68" s="1500"/>
      <c r="C68" s="479" t="s">
        <v>17</v>
      </c>
      <c r="D68" s="479" t="s">
        <v>18</v>
      </c>
      <c r="E68" s="479" t="s">
        <v>18</v>
      </c>
      <c r="F68" s="479" t="s">
        <v>18</v>
      </c>
      <c r="G68" s="474"/>
    </row>
    <row r="69" spans="2:7" ht="19.5" thickBot="1" x14ac:dyDescent="0.35">
      <c r="B69" s="486" t="s">
        <v>39</v>
      </c>
      <c r="C69" s="489">
        <v>4</v>
      </c>
      <c r="D69" s="489">
        <v>3</v>
      </c>
      <c r="E69" s="489">
        <v>3</v>
      </c>
      <c r="F69" s="489">
        <v>0</v>
      </c>
      <c r="G69" s="474"/>
    </row>
    <row r="70" spans="2:7" ht="42.75" customHeight="1" thickBot="1" x14ac:dyDescent="0.35">
      <c r="B70" s="486" t="s">
        <v>562</v>
      </c>
      <c r="C70" s="489">
        <v>1000</v>
      </c>
      <c r="D70" s="489">
        <v>850</v>
      </c>
      <c r="E70" s="489">
        <v>850</v>
      </c>
      <c r="F70" s="489">
        <v>0</v>
      </c>
      <c r="G70" s="474"/>
    </row>
    <row r="71" spans="2:7" ht="42" customHeight="1" thickBot="1" x14ac:dyDescent="0.35">
      <c r="B71" s="486" t="s">
        <v>563</v>
      </c>
      <c r="C71" s="489">
        <f>C70/C69</f>
        <v>250</v>
      </c>
      <c r="D71" s="489">
        <f>D70/D69</f>
        <v>283.33333333333331</v>
      </c>
      <c r="E71" s="489">
        <f>E70/E69</f>
        <v>283.33333333333331</v>
      </c>
      <c r="F71" s="489" t="e">
        <f>F70/F69</f>
        <v>#DIV/0!</v>
      </c>
      <c r="G71" s="474"/>
    </row>
    <row r="72" spans="2:7" ht="46.5" customHeight="1" thickBot="1" x14ac:dyDescent="0.35">
      <c r="B72" s="486" t="s">
        <v>564</v>
      </c>
      <c r="C72" s="490" t="s">
        <v>565</v>
      </c>
      <c r="D72" s="491">
        <f>D69/C69-1</f>
        <v>-0.25</v>
      </c>
      <c r="E72" s="491">
        <f t="shared" ref="E72:F74" si="1">E69/D69-1</f>
        <v>0</v>
      </c>
      <c r="F72" s="491">
        <f t="shared" si="1"/>
        <v>-1</v>
      </c>
      <c r="G72" s="474"/>
    </row>
    <row r="73" spans="2:7" ht="37.5" customHeight="1" thickBot="1" x14ac:dyDescent="0.35">
      <c r="B73" s="486" t="s">
        <v>566</v>
      </c>
      <c r="C73" s="490" t="s">
        <v>565</v>
      </c>
      <c r="D73" s="491">
        <f>D70/C70-1</f>
        <v>-0.15000000000000002</v>
      </c>
      <c r="E73" s="491">
        <f t="shared" si="1"/>
        <v>0</v>
      </c>
      <c r="F73" s="491">
        <f t="shared" si="1"/>
        <v>-1</v>
      </c>
      <c r="G73" s="474"/>
    </row>
    <row r="74" spans="2:7" ht="40.5" customHeight="1" thickBot="1" x14ac:dyDescent="0.35">
      <c r="B74" s="486" t="s">
        <v>51</v>
      </c>
      <c r="C74" s="490" t="s">
        <v>565</v>
      </c>
      <c r="D74" s="491">
        <f>D71/C71-1</f>
        <v>0.1333333333333333</v>
      </c>
      <c r="E74" s="491">
        <f t="shared" si="1"/>
        <v>0</v>
      </c>
      <c r="F74" s="491" t="e">
        <f t="shared" si="1"/>
        <v>#DIV/0!</v>
      </c>
      <c r="G74" s="474"/>
    </row>
    <row r="75" spans="2:7" ht="19.5" thickBot="1" x14ac:dyDescent="0.35">
      <c r="B75" s="1496" t="s">
        <v>1999</v>
      </c>
      <c r="C75" s="1497"/>
      <c r="D75" s="1497"/>
      <c r="E75" s="1497"/>
      <c r="F75" s="1498"/>
      <c r="G75" s="474"/>
    </row>
    <row r="76" spans="2:7" ht="18.75" x14ac:dyDescent="0.3">
      <c r="B76" s="1499"/>
      <c r="C76" s="478">
        <v>2022</v>
      </c>
      <c r="D76" s="478">
        <v>2023</v>
      </c>
      <c r="E76" s="478">
        <v>2024</v>
      </c>
      <c r="F76" s="478">
        <v>2025</v>
      </c>
      <c r="G76" s="474"/>
    </row>
    <row r="77" spans="2:7" ht="38.25" thickBot="1" x14ac:dyDescent="0.35">
      <c r="B77" s="1500"/>
      <c r="C77" s="479" t="s">
        <v>17</v>
      </c>
      <c r="D77" s="479" t="s">
        <v>18</v>
      </c>
      <c r="E77" s="479" t="s">
        <v>18</v>
      </c>
      <c r="F77" s="479" t="s">
        <v>18</v>
      </c>
      <c r="G77" s="474"/>
    </row>
    <row r="78" spans="2:7" ht="40.5" customHeight="1" thickBot="1" x14ac:dyDescent="0.35">
      <c r="B78" s="492" t="s">
        <v>593</v>
      </c>
      <c r="C78" s="497">
        <f>C79+C80+C81+C82</f>
        <v>0</v>
      </c>
      <c r="D78" s="497">
        <f>D79+D80+D81+D82</f>
        <v>0</v>
      </c>
      <c r="E78" s="497">
        <f>E79+E80+E81+E82</f>
        <v>0</v>
      </c>
      <c r="F78" s="497">
        <f>F79+F80+F81+F82</f>
        <v>0</v>
      </c>
      <c r="G78" s="474"/>
    </row>
    <row r="79" spans="2:7" ht="36" customHeight="1" thickBot="1" x14ac:dyDescent="0.35">
      <c r="B79" s="495" t="s">
        <v>569</v>
      </c>
      <c r="C79" s="497"/>
      <c r="D79" s="497"/>
      <c r="E79" s="497"/>
      <c r="F79" s="497"/>
      <c r="G79" s="474"/>
    </row>
    <row r="80" spans="2:7" ht="19.5" thickBot="1" x14ac:dyDescent="0.35">
      <c r="B80" s="495" t="s">
        <v>594</v>
      </c>
      <c r="C80" s="497"/>
      <c r="D80" s="497"/>
      <c r="E80" s="497"/>
      <c r="F80" s="497"/>
      <c r="G80" s="474"/>
    </row>
    <row r="81" spans="2:7" ht="30" customHeight="1" thickBot="1" x14ac:dyDescent="0.35">
      <c r="B81" s="495" t="s">
        <v>595</v>
      </c>
      <c r="C81" s="497"/>
      <c r="D81" s="497"/>
      <c r="E81" s="497"/>
      <c r="F81" s="497"/>
      <c r="G81" s="474"/>
    </row>
    <row r="82" spans="2:7" ht="31.5" customHeight="1" thickBot="1" x14ac:dyDescent="0.35">
      <c r="B82" s="495" t="s">
        <v>596</v>
      </c>
      <c r="C82" s="497"/>
      <c r="D82" s="497"/>
      <c r="E82" s="497"/>
      <c r="F82" s="497"/>
      <c r="G82" s="474"/>
    </row>
    <row r="83" spans="2:7" ht="34.5" customHeight="1" thickBot="1" x14ac:dyDescent="0.35">
      <c r="B83" s="492" t="s">
        <v>597</v>
      </c>
      <c r="C83" s="496">
        <f>C70</f>
        <v>1000</v>
      </c>
      <c r="D83" s="496">
        <f>D70</f>
        <v>850</v>
      </c>
      <c r="E83" s="496">
        <f>E70</f>
        <v>850</v>
      </c>
      <c r="F83" s="496">
        <f>F70</f>
        <v>0</v>
      </c>
      <c r="G83" s="474"/>
    </row>
    <row r="84" spans="2:7" ht="34.5" customHeight="1" thickBot="1" x14ac:dyDescent="0.35">
      <c r="B84" s="495" t="s">
        <v>569</v>
      </c>
      <c r="C84" s="496">
        <f>C83</f>
        <v>1000</v>
      </c>
      <c r="D84" s="496">
        <f>D83</f>
        <v>850</v>
      </c>
      <c r="E84" s="496">
        <f>E83</f>
        <v>850</v>
      </c>
      <c r="F84" s="496">
        <f>F83</f>
        <v>0</v>
      </c>
      <c r="G84" s="474"/>
    </row>
    <row r="85" spans="2:7" ht="19.5" thickBot="1" x14ac:dyDescent="0.35">
      <c r="B85" s="495" t="s">
        <v>594</v>
      </c>
      <c r="C85" s="496"/>
      <c r="D85" s="497"/>
      <c r="E85" s="497"/>
      <c r="F85" s="497"/>
      <c r="G85" s="474"/>
    </row>
    <row r="86" spans="2:7" ht="33.75" customHeight="1" thickBot="1" x14ac:dyDescent="0.35">
      <c r="B86" s="495" t="s">
        <v>595</v>
      </c>
      <c r="C86" s="496"/>
      <c r="D86" s="497"/>
      <c r="E86" s="497"/>
      <c r="F86" s="497"/>
      <c r="G86" s="474"/>
    </row>
    <row r="87" spans="2:7" ht="36" customHeight="1" thickBot="1" x14ac:dyDescent="0.35">
      <c r="B87" s="495" t="s">
        <v>596</v>
      </c>
      <c r="C87" s="496"/>
      <c r="D87" s="497"/>
      <c r="E87" s="497"/>
      <c r="F87" s="497"/>
      <c r="G87" s="474"/>
    </row>
    <row r="88" spans="2:7" ht="41.25" customHeight="1" thickBot="1" x14ac:dyDescent="0.35">
      <c r="B88" s="506" t="s">
        <v>577</v>
      </c>
      <c r="C88" s="507">
        <f>C78+C83</f>
        <v>1000</v>
      </c>
      <c r="D88" s="507">
        <f>D78+D83</f>
        <v>850</v>
      </c>
      <c r="E88" s="507">
        <f>E78+E83</f>
        <v>850</v>
      </c>
      <c r="F88" s="507">
        <f>F78+F83</f>
        <v>0</v>
      </c>
      <c r="G88" s="474"/>
    </row>
    <row r="89" spans="2:7" ht="19.5" thickBot="1" x14ac:dyDescent="0.35">
      <c r="B89" s="508"/>
      <c r="C89" s="509"/>
      <c r="D89" s="509"/>
      <c r="E89" s="509"/>
      <c r="F89" s="510"/>
      <c r="G89" s="474"/>
    </row>
    <row r="90" spans="2:7" ht="18.75" x14ac:dyDescent="0.3">
      <c r="B90" s="1504" t="s">
        <v>584</v>
      </c>
      <c r="C90" s="1506" t="s">
        <v>1995</v>
      </c>
      <c r="D90" s="1506"/>
      <c r="E90" s="1506"/>
      <c r="F90" s="1507"/>
      <c r="G90" s="474"/>
    </row>
    <row r="91" spans="2:7" ht="19.5" thickBot="1" x14ac:dyDescent="0.35">
      <c r="B91" s="1505"/>
      <c r="C91" s="1508"/>
      <c r="D91" s="1508"/>
      <c r="E91" s="1508"/>
      <c r="F91" s="1509"/>
      <c r="G91" s="474"/>
    </row>
    <row r="92" spans="2:7" ht="87.75" customHeight="1" thickBot="1" x14ac:dyDescent="0.35">
      <c r="B92" s="485" t="s">
        <v>2000</v>
      </c>
      <c r="C92" s="503" t="s">
        <v>2001</v>
      </c>
      <c r="D92" s="504" t="s">
        <v>587</v>
      </c>
      <c r="E92" s="1510" t="s">
        <v>2002</v>
      </c>
      <c r="F92" s="1511"/>
      <c r="G92" s="474"/>
    </row>
    <row r="93" spans="2:7" ht="51.75" customHeight="1" thickBot="1" x14ac:dyDescent="0.35">
      <c r="B93" s="486" t="s">
        <v>560</v>
      </c>
      <c r="C93" s="1512" t="s">
        <v>2003</v>
      </c>
      <c r="D93" s="1513"/>
      <c r="E93" s="1513"/>
      <c r="F93" s="1514"/>
      <c r="G93" s="474"/>
    </row>
    <row r="94" spans="2:7" ht="19.5" thickBot="1" x14ac:dyDescent="0.35">
      <c r="B94" s="486" t="s">
        <v>37</v>
      </c>
      <c r="C94" s="1515" t="s">
        <v>2004</v>
      </c>
      <c r="D94" s="1516"/>
      <c r="E94" s="1516"/>
      <c r="F94" s="1517"/>
      <c r="G94" s="474"/>
    </row>
    <row r="95" spans="2:7" ht="18.75" x14ac:dyDescent="0.3">
      <c r="B95" s="1499"/>
      <c r="C95" s="478">
        <v>2022</v>
      </c>
      <c r="D95" s="478">
        <v>2023</v>
      </c>
      <c r="E95" s="478">
        <v>2024</v>
      </c>
      <c r="F95" s="478">
        <v>2025</v>
      </c>
      <c r="G95" s="474"/>
    </row>
    <row r="96" spans="2:7" ht="38.25" thickBot="1" x14ac:dyDescent="0.35">
      <c r="B96" s="1500"/>
      <c r="C96" s="479" t="s">
        <v>17</v>
      </c>
      <c r="D96" s="479" t="s">
        <v>18</v>
      </c>
      <c r="E96" s="479" t="s">
        <v>18</v>
      </c>
      <c r="F96" s="479" t="s">
        <v>18</v>
      </c>
      <c r="G96" s="474"/>
    </row>
    <row r="97" spans="2:7" ht="19.5" thickBot="1" x14ac:dyDescent="0.35">
      <c r="B97" s="486" t="s">
        <v>39</v>
      </c>
      <c r="C97" s="490">
        <v>4</v>
      </c>
      <c r="D97" s="490">
        <v>3</v>
      </c>
      <c r="E97" s="490">
        <v>3</v>
      </c>
      <c r="F97" s="490">
        <v>0</v>
      </c>
      <c r="G97" s="474"/>
    </row>
    <row r="98" spans="2:7" ht="44.25" customHeight="1" thickBot="1" x14ac:dyDescent="0.35">
      <c r="B98" s="486" t="s">
        <v>562</v>
      </c>
      <c r="C98" s="489">
        <v>1000</v>
      </c>
      <c r="D98" s="489">
        <v>650</v>
      </c>
      <c r="E98" s="489">
        <v>650</v>
      </c>
      <c r="F98" s="489">
        <v>0</v>
      </c>
      <c r="G98" s="474"/>
    </row>
    <row r="99" spans="2:7" ht="46.5" customHeight="1" thickBot="1" x14ac:dyDescent="0.35">
      <c r="B99" s="486" t="s">
        <v>563</v>
      </c>
      <c r="C99" s="489">
        <f>C98/C97</f>
        <v>250</v>
      </c>
      <c r="D99" s="489">
        <f>D98/D97</f>
        <v>216.66666666666666</v>
      </c>
      <c r="E99" s="489">
        <f>E98/E97</f>
        <v>216.66666666666666</v>
      </c>
      <c r="F99" s="489" t="e">
        <f>F98/F97</f>
        <v>#DIV/0!</v>
      </c>
      <c r="G99" s="474"/>
    </row>
    <row r="100" spans="2:7" ht="41.25" customHeight="1" thickBot="1" x14ac:dyDescent="0.35">
      <c r="B100" s="486" t="s">
        <v>564</v>
      </c>
      <c r="C100" s="490" t="s">
        <v>565</v>
      </c>
      <c r="D100" s="491">
        <f t="shared" ref="D100:F102" si="2">D97/C97-1</f>
        <v>-0.25</v>
      </c>
      <c r="E100" s="491">
        <f t="shared" si="2"/>
        <v>0</v>
      </c>
      <c r="F100" s="491">
        <f t="shared" si="2"/>
        <v>-1</v>
      </c>
      <c r="G100" s="474"/>
    </row>
    <row r="101" spans="2:7" ht="47.25" customHeight="1" thickBot="1" x14ac:dyDescent="0.35">
      <c r="B101" s="486" t="s">
        <v>566</v>
      </c>
      <c r="C101" s="490" t="s">
        <v>565</v>
      </c>
      <c r="D101" s="491">
        <f t="shared" si="2"/>
        <v>-0.35</v>
      </c>
      <c r="E101" s="491">
        <f t="shared" si="2"/>
        <v>0</v>
      </c>
      <c r="F101" s="491">
        <f t="shared" si="2"/>
        <v>-1</v>
      </c>
      <c r="G101" s="474"/>
    </row>
    <row r="102" spans="2:7" ht="44.25" customHeight="1" thickBot="1" x14ac:dyDescent="0.35">
      <c r="B102" s="486" t="s">
        <v>51</v>
      </c>
      <c r="C102" s="490" t="s">
        <v>565</v>
      </c>
      <c r="D102" s="491">
        <f t="shared" si="2"/>
        <v>-0.13333333333333341</v>
      </c>
      <c r="E102" s="491">
        <f t="shared" si="2"/>
        <v>0</v>
      </c>
      <c r="F102" s="491" t="e">
        <f t="shared" si="2"/>
        <v>#DIV/0!</v>
      </c>
      <c r="G102" s="474"/>
    </row>
    <row r="103" spans="2:7" ht="19.5" thickBot="1" x14ac:dyDescent="0.35">
      <c r="B103" s="1496" t="s">
        <v>2005</v>
      </c>
      <c r="C103" s="1497"/>
      <c r="D103" s="1497"/>
      <c r="E103" s="1497"/>
      <c r="F103" s="1498"/>
      <c r="G103" s="474"/>
    </row>
    <row r="104" spans="2:7" ht="18.75" x14ac:dyDescent="0.3">
      <c r="B104" s="1499"/>
      <c r="C104" s="478">
        <v>2022</v>
      </c>
      <c r="D104" s="478">
        <v>2023</v>
      </c>
      <c r="E104" s="478">
        <v>2024</v>
      </c>
      <c r="F104" s="478">
        <v>2025</v>
      </c>
      <c r="G104" s="474"/>
    </row>
    <row r="105" spans="2:7" ht="38.25" thickBot="1" x14ac:dyDescent="0.35">
      <c r="B105" s="1500"/>
      <c r="C105" s="479" t="s">
        <v>17</v>
      </c>
      <c r="D105" s="479" t="s">
        <v>18</v>
      </c>
      <c r="E105" s="479" t="s">
        <v>18</v>
      </c>
      <c r="F105" s="479" t="s">
        <v>18</v>
      </c>
      <c r="G105" s="474"/>
    </row>
    <row r="106" spans="2:7" ht="43.5" customHeight="1" thickBot="1" x14ac:dyDescent="0.35">
      <c r="B106" s="492" t="s">
        <v>593</v>
      </c>
      <c r="C106" s="497">
        <f>C107+C108+C109+C110</f>
        <v>0</v>
      </c>
      <c r="D106" s="497">
        <f>D107+D108+D109+D110</f>
        <v>0</v>
      </c>
      <c r="E106" s="497">
        <f>E107+E108+E109+E110</f>
        <v>0</v>
      </c>
      <c r="F106" s="497">
        <f>F107+F108+F109+F110</f>
        <v>0</v>
      </c>
      <c r="G106" s="474"/>
    </row>
    <row r="107" spans="2:7" ht="28.5" customHeight="1" thickBot="1" x14ac:dyDescent="0.35">
      <c r="B107" s="495" t="s">
        <v>569</v>
      </c>
      <c r="C107" s="497"/>
      <c r="D107" s="497"/>
      <c r="E107" s="497"/>
      <c r="F107" s="497"/>
      <c r="G107" s="474"/>
    </row>
    <row r="108" spans="2:7" ht="19.5" thickBot="1" x14ac:dyDescent="0.35">
      <c r="B108" s="495" t="s">
        <v>594</v>
      </c>
      <c r="C108" s="497"/>
      <c r="D108" s="497"/>
      <c r="E108" s="497"/>
      <c r="F108" s="497"/>
      <c r="G108" s="474"/>
    </row>
    <row r="109" spans="2:7" ht="28.5" customHeight="1" thickBot="1" x14ac:dyDescent="0.35">
      <c r="B109" s="495" t="s">
        <v>595</v>
      </c>
      <c r="C109" s="497"/>
      <c r="D109" s="497"/>
      <c r="E109" s="497"/>
      <c r="F109" s="497"/>
      <c r="G109" s="474"/>
    </row>
    <row r="110" spans="2:7" ht="25.5" customHeight="1" thickBot="1" x14ac:dyDescent="0.35">
      <c r="B110" s="495" t="s">
        <v>596</v>
      </c>
      <c r="C110" s="497"/>
      <c r="D110" s="497"/>
      <c r="E110" s="497"/>
      <c r="F110" s="497"/>
      <c r="G110" s="474"/>
    </row>
    <row r="111" spans="2:7" ht="39.75" customHeight="1" thickBot="1" x14ac:dyDescent="0.35">
      <c r="B111" s="492" t="s">
        <v>597</v>
      </c>
      <c r="C111" s="496">
        <f>C112+C113+C114+C115</f>
        <v>1000</v>
      </c>
      <c r="D111" s="496">
        <f>D112+D113+D114+D115</f>
        <v>0</v>
      </c>
      <c r="E111" s="496">
        <f>E112+E113+E114+E115</f>
        <v>0</v>
      </c>
      <c r="F111" s="496">
        <f>F112+F113+F114+F115</f>
        <v>0</v>
      </c>
      <c r="G111" s="474"/>
    </row>
    <row r="112" spans="2:7" ht="31.5" customHeight="1" thickBot="1" x14ac:dyDescent="0.35">
      <c r="B112" s="495" t="s">
        <v>569</v>
      </c>
      <c r="C112" s="496">
        <v>1000</v>
      </c>
      <c r="D112" s="496"/>
      <c r="E112" s="496">
        <v>0</v>
      </c>
      <c r="F112" s="496">
        <v>0</v>
      </c>
      <c r="G112" s="474"/>
    </row>
    <row r="113" spans="2:14" ht="19.5" thickBot="1" x14ac:dyDescent="0.35">
      <c r="B113" s="495" t="s">
        <v>594</v>
      </c>
      <c r="C113" s="496"/>
      <c r="D113" s="497"/>
      <c r="E113" s="497"/>
      <c r="F113" s="497"/>
      <c r="G113" s="474"/>
    </row>
    <row r="114" spans="2:14" ht="33.75" customHeight="1" thickBot="1" x14ac:dyDescent="0.35">
      <c r="B114" s="495" t="s">
        <v>595</v>
      </c>
      <c r="C114" s="496"/>
      <c r="D114" s="497"/>
      <c r="E114" s="497"/>
      <c r="F114" s="497"/>
      <c r="G114" s="474"/>
    </row>
    <row r="115" spans="2:14" ht="32.25" customHeight="1" thickBot="1" x14ac:dyDescent="0.35">
      <c r="B115" s="495" t="s">
        <v>596</v>
      </c>
      <c r="C115" s="496"/>
      <c r="D115" s="497"/>
      <c r="E115" s="497"/>
      <c r="F115" s="497"/>
      <c r="G115" s="474"/>
    </row>
    <row r="116" spans="2:14" ht="35.25" customHeight="1" thickBot="1" x14ac:dyDescent="0.35">
      <c r="B116" s="511" t="s">
        <v>2006</v>
      </c>
      <c r="C116" s="496">
        <f>C106+C111</f>
        <v>1000</v>
      </c>
      <c r="D116" s="496">
        <f>D106+D111</f>
        <v>0</v>
      </c>
      <c r="E116" s="496">
        <f>E106+E111</f>
        <v>0</v>
      </c>
      <c r="F116" s="496">
        <f>F106+F111</f>
        <v>0</v>
      </c>
      <c r="G116" s="474"/>
    </row>
    <row r="117" spans="2:14" ht="19.5" thickBot="1" x14ac:dyDescent="0.35">
      <c r="B117" s="508"/>
      <c r="C117" s="509"/>
      <c r="D117" s="509"/>
      <c r="E117" s="509"/>
      <c r="F117" s="510"/>
      <c r="G117" s="474"/>
    </row>
    <row r="118" spans="2:14" ht="19.5" thickBot="1" x14ac:dyDescent="0.35">
      <c r="B118" s="501"/>
      <c r="C118" s="502"/>
      <c r="D118" s="502"/>
      <c r="E118" s="502"/>
      <c r="F118" s="502"/>
      <c r="G118" s="474"/>
    </row>
    <row r="119" spans="2:14" ht="52.5" customHeight="1" thickBot="1" x14ac:dyDescent="0.35">
      <c r="B119" s="482" t="s">
        <v>598</v>
      </c>
      <c r="C119" s="502">
        <f>C29+C70++C98</f>
        <v>75528</v>
      </c>
      <c r="D119" s="502">
        <f>D29+D70++D98</f>
        <v>82400</v>
      </c>
      <c r="E119" s="502">
        <f>E29+E70++E98</f>
        <v>82100</v>
      </c>
      <c r="F119" s="502">
        <f>F29+F70++F98</f>
        <v>0</v>
      </c>
      <c r="G119" s="474"/>
      <c r="N119" s="494">
        <v>10200</v>
      </c>
    </row>
    <row r="120" spans="2:14" ht="49.5" customHeight="1" thickBot="1" x14ac:dyDescent="0.35">
      <c r="B120" s="482" t="s">
        <v>599</v>
      </c>
      <c r="C120" s="502">
        <f>C37+C40+C43+C83+C111</f>
        <v>75528</v>
      </c>
      <c r="D120" s="502">
        <f>D37+D40+D43+D83+D111</f>
        <v>81750</v>
      </c>
      <c r="E120" s="502">
        <f>E37+E40+E43+E83+E111</f>
        <v>81450</v>
      </c>
      <c r="F120" s="502">
        <f>F37+F40+F43+F83+F111</f>
        <v>0</v>
      </c>
      <c r="G120" s="474"/>
    </row>
    <row r="121" spans="2:14" ht="19.5" thickBot="1" x14ac:dyDescent="0.35">
      <c r="B121" s="492" t="s">
        <v>568</v>
      </c>
      <c r="C121" s="502">
        <f>C37</f>
        <v>59528</v>
      </c>
      <c r="D121" s="502">
        <f>D37</f>
        <v>64300</v>
      </c>
      <c r="E121" s="502">
        <f>E37</f>
        <v>64300</v>
      </c>
      <c r="F121" s="502">
        <f>F37</f>
        <v>0</v>
      </c>
      <c r="G121" s="474"/>
    </row>
    <row r="122" spans="2:14" ht="38.25" customHeight="1" thickBot="1" x14ac:dyDescent="0.35">
      <c r="B122" s="495" t="s">
        <v>569</v>
      </c>
      <c r="C122" s="496">
        <v>50600</v>
      </c>
      <c r="D122" s="496">
        <f>D121</f>
        <v>64300</v>
      </c>
      <c r="E122" s="496">
        <f>E121</f>
        <v>64300</v>
      </c>
      <c r="F122" s="496">
        <f>F121</f>
        <v>0</v>
      </c>
      <c r="G122" s="474"/>
    </row>
    <row r="123" spans="2:14" ht="19.5" thickBot="1" x14ac:dyDescent="0.35">
      <c r="B123" s="495" t="s">
        <v>600</v>
      </c>
      <c r="C123" s="496">
        <v>0</v>
      </c>
      <c r="D123" s="496">
        <v>0</v>
      </c>
      <c r="E123" s="496">
        <v>0</v>
      </c>
      <c r="F123" s="496">
        <v>0</v>
      </c>
      <c r="G123" s="474"/>
    </row>
    <row r="124" spans="2:14" ht="47.25" customHeight="1" thickBot="1" x14ac:dyDescent="0.35">
      <c r="B124" s="492" t="s">
        <v>571</v>
      </c>
      <c r="C124" s="502">
        <f>C40</f>
        <v>6600</v>
      </c>
      <c r="D124" s="502">
        <f>D40</f>
        <v>7100</v>
      </c>
      <c r="E124" s="502">
        <f>E40</f>
        <v>7100</v>
      </c>
      <c r="F124" s="502">
        <f>F40</f>
        <v>0</v>
      </c>
      <c r="G124" s="474"/>
    </row>
    <row r="125" spans="2:14" ht="36.75" customHeight="1" thickBot="1" x14ac:dyDescent="0.35">
      <c r="B125" s="495" t="s">
        <v>569</v>
      </c>
      <c r="C125" s="497">
        <f>C124</f>
        <v>6600</v>
      </c>
      <c r="D125" s="497">
        <f>D124</f>
        <v>7100</v>
      </c>
      <c r="E125" s="497">
        <f>E124</f>
        <v>7100</v>
      </c>
      <c r="F125" s="497">
        <f>F124</f>
        <v>0</v>
      </c>
      <c r="G125" s="474"/>
    </row>
    <row r="126" spans="2:14" ht="19.5" thickBot="1" x14ac:dyDescent="0.35">
      <c r="B126" s="495" t="s">
        <v>600</v>
      </c>
      <c r="C126" s="496">
        <v>0</v>
      </c>
      <c r="D126" s="496">
        <v>0</v>
      </c>
      <c r="E126" s="496">
        <v>0</v>
      </c>
      <c r="F126" s="496">
        <v>0</v>
      </c>
      <c r="G126" s="474"/>
    </row>
    <row r="127" spans="2:14" ht="33" customHeight="1" thickBot="1" x14ac:dyDescent="0.35">
      <c r="B127" s="492" t="s">
        <v>572</v>
      </c>
      <c r="C127" s="502">
        <f>C43</f>
        <v>7400</v>
      </c>
      <c r="D127" s="502">
        <f>D43</f>
        <v>9500</v>
      </c>
      <c r="E127" s="502">
        <f>E43</f>
        <v>9200</v>
      </c>
      <c r="F127" s="502">
        <f>F43</f>
        <v>0</v>
      </c>
      <c r="G127" s="474"/>
    </row>
    <row r="128" spans="2:14" ht="38.25" customHeight="1" thickBot="1" x14ac:dyDescent="0.35">
      <c r="B128" s="495" t="s">
        <v>569</v>
      </c>
      <c r="C128" s="496">
        <f>C127</f>
        <v>7400</v>
      </c>
      <c r="D128" s="496">
        <f>D127</f>
        <v>9500</v>
      </c>
      <c r="E128" s="496">
        <f>E127</f>
        <v>9200</v>
      </c>
      <c r="F128" s="496">
        <f>F127</f>
        <v>0</v>
      </c>
      <c r="G128" s="474"/>
    </row>
    <row r="129" spans="2:7" ht="19.5" thickBot="1" x14ac:dyDescent="0.35">
      <c r="B129" s="495" t="s">
        <v>600</v>
      </c>
      <c r="C129" s="496">
        <v>0</v>
      </c>
      <c r="D129" s="496">
        <v>0</v>
      </c>
      <c r="E129" s="496">
        <v>0</v>
      </c>
      <c r="F129" s="496">
        <v>0</v>
      </c>
      <c r="G129" s="474"/>
    </row>
    <row r="130" spans="2:7" ht="35.25" customHeight="1" thickBot="1" x14ac:dyDescent="0.35">
      <c r="B130" s="492" t="s">
        <v>573</v>
      </c>
      <c r="C130" s="502">
        <v>0</v>
      </c>
      <c r="D130" s="502">
        <v>0</v>
      </c>
      <c r="E130" s="502">
        <v>0</v>
      </c>
      <c r="F130" s="502">
        <v>0</v>
      </c>
      <c r="G130" s="474"/>
    </row>
    <row r="131" spans="2:7" ht="35.25" customHeight="1" thickBot="1" x14ac:dyDescent="0.35">
      <c r="B131" s="495" t="s">
        <v>569</v>
      </c>
      <c r="C131" s="497">
        <v>0</v>
      </c>
      <c r="D131" s="497">
        <v>0</v>
      </c>
      <c r="E131" s="497">
        <v>0</v>
      </c>
      <c r="F131" s="497">
        <v>0</v>
      </c>
      <c r="G131" s="474"/>
    </row>
    <row r="132" spans="2:7" ht="19.5" thickBot="1" x14ac:dyDescent="0.35">
      <c r="B132" s="495" t="s">
        <v>600</v>
      </c>
      <c r="C132" s="496">
        <v>0</v>
      </c>
      <c r="D132" s="496">
        <v>0</v>
      </c>
      <c r="E132" s="496">
        <v>0</v>
      </c>
      <c r="F132" s="496">
        <v>0</v>
      </c>
      <c r="G132" s="474"/>
    </row>
    <row r="133" spans="2:7" ht="25.5" customHeight="1" thickBot="1" x14ac:dyDescent="0.35">
      <c r="B133" s="492" t="s">
        <v>574</v>
      </c>
      <c r="C133" s="502">
        <v>0</v>
      </c>
      <c r="D133" s="502">
        <v>0</v>
      </c>
      <c r="E133" s="502">
        <v>0</v>
      </c>
      <c r="F133" s="502">
        <v>0</v>
      </c>
      <c r="G133" s="474"/>
    </row>
    <row r="134" spans="2:7" ht="36.75" customHeight="1" thickBot="1" x14ac:dyDescent="0.35">
      <c r="B134" s="495" t="s">
        <v>569</v>
      </c>
      <c r="C134" s="497">
        <v>0</v>
      </c>
      <c r="D134" s="497">
        <v>0</v>
      </c>
      <c r="E134" s="497">
        <v>0</v>
      </c>
      <c r="F134" s="497">
        <v>0</v>
      </c>
      <c r="G134" s="474"/>
    </row>
    <row r="135" spans="2:7" ht="19.5" thickBot="1" x14ac:dyDescent="0.35">
      <c r="B135" s="495" t="s">
        <v>600</v>
      </c>
      <c r="C135" s="496">
        <v>0</v>
      </c>
      <c r="D135" s="496">
        <v>0</v>
      </c>
      <c r="E135" s="496">
        <v>0</v>
      </c>
      <c r="F135" s="496">
        <v>0</v>
      </c>
      <c r="G135" s="474"/>
    </row>
    <row r="136" spans="2:7" ht="36.75" customHeight="1" thickBot="1" x14ac:dyDescent="0.35">
      <c r="B136" s="492" t="s">
        <v>575</v>
      </c>
      <c r="C136" s="502">
        <v>0</v>
      </c>
      <c r="D136" s="502">
        <v>0</v>
      </c>
      <c r="E136" s="502">
        <v>0</v>
      </c>
      <c r="F136" s="502">
        <v>0</v>
      </c>
      <c r="G136" s="474"/>
    </row>
    <row r="137" spans="2:7" ht="41.25" customHeight="1" thickBot="1" x14ac:dyDescent="0.35">
      <c r="B137" s="495" t="s">
        <v>569</v>
      </c>
      <c r="C137" s="497">
        <v>0</v>
      </c>
      <c r="D137" s="497">
        <v>0</v>
      </c>
      <c r="E137" s="497">
        <v>0</v>
      </c>
      <c r="F137" s="497">
        <v>0</v>
      </c>
      <c r="G137" s="474"/>
    </row>
    <row r="138" spans="2:7" ht="19.5" thickBot="1" x14ac:dyDescent="0.35">
      <c r="B138" s="495" t="s">
        <v>600</v>
      </c>
      <c r="C138" s="496">
        <v>0</v>
      </c>
      <c r="D138" s="496">
        <v>0</v>
      </c>
      <c r="E138" s="496">
        <v>0</v>
      </c>
      <c r="F138" s="496">
        <v>0</v>
      </c>
      <c r="G138" s="474"/>
    </row>
    <row r="139" spans="2:7" ht="26.25" customHeight="1" thickBot="1" x14ac:dyDescent="0.35">
      <c r="B139" s="492" t="s">
        <v>576</v>
      </c>
      <c r="C139" s="502">
        <v>0</v>
      </c>
      <c r="D139" s="502">
        <v>0</v>
      </c>
      <c r="E139" s="502">
        <v>0</v>
      </c>
      <c r="F139" s="502">
        <v>0</v>
      </c>
      <c r="G139" s="474"/>
    </row>
    <row r="140" spans="2:7" ht="33" customHeight="1" thickBot="1" x14ac:dyDescent="0.35">
      <c r="B140" s="495" t="s">
        <v>569</v>
      </c>
      <c r="C140" s="497">
        <v>0</v>
      </c>
      <c r="D140" s="497">
        <v>0</v>
      </c>
      <c r="E140" s="497">
        <v>0</v>
      </c>
      <c r="F140" s="497">
        <v>0</v>
      </c>
      <c r="G140" s="474"/>
    </row>
    <row r="141" spans="2:7" ht="19.5" thickBot="1" x14ac:dyDescent="0.35">
      <c r="B141" s="495" t="s">
        <v>600</v>
      </c>
      <c r="C141" s="496">
        <v>0</v>
      </c>
      <c r="D141" s="496">
        <v>0</v>
      </c>
      <c r="E141" s="496">
        <v>0</v>
      </c>
      <c r="F141" s="496">
        <v>0</v>
      </c>
      <c r="G141" s="474"/>
    </row>
    <row r="142" spans="2:7" ht="20.25" customHeight="1" thickBot="1" x14ac:dyDescent="0.35">
      <c r="B142" s="492" t="s">
        <v>601</v>
      </c>
      <c r="C142" s="497">
        <f>SUM(C106+C78)</f>
        <v>0</v>
      </c>
      <c r="D142" s="497">
        <f>SUM(D106+D78)</f>
        <v>0</v>
      </c>
      <c r="E142" s="497">
        <f>SUM(E106+E78)</f>
        <v>0</v>
      </c>
      <c r="F142" s="497">
        <f>SUM(F106+F78)</f>
        <v>0</v>
      </c>
      <c r="G142" s="474"/>
    </row>
    <row r="143" spans="2:7" ht="22.5" customHeight="1" thickBot="1" x14ac:dyDescent="0.35">
      <c r="B143" s="495" t="s">
        <v>569</v>
      </c>
      <c r="C143" s="497"/>
      <c r="D143" s="497"/>
      <c r="E143" s="497"/>
      <c r="F143" s="497"/>
      <c r="G143" s="474"/>
    </row>
    <row r="144" spans="2:7" ht="19.5" thickBot="1" x14ac:dyDescent="0.35">
      <c r="B144" s="495" t="s">
        <v>594</v>
      </c>
      <c r="C144" s="497"/>
      <c r="D144" s="497"/>
      <c r="E144" s="497"/>
      <c r="F144" s="497"/>
      <c r="G144" s="474"/>
    </row>
    <row r="145" spans="1:7" ht="35.25" customHeight="1" thickBot="1" x14ac:dyDescent="0.35">
      <c r="B145" s="495" t="s">
        <v>595</v>
      </c>
      <c r="C145" s="497"/>
      <c r="D145" s="497"/>
      <c r="E145" s="497"/>
      <c r="F145" s="497"/>
      <c r="G145" s="474"/>
    </row>
    <row r="146" spans="1:7" ht="30.75" customHeight="1" thickBot="1" x14ac:dyDescent="0.35">
      <c r="B146" s="495" t="s">
        <v>596</v>
      </c>
      <c r="C146" s="497"/>
      <c r="D146" s="497"/>
      <c r="E146" s="497"/>
      <c r="F146" s="497"/>
      <c r="G146" s="474"/>
    </row>
    <row r="147" spans="1:7" ht="30.75" customHeight="1" thickBot="1" x14ac:dyDescent="0.35">
      <c r="B147" s="492" t="s">
        <v>603</v>
      </c>
      <c r="C147" s="497">
        <f>C148+C149+C150+C151</f>
        <v>2000</v>
      </c>
      <c r="D147" s="497">
        <f>D148+D149+D150+D151</f>
        <v>850</v>
      </c>
      <c r="E147" s="497">
        <f>E148+E149+E150+E151</f>
        <v>850</v>
      </c>
      <c r="F147" s="497">
        <f>F148+F149+F150+F151</f>
        <v>0</v>
      </c>
      <c r="G147" s="474"/>
    </row>
    <row r="148" spans="1:7" ht="20.25" customHeight="1" thickBot="1" x14ac:dyDescent="0.35">
      <c r="B148" s="495" t="s">
        <v>569</v>
      </c>
      <c r="C148" s="497">
        <f>SUM(C112+C84)</f>
        <v>2000</v>
      </c>
      <c r="D148" s="497">
        <f>SUM(D112+D84)</f>
        <v>850</v>
      </c>
      <c r="E148" s="497">
        <f>SUM(E112+E84)</f>
        <v>850</v>
      </c>
      <c r="F148" s="497">
        <f>SUM(F112+F84)</f>
        <v>0</v>
      </c>
      <c r="G148" s="474"/>
    </row>
    <row r="149" spans="1:7" ht="17.25" customHeight="1" thickBot="1" x14ac:dyDescent="0.35">
      <c r="B149" s="495" t="s">
        <v>594</v>
      </c>
      <c r="C149" s="497"/>
      <c r="D149" s="497"/>
      <c r="E149" s="497"/>
      <c r="F149" s="497"/>
      <c r="G149" s="474"/>
    </row>
    <row r="150" spans="1:7" ht="23.25" customHeight="1" thickBot="1" x14ac:dyDescent="0.35">
      <c r="B150" s="495" t="s">
        <v>595</v>
      </c>
      <c r="C150" s="497"/>
      <c r="D150" s="497"/>
      <c r="E150" s="497"/>
      <c r="F150" s="497"/>
      <c r="G150" s="474"/>
    </row>
    <row r="151" spans="1:7" ht="19.5" customHeight="1" thickBot="1" x14ac:dyDescent="0.35">
      <c r="B151" s="495" t="s">
        <v>596</v>
      </c>
      <c r="C151" s="497"/>
      <c r="D151" s="497"/>
      <c r="E151" s="497"/>
      <c r="F151" s="497"/>
      <c r="G151" s="474"/>
    </row>
    <row r="152" spans="1:7" ht="19.5" thickBot="1" x14ac:dyDescent="0.35">
      <c r="B152" s="501" t="s">
        <v>578</v>
      </c>
      <c r="C152" s="502">
        <f>IF(C198-C197=0,0,"Error")</f>
        <v>0</v>
      </c>
      <c r="D152" s="502">
        <f>IF(D198-D197=0,0,"Error")</f>
        <v>0</v>
      </c>
      <c r="E152" s="502">
        <f>IF(E198-E197=0,0,"Error")</f>
        <v>0</v>
      </c>
      <c r="F152" s="502">
        <f>IF(F198-F197=0,0,"Error")</f>
        <v>0</v>
      </c>
      <c r="G152" s="474"/>
    </row>
    <row r="153" spans="1:7" ht="19.5" thickBot="1" x14ac:dyDescent="0.35">
      <c r="B153" s="512"/>
      <c r="C153" s="513"/>
      <c r="D153" s="513"/>
      <c r="E153" s="513"/>
      <c r="F153" s="513"/>
      <c r="G153" s="474"/>
    </row>
    <row r="154" spans="1:7" ht="18.75" customHeight="1" x14ac:dyDescent="0.3">
      <c r="A154" s="1501" t="s">
        <v>2007</v>
      </c>
      <c r="B154" s="514" t="s">
        <v>121</v>
      </c>
      <c r="C154" s="515" t="s">
        <v>2008</v>
      </c>
      <c r="D154" s="1501" t="s">
        <v>605</v>
      </c>
      <c r="E154" s="514" t="s">
        <v>121</v>
      </c>
      <c r="F154" s="515" t="s">
        <v>2009</v>
      </c>
      <c r="G154" s="474"/>
    </row>
    <row r="155" spans="1:7" ht="18.75" x14ac:dyDescent="0.3">
      <c r="A155" s="1502"/>
      <c r="B155" s="516" t="s">
        <v>607</v>
      </c>
      <c r="C155" s="517"/>
      <c r="D155" s="1502"/>
      <c r="E155" s="516" t="s">
        <v>607</v>
      </c>
      <c r="F155" s="517"/>
      <c r="G155" s="474"/>
    </row>
    <row r="156" spans="1:7" ht="19.5" thickBot="1" x14ac:dyDescent="0.35">
      <c r="A156" s="1503"/>
      <c r="B156" s="518" t="s">
        <v>126</v>
      </c>
      <c r="C156" s="519" t="s">
        <v>2010</v>
      </c>
      <c r="D156" s="1503"/>
      <c r="E156" s="518" t="s">
        <v>126</v>
      </c>
      <c r="F156" s="519" t="s">
        <v>2010</v>
      </c>
      <c r="G156" s="520"/>
    </row>
  </sheetData>
  <mergeCells count="40">
    <mergeCell ref="C8:F8"/>
    <mergeCell ref="B2:H2"/>
    <mergeCell ref="B3:G3"/>
    <mergeCell ref="B4:F4"/>
    <mergeCell ref="C6:F6"/>
    <mergeCell ref="C7:F7"/>
    <mergeCell ref="B26:B27"/>
    <mergeCell ref="B9:F9"/>
    <mergeCell ref="B10:F12"/>
    <mergeCell ref="C13:F13"/>
    <mergeCell ref="B14:B15"/>
    <mergeCell ref="C17:F17"/>
    <mergeCell ref="B18:F18"/>
    <mergeCell ref="B21:F21"/>
    <mergeCell ref="B22:F22"/>
    <mergeCell ref="C23:F23"/>
    <mergeCell ref="C24:F24"/>
    <mergeCell ref="C25:F25"/>
    <mergeCell ref="B76:B77"/>
    <mergeCell ref="B34:F34"/>
    <mergeCell ref="B35:B36"/>
    <mergeCell ref="B60:F60"/>
    <mergeCell ref="B61:F61"/>
    <mergeCell ref="C62:F62"/>
    <mergeCell ref="E63:F63"/>
    <mergeCell ref="C64:F64"/>
    <mergeCell ref="C65:F65"/>
    <mergeCell ref="C66:F66"/>
    <mergeCell ref="B67:B68"/>
    <mergeCell ref="B75:F75"/>
    <mergeCell ref="B103:F103"/>
    <mergeCell ref="B104:B105"/>
    <mergeCell ref="A154:A156"/>
    <mergeCell ref="D154:D156"/>
    <mergeCell ref="B90:B91"/>
    <mergeCell ref="C90:F91"/>
    <mergeCell ref="E92:F92"/>
    <mergeCell ref="C93:F93"/>
    <mergeCell ref="C94:F94"/>
    <mergeCell ref="B95:B96"/>
  </mergeCells>
  <printOptions horizontalCentered="1"/>
  <pageMargins left="0.2" right="0.2" top="0.25" bottom="0.25" header="0.3" footer="0.3"/>
  <pageSetup paperSize="9" scale="75" orientation="portrait" blackAndWhite="1"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R385"/>
  <sheetViews>
    <sheetView topLeftCell="C163" zoomScale="130" zoomScaleNormal="130" workbookViewId="0">
      <selection activeCell="F363" sqref="F363"/>
    </sheetView>
  </sheetViews>
  <sheetFormatPr defaultRowHeight="15" x14ac:dyDescent="0.25"/>
  <cols>
    <col min="1" max="1" width="9.140625" style="522"/>
    <col min="2" max="2" width="11.28515625" style="522" customWidth="1"/>
    <col min="3" max="3" width="28.5703125" style="522" customWidth="1"/>
    <col min="4" max="4" width="9.140625" style="522" bestFit="1" customWidth="1"/>
    <col min="5" max="5" width="11.7109375" style="522" customWidth="1"/>
    <col min="6" max="6" width="10" style="522" customWidth="1"/>
    <col min="7" max="7" width="17.5703125" style="522" bestFit="1" customWidth="1"/>
    <col min="8" max="8" width="3.5703125" style="522" customWidth="1"/>
    <col min="9" max="9" width="9.140625" style="522"/>
    <col min="10" max="10" width="11" style="522" customWidth="1"/>
    <col min="11" max="11" width="14.28515625" style="522" bestFit="1" customWidth="1"/>
    <col min="12" max="16384" width="9.140625" style="522"/>
  </cols>
  <sheetData>
    <row r="2" spans="2:8" ht="18" customHeight="1" x14ac:dyDescent="0.25">
      <c r="B2" s="521" t="s">
        <v>610</v>
      </c>
      <c r="C2" s="521"/>
      <c r="D2" s="521"/>
      <c r="E2" s="521"/>
      <c r="F2" s="521"/>
      <c r="G2" s="521"/>
      <c r="H2" s="521"/>
    </row>
    <row r="3" spans="2:8" ht="18" customHeight="1" x14ac:dyDescent="0.25">
      <c r="B3" s="523"/>
      <c r="C3" s="1607" t="s">
        <v>611</v>
      </c>
      <c r="D3" s="1607"/>
      <c r="E3" s="1607"/>
      <c r="F3" s="1607"/>
      <c r="G3" s="1607"/>
      <c r="H3" s="523"/>
    </row>
    <row r="4" spans="2:8" ht="15.75" thickBot="1" x14ac:dyDescent="0.3"/>
    <row r="5" spans="2:8" ht="15.75" thickBot="1" x14ac:dyDescent="0.3">
      <c r="C5" s="524" t="s">
        <v>6</v>
      </c>
      <c r="D5" s="1608" t="s">
        <v>2011</v>
      </c>
      <c r="E5" s="1609"/>
      <c r="F5" s="1609"/>
      <c r="G5" s="1609"/>
    </row>
    <row r="6" spans="2:8" ht="15.75" thickBot="1" x14ac:dyDescent="0.3">
      <c r="C6" s="524" t="s">
        <v>8</v>
      </c>
      <c r="D6" s="1610" t="s">
        <v>2012</v>
      </c>
      <c r="E6" s="1611"/>
      <c r="F6" s="1611"/>
      <c r="G6" s="1612"/>
    </row>
    <row r="7" spans="2:8" ht="15.75" thickBot="1" x14ac:dyDescent="0.3">
      <c r="C7" s="524" t="s">
        <v>10</v>
      </c>
      <c r="D7" s="1613" t="s">
        <v>546</v>
      </c>
      <c r="E7" s="1614"/>
      <c r="F7" s="1614"/>
      <c r="G7" s="1615"/>
    </row>
    <row r="8" spans="2:8" ht="15.75" thickBot="1" x14ac:dyDescent="0.3">
      <c r="C8" s="1616" t="s">
        <v>12</v>
      </c>
      <c r="D8" s="1617"/>
      <c r="E8" s="1617"/>
      <c r="F8" s="1617"/>
      <c r="G8" s="1618"/>
    </row>
    <row r="9" spans="2:8" ht="15.75" thickBot="1" x14ac:dyDescent="0.3">
      <c r="C9" s="1604" t="s">
        <v>2013</v>
      </c>
      <c r="D9" s="1605"/>
      <c r="E9" s="1605"/>
      <c r="F9" s="1605"/>
      <c r="G9" s="1606"/>
    </row>
    <row r="10" spans="2:8" ht="36.75" customHeight="1" thickBot="1" x14ac:dyDescent="0.3">
      <c r="C10" s="1604"/>
      <c r="D10" s="1605"/>
      <c r="E10" s="1605"/>
      <c r="F10" s="1605"/>
      <c r="G10" s="1606"/>
    </row>
    <row r="11" spans="2:8" ht="15.75" thickBot="1" x14ac:dyDescent="0.3">
      <c r="C11" s="1604"/>
      <c r="D11" s="1605"/>
      <c r="E11" s="1605"/>
      <c r="F11" s="1605"/>
      <c r="G11" s="1606"/>
    </row>
    <row r="12" spans="2:8" ht="88.9" customHeight="1" thickBot="1" x14ac:dyDescent="0.3">
      <c r="C12" s="525" t="s">
        <v>14</v>
      </c>
      <c r="D12" s="1589" t="s">
        <v>2014</v>
      </c>
      <c r="E12" s="1590"/>
      <c r="F12" s="1590"/>
      <c r="G12" s="1591"/>
    </row>
    <row r="13" spans="2:8" ht="23.25" customHeight="1" x14ac:dyDescent="0.25">
      <c r="C13" s="1547" t="s">
        <v>16</v>
      </c>
      <c r="D13" s="526">
        <v>2022</v>
      </c>
      <c r="E13" s="526">
        <v>2023</v>
      </c>
      <c r="F13" s="526">
        <v>2024</v>
      </c>
      <c r="G13" s="526">
        <v>2025</v>
      </c>
    </row>
    <row r="14" spans="2:8" ht="15.75" thickBot="1" x14ac:dyDescent="0.3">
      <c r="C14" s="1548"/>
      <c r="D14" s="527" t="s">
        <v>17</v>
      </c>
      <c r="E14" s="527" t="s">
        <v>18</v>
      </c>
      <c r="F14" s="527" t="s">
        <v>18</v>
      </c>
      <c r="G14" s="527" t="s">
        <v>18</v>
      </c>
    </row>
    <row r="15" spans="2:8" ht="18.75" customHeight="1" thickBot="1" x14ac:dyDescent="0.3">
      <c r="C15" s="528" t="s">
        <v>2015</v>
      </c>
      <c r="D15" s="529">
        <v>117</v>
      </c>
      <c r="E15" s="529">
        <v>110</v>
      </c>
      <c r="F15" s="529">
        <v>90</v>
      </c>
      <c r="G15" s="529">
        <v>0</v>
      </c>
    </row>
    <row r="16" spans="2:8" ht="15.75" thickBot="1" x14ac:dyDescent="0.3">
      <c r="C16" s="530" t="s">
        <v>2016</v>
      </c>
      <c r="D16" s="531" t="s">
        <v>2017</v>
      </c>
      <c r="E16" s="531" t="s">
        <v>2018</v>
      </c>
      <c r="F16" s="531" t="s">
        <v>2018</v>
      </c>
      <c r="G16" s="531" t="s">
        <v>2018</v>
      </c>
    </row>
    <row r="17" spans="3:13" ht="23.25" thickBot="1" x14ac:dyDescent="0.3">
      <c r="C17" s="530" t="s">
        <v>2019</v>
      </c>
      <c r="D17" s="531" t="s">
        <v>2017</v>
      </c>
      <c r="E17" s="531" t="s">
        <v>2018</v>
      </c>
      <c r="F17" s="531" t="s">
        <v>2018</v>
      </c>
      <c r="G17" s="531" t="s">
        <v>2018</v>
      </c>
    </row>
    <row r="18" spans="3:13" ht="32.25" customHeight="1" thickBot="1" x14ac:dyDescent="0.3">
      <c r="C18" s="532" t="s">
        <v>550</v>
      </c>
      <c r="D18" s="1592" t="s">
        <v>2020</v>
      </c>
      <c r="E18" s="1593"/>
      <c r="F18" s="1593"/>
      <c r="G18" s="1594"/>
    </row>
    <row r="19" spans="3:13" ht="23.25" customHeight="1" thickBot="1" x14ac:dyDescent="0.3">
      <c r="C19" s="1549" t="s">
        <v>552</v>
      </c>
      <c r="D19" s="1550"/>
      <c r="E19" s="1550"/>
      <c r="F19" s="1550"/>
      <c r="G19" s="1551"/>
    </row>
    <row r="20" spans="3:13" ht="27" customHeight="1" thickBot="1" x14ac:dyDescent="0.3">
      <c r="C20" s="528" t="s">
        <v>2021</v>
      </c>
      <c r="D20" s="533" t="s">
        <v>2017</v>
      </c>
      <c r="E20" s="534" t="s">
        <v>2018</v>
      </c>
      <c r="F20" s="534" t="s">
        <v>2018</v>
      </c>
      <c r="G20" s="534" t="s">
        <v>2018</v>
      </c>
    </row>
    <row r="21" spans="3:13" ht="30.75" customHeight="1" thickBot="1" x14ac:dyDescent="0.3">
      <c r="C21" s="530" t="s">
        <v>2019</v>
      </c>
      <c r="D21" s="535" t="s">
        <v>2017</v>
      </c>
      <c r="E21" s="534" t="s">
        <v>2018</v>
      </c>
      <c r="F21" s="534" t="s">
        <v>2018</v>
      </c>
      <c r="G21" s="534" t="s">
        <v>2018</v>
      </c>
    </row>
    <row r="22" spans="3:13" ht="24" customHeight="1" thickBot="1" x14ac:dyDescent="0.3">
      <c r="C22" s="1595" t="s">
        <v>556</v>
      </c>
      <c r="D22" s="1596"/>
      <c r="E22" s="1596"/>
      <c r="F22" s="1596"/>
      <c r="G22" s="1597"/>
    </row>
    <row r="23" spans="3:13" ht="15.75" thickBot="1" x14ac:dyDescent="0.3">
      <c r="C23" s="1566" t="s">
        <v>628</v>
      </c>
      <c r="D23" s="1567"/>
      <c r="E23" s="1567"/>
      <c r="F23" s="1567"/>
      <c r="G23" s="1568"/>
    </row>
    <row r="24" spans="3:13" ht="18.75" customHeight="1" thickBot="1" x14ac:dyDescent="0.3">
      <c r="C24" s="536" t="s">
        <v>558</v>
      </c>
      <c r="D24" s="1586" t="s">
        <v>2022</v>
      </c>
      <c r="E24" s="1587"/>
      <c r="F24" s="1587"/>
      <c r="G24" s="1588"/>
    </row>
    <row r="25" spans="3:13" ht="142.15" customHeight="1" thickBot="1" x14ac:dyDescent="0.3">
      <c r="C25" s="530" t="s">
        <v>560</v>
      </c>
      <c r="D25" s="1598" t="s">
        <v>2023</v>
      </c>
      <c r="E25" s="1599"/>
      <c r="F25" s="1599"/>
      <c r="G25" s="1600"/>
    </row>
    <row r="26" spans="3:13" ht="15.75" thickBot="1" x14ac:dyDescent="0.3">
      <c r="C26" s="530" t="s">
        <v>37</v>
      </c>
      <c r="D26" s="1601" t="s">
        <v>2024</v>
      </c>
      <c r="E26" s="1602"/>
      <c r="F26" s="1602"/>
      <c r="G26" s="1603"/>
    </row>
    <row r="27" spans="3:13" ht="12.75" customHeight="1" x14ac:dyDescent="0.25">
      <c r="C27" s="1547"/>
      <c r="D27" s="537">
        <v>2022</v>
      </c>
      <c r="E27" s="537">
        <v>2023</v>
      </c>
      <c r="F27" s="537">
        <v>2024</v>
      </c>
      <c r="G27" s="537">
        <v>2025</v>
      </c>
    </row>
    <row r="28" spans="3:13" ht="9" customHeight="1" thickBot="1" x14ac:dyDescent="0.3">
      <c r="C28" s="1548"/>
      <c r="D28" s="538" t="s">
        <v>17</v>
      </c>
      <c r="E28" s="538" t="s">
        <v>18</v>
      </c>
      <c r="F28" s="538" t="s">
        <v>18</v>
      </c>
      <c r="G28" s="538" t="s">
        <v>18</v>
      </c>
    </row>
    <row r="29" spans="3:13" ht="15.75" thickBot="1" x14ac:dyDescent="0.3">
      <c r="C29" s="530" t="s">
        <v>39</v>
      </c>
      <c r="D29" s="539">
        <v>317</v>
      </c>
      <c r="E29" s="539">
        <f>317-117</f>
        <v>200</v>
      </c>
      <c r="F29" s="539">
        <f>200-110</f>
        <v>90</v>
      </c>
      <c r="G29" s="539">
        <v>0</v>
      </c>
    </row>
    <row r="30" spans="3:13" ht="15.75" thickBot="1" x14ac:dyDescent="0.3">
      <c r="C30" s="530" t="s">
        <v>562</v>
      </c>
      <c r="D30" s="539">
        <f>D59</f>
        <v>228235.05</v>
      </c>
      <c r="E30" s="539">
        <f>E59</f>
        <v>194200</v>
      </c>
      <c r="F30" s="539">
        <f t="shared" ref="F30:G30" si="0">F59</f>
        <v>174200</v>
      </c>
      <c r="G30" s="539">
        <f t="shared" si="0"/>
        <v>194200</v>
      </c>
    </row>
    <row r="31" spans="3:13" ht="15.75" thickBot="1" x14ac:dyDescent="0.3">
      <c r="C31" s="530" t="s">
        <v>563</v>
      </c>
      <c r="D31" s="539">
        <f>D30/D29</f>
        <v>719.98438485804411</v>
      </c>
      <c r="E31" s="539">
        <f t="shared" ref="E31:G31" si="1">E30/E29</f>
        <v>971</v>
      </c>
      <c r="F31" s="539">
        <f t="shared" si="1"/>
        <v>1935.5555555555557</v>
      </c>
      <c r="G31" s="539" t="e">
        <f t="shared" si="1"/>
        <v>#DIV/0!</v>
      </c>
    </row>
    <row r="32" spans="3:13" ht="15.75" thickBot="1" x14ac:dyDescent="0.3">
      <c r="C32" s="530" t="s">
        <v>564</v>
      </c>
      <c r="D32" s="540" t="s">
        <v>565</v>
      </c>
      <c r="E32" s="541">
        <f>E29/D29-1</f>
        <v>-0.36908517350157732</v>
      </c>
      <c r="F32" s="541">
        <f t="shared" ref="F32:G34" si="2">F29/E29-1</f>
        <v>-0.55000000000000004</v>
      </c>
      <c r="G32" s="541">
        <f t="shared" si="2"/>
        <v>-1</v>
      </c>
      <c r="M32" s="542"/>
    </row>
    <row r="33" spans="3:10" ht="15.75" thickBot="1" x14ac:dyDescent="0.3">
      <c r="C33" s="530" t="s">
        <v>566</v>
      </c>
      <c r="D33" s="540" t="s">
        <v>565</v>
      </c>
      <c r="E33" s="541">
        <f>E30/D30-1</f>
        <v>-0.14912280125248067</v>
      </c>
      <c r="F33" s="541">
        <f t="shared" si="2"/>
        <v>-0.10298661174047374</v>
      </c>
      <c r="G33" s="541">
        <f t="shared" si="2"/>
        <v>0.11481056257175659</v>
      </c>
    </row>
    <row r="34" spans="3:10" ht="15.75" thickBot="1" x14ac:dyDescent="0.3">
      <c r="C34" s="530" t="s">
        <v>51</v>
      </c>
      <c r="D34" s="540" t="s">
        <v>565</v>
      </c>
      <c r="E34" s="541">
        <f>E31/D31-1</f>
        <v>0.34864036001481824</v>
      </c>
      <c r="F34" s="541">
        <f t="shared" si="2"/>
        <v>0.99336308502116966</v>
      </c>
      <c r="G34" s="541" t="e">
        <f t="shared" si="2"/>
        <v>#DIV/0!</v>
      </c>
    </row>
    <row r="35" spans="3:10" ht="15.75" thickBot="1" x14ac:dyDescent="0.3">
      <c r="C35" s="1555" t="s">
        <v>567</v>
      </c>
      <c r="D35" s="1556"/>
      <c r="E35" s="1556"/>
      <c r="F35" s="1556"/>
      <c r="G35" s="1557"/>
    </row>
    <row r="36" spans="3:10" x14ac:dyDescent="0.25">
      <c r="C36" s="1547"/>
      <c r="D36" s="537">
        <v>2022</v>
      </c>
      <c r="E36" s="537">
        <v>2023</v>
      </c>
      <c r="F36" s="537">
        <v>2024</v>
      </c>
      <c r="G36" s="537">
        <v>2025</v>
      </c>
    </row>
    <row r="37" spans="3:10" ht="15.75" thickBot="1" x14ac:dyDescent="0.3">
      <c r="C37" s="1548"/>
      <c r="D37" s="538" t="s">
        <v>17</v>
      </c>
      <c r="E37" s="538" t="s">
        <v>18</v>
      </c>
      <c r="F37" s="538" t="s">
        <v>18</v>
      </c>
      <c r="G37" s="538" t="s">
        <v>18</v>
      </c>
    </row>
    <row r="38" spans="3:10" ht="15.75" thickBot="1" x14ac:dyDescent="0.3">
      <c r="C38" s="543" t="s">
        <v>568</v>
      </c>
      <c r="D38" s="544">
        <f>D39+D40</f>
        <v>174525</v>
      </c>
      <c r="E38" s="544">
        <f>E39+E40</f>
        <v>146450</v>
      </c>
      <c r="F38" s="544">
        <f>F39+F40</f>
        <v>127450</v>
      </c>
      <c r="G38" s="544">
        <f>G39+G40</f>
        <v>146450</v>
      </c>
    </row>
    <row r="39" spans="3:10" ht="15.75" thickBot="1" x14ac:dyDescent="0.3">
      <c r="C39" s="545" t="s">
        <v>569</v>
      </c>
      <c r="D39" s="546">
        <f>179000-4475</f>
        <v>174525</v>
      </c>
      <c r="E39" s="546">
        <f>160450-14000</f>
        <v>146450</v>
      </c>
      <c r="F39" s="546">
        <f>140450-13000</f>
        <v>127450</v>
      </c>
      <c r="G39" s="546">
        <f t="shared" ref="G39" si="3">160450-14000</f>
        <v>146450</v>
      </c>
    </row>
    <row r="40" spans="3:10" ht="15.75" thickBot="1" x14ac:dyDescent="0.3">
      <c r="C40" s="545" t="s">
        <v>570</v>
      </c>
      <c r="D40" s="547"/>
      <c r="E40" s="546"/>
      <c r="F40" s="546"/>
      <c r="G40" s="546"/>
    </row>
    <row r="41" spans="3:10" ht="24.75" thickBot="1" x14ac:dyDescent="0.3">
      <c r="C41" s="543" t="s">
        <v>571</v>
      </c>
      <c r="D41" s="548">
        <f>D42+D43</f>
        <v>19810.05</v>
      </c>
      <c r="E41" s="544">
        <f>E42+E43</f>
        <v>14000</v>
      </c>
      <c r="F41" s="544">
        <f>F42+F43</f>
        <v>13000</v>
      </c>
      <c r="G41" s="544">
        <f>G42+G43</f>
        <v>14000</v>
      </c>
    </row>
    <row r="42" spans="3:10" ht="15.75" thickBot="1" x14ac:dyDescent="0.3">
      <c r="C42" s="545" t="s">
        <v>569</v>
      </c>
      <c r="D42" s="546">
        <f>20318-507.95</f>
        <v>19810.05</v>
      </c>
      <c r="E42" s="546">
        <v>14000</v>
      </c>
      <c r="F42" s="546">
        <v>13000</v>
      </c>
      <c r="G42" s="546">
        <v>14000</v>
      </c>
    </row>
    <row r="43" spans="3:10" ht="15.75" thickBot="1" x14ac:dyDescent="0.3">
      <c r="C43" s="545" t="s">
        <v>570</v>
      </c>
      <c r="D43" s="547"/>
      <c r="E43" s="546"/>
      <c r="F43" s="546"/>
      <c r="G43" s="546"/>
      <c r="J43" s="542"/>
    </row>
    <row r="44" spans="3:10" ht="15.75" thickBot="1" x14ac:dyDescent="0.3">
      <c r="C44" s="543" t="s">
        <v>572</v>
      </c>
      <c r="D44" s="547">
        <f>D45+D46</f>
        <v>33750</v>
      </c>
      <c r="E44" s="546">
        <f>E45+E46</f>
        <v>33750</v>
      </c>
      <c r="F44" s="546">
        <f>F45+F46</f>
        <v>33750</v>
      </c>
      <c r="G44" s="546">
        <f>G45+G46</f>
        <v>33750</v>
      </c>
    </row>
    <row r="45" spans="3:10" ht="15.75" thickBot="1" x14ac:dyDescent="0.3">
      <c r="C45" s="545" t="s">
        <v>569</v>
      </c>
      <c r="D45" s="547">
        <f>37500-3750</f>
        <v>33750</v>
      </c>
      <c r="E45" s="546">
        <v>33750</v>
      </c>
      <c r="F45" s="546">
        <v>33750</v>
      </c>
      <c r="G45" s="546">
        <v>33750</v>
      </c>
    </row>
    <row r="46" spans="3:10" ht="15.75" thickBot="1" x14ac:dyDescent="0.3">
      <c r="C46" s="545" t="s">
        <v>570</v>
      </c>
      <c r="D46" s="547"/>
      <c r="E46" s="548"/>
      <c r="F46" s="548"/>
      <c r="G46" s="548"/>
    </row>
    <row r="47" spans="3:10" ht="15.75" thickBot="1" x14ac:dyDescent="0.3">
      <c r="C47" s="543" t="s">
        <v>573</v>
      </c>
      <c r="D47" s="547"/>
      <c r="E47" s="548"/>
      <c r="F47" s="548"/>
      <c r="G47" s="548"/>
    </row>
    <row r="48" spans="3:10" ht="15.75" thickBot="1" x14ac:dyDescent="0.3">
      <c r="C48" s="545" t="s">
        <v>569</v>
      </c>
      <c r="D48" s="547"/>
      <c r="E48" s="548"/>
      <c r="F48" s="548"/>
      <c r="G48" s="548"/>
    </row>
    <row r="49" spans="3:14" ht="15.75" thickBot="1" x14ac:dyDescent="0.3">
      <c r="C49" s="545" t="s">
        <v>570</v>
      </c>
      <c r="D49" s="547"/>
      <c r="E49" s="548"/>
      <c r="F49" s="548"/>
      <c r="G49" s="548"/>
    </row>
    <row r="50" spans="3:14" ht="15.75" thickBot="1" x14ac:dyDescent="0.3">
      <c r="C50" s="543" t="s">
        <v>574</v>
      </c>
      <c r="D50" s="547">
        <f t="shared" ref="D50:G50" si="4">D51+D52</f>
        <v>0</v>
      </c>
      <c r="E50" s="547">
        <f t="shared" si="4"/>
        <v>0</v>
      </c>
      <c r="F50" s="547">
        <f t="shared" si="4"/>
        <v>0</v>
      </c>
      <c r="G50" s="547">
        <f t="shared" si="4"/>
        <v>0</v>
      </c>
    </row>
    <row r="51" spans="3:14" ht="15.75" thickBot="1" x14ac:dyDescent="0.3">
      <c r="C51" s="545" t="s">
        <v>569</v>
      </c>
      <c r="D51" s="547"/>
      <c r="E51" s="548"/>
      <c r="F51" s="548"/>
      <c r="G51" s="548"/>
    </row>
    <row r="52" spans="3:14" ht="15.75" thickBot="1" x14ac:dyDescent="0.3">
      <c r="C52" s="545" t="s">
        <v>570</v>
      </c>
      <c r="D52" s="547"/>
      <c r="E52" s="548"/>
      <c r="F52" s="548"/>
      <c r="G52" s="548"/>
    </row>
    <row r="53" spans="3:14" ht="15.75" thickBot="1" x14ac:dyDescent="0.3">
      <c r="C53" s="543" t="s">
        <v>575</v>
      </c>
      <c r="D53" s="547">
        <f>D54+D55</f>
        <v>0</v>
      </c>
      <c r="E53" s="548">
        <f t="shared" ref="E53:G53" si="5">E54+E55</f>
        <v>0</v>
      </c>
      <c r="F53" s="548">
        <f t="shared" si="5"/>
        <v>0</v>
      </c>
      <c r="G53" s="548">
        <f t="shared" si="5"/>
        <v>0</v>
      </c>
    </row>
    <row r="54" spans="3:14" ht="15.75" thickBot="1" x14ac:dyDescent="0.3">
      <c r="C54" s="545" t="s">
        <v>569</v>
      </c>
      <c r="D54" s="546"/>
      <c r="E54" s="548"/>
      <c r="F54" s="544"/>
      <c r="G54" s="544"/>
    </row>
    <row r="55" spans="3:14" ht="15.75" thickBot="1" x14ac:dyDescent="0.3">
      <c r="C55" s="545" t="s">
        <v>570</v>
      </c>
      <c r="D55" s="547"/>
      <c r="E55" s="548"/>
      <c r="F55" s="548"/>
      <c r="G55" s="548"/>
    </row>
    <row r="56" spans="3:14" ht="28.15" customHeight="1" thickBot="1" x14ac:dyDescent="0.3">
      <c r="C56" s="543" t="s">
        <v>576</v>
      </c>
      <c r="D56" s="547">
        <f t="shared" ref="D56:G56" si="6">D57+D58</f>
        <v>150</v>
      </c>
      <c r="E56" s="547">
        <f t="shared" si="6"/>
        <v>0</v>
      </c>
      <c r="F56" s="547">
        <f t="shared" si="6"/>
        <v>0</v>
      </c>
      <c r="G56" s="547">
        <f t="shared" si="6"/>
        <v>0</v>
      </c>
      <c r="J56" s="549"/>
    </row>
    <row r="57" spans="3:14" ht="15.75" thickBot="1" x14ac:dyDescent="0.3">
      <c r="C57" s="545" t="s">
        <v>569</v>
      </c>
      <c r="D57" s="547">
        <v>150</v>
      </c>
      <c r="E57" s="548"/>
      <c r="F57" s="548"/>
      <c r="G57" s="548"/>
      <c r="L57" s="550"/>
      <c r="M57" s="550"/>
      <c r="N57" s="550"/>
    </row>
    <row r="58" spans="3:14" ht="15.75" thickBot="1" x14ac:dyDescent="0.3">
      <c r="C58" s="545" t="s">
        <v>570</v>
      </c>
      <c r="D58" s="547"/>
      <c r="E58" s="551"/>
      <c r="F58" s="552"/>
      <c r="G58" s="552"/>
    </row>
    <row r="59" spans="3:14" ht="15.75" thickBot="1" x14ac:dyDescent="0.3">
      <c r="C59" s="553" t="s">
        <v>577</v>
      </c>
      <c r="D59" s="547">
        <f>D56+D53+D50+D47+D44+D41+D38</f>
        <v>228235.05</v>
      </c>
      <c r="E59" s="547">
        <f>E56+E53+E50+E47+E44+E41+E38</f>
        <v>194200</v>
      </c>
      <c r="F59" s="547">
        <f t="shared" ref="F59:G59" si="7">F56+F53+F50+F47+F44+F41+F38</f>
        <v>174200</v>
      </c>
      <c r="G59" s="547">
        <f t="shared" si="7"/>
        <v>194200</v>
      </c>
    </row>
    <row r="60" spans="3:14" ht="13.9" customHeight="1" thickBot="1" x14ac:dyDescent="0.3">
      <c r="C60" s="554" t="s">
        <v>578</v>
      </c>
      <c r="D60" s="555">
        <f>IF(D59-D30=0,0,"Error")</f>
        <v>0</v>
      </c>
      <c r="E60" s="555">
        <f>IF(E59-E30=0,0,"Error")</f>
        <v>0</v>
      </c>
      <c r="F60" s="555">
        <f>IF(F59-F30=0,0,"Error")</f>
        <v>0</v>
      </c>
      <c r="G60" s="555">
        <f>IF(G59-G30=0,0,"Error")</f>
        <v>0</v>
      </c>
    </row>
    <row r="61" spans="3:14" ht="15.75" hidden="1" thickBot="1" x14ac:dyDescent="0.3">
      <c r="C61" s="556" t="s">
        <v>579</v>
      </c>
      <c r="D61" s="1586"/>
      <c r="E61" s="1587"/>
      <c r="F61" s="1587"/>
      <c r="G61" s="1588"/>
    </row>
    <row r="62" spans="3:14" ht="26.25" hidden="1" customHeight="1" x14ac:dyDescent="0.25">
      <c r="C62" s="530" t="s">
        <v>560</v>
      </c>
      <c r="D62" s="1549"/>
      <c r="E62" s="1550"/>
      <c r="F62" s="1550"/>
      <c r="G62" s="1551"/>
    </row>
    <row r="63" spans="3:14" ht="15.75" hidden="1" thickBot="1" x14ac:dyDescent="0.3">
      <c r="C63" s="530" t="s">
        <v>37</v>
      </c>
      <c r="D63" s="1552"/>
      <c r="E63" s="1553"/>
      <c r="F63" s="1553"/>
      <c r="G63" s="1554"/>
    </row>
    <row r="64" spans="3:14" ht="12.75" hidden="1" customHeight="1" x14ac:dyDescent="0.25">
      <c r="C64" s="1547"/>
      <c r="D64" s="537">
        <v>2018</v>
      </c>
      <c r="E64" s="537">
        <v>2019</v>
      </c>
      <c r="F64" s="537">
        <v>2020</v>
      </c>
      <c r="G64" s="537">
        <v>2021</v>
      </c>
    </row>
    <row r="65" spans="3:7" ht="9" hidden="1" customHeight="1" x14ac:dyDescent="0.25">
      <c r="C65" s="1548"/>
      <c r="D65" s="538" t="s">
        <v>17</v>
      </c>
      <c r="E65" s="538" t="s">
        <v>18</v>
      </c>
      <c r="F65" s="538" t="s">
        <v>18</v>
      </c>
      <c r="G65" s="538" t="s">
        <v>18</v>
      </c>
    </row>
    <row r="66" spans="3:7" ht="15.75" hidden="1" thickBot="1" x14ac:dyDescent="0.3">
      <c r="C66" s="530" t="s">
        <v>39</v>
      </c>
      <c r="D66" s="530"/>
      <c r="E66" s="530"/>
      <c r="F66" s="530"/>
      <c r="G66" s="530"/>
    </row>
    <row r="67" spans="3:7" ht="15.75" hidden="1" thickBot="1" x14ac:dyDescent="0.3">
      <c r="C67" s="530" t="s">
        <v>562</v>
      </c>
      <c r="D67" s="539">
        <f>D96</f>
        <v>0</v>
      </c>
      <c r="E67" s="539">
        <f t="shared" ref="E67:G67" si="8">E96</f>
        <v>0</v>
      </c>
      <c r="F67" s="539">
        <f t="shared" si="8"/>
        <v>0</v>
      </c>
      <c r="G67" s="539">
        <f t="shared" si="8"/>
        <v>0</v>
      </c>
    </row>
    <row r="68" spans="3:7" ht="15.75" hidden="1" thickBot="1" x14ac:dyDescent="0.3">
      <c r="C68" s="530" t="s">
        <v>563</v>
      </c>
      <c r="D68" s="539" t="e">
        <f>D67/D66</f>
        <v>#DIV/0!</v>
      </c>
      <c r="E68" s="539" t="e">
        <f>E67/E66</f>
        <v>#DIV/0!</v>
      </c>
      <c r="F68" s="539" t="e">
        <f>F67/F66</f>
        <v>#DIV/0!</v>
      </c>
      <c r="G68" s="539" t="e">
        <f>G67/G66</f>
        <v>#DIV/0!</v>
      </c>
    </row>
    <row r="69" spans="3:7" ht="15.75" hidden="1" thickBot="1" x14ac:dyDescent="0.3">
      <c r="C69" s="530" t="s">
        <v>564</v>
      </c>
      <c r="D69" s="540"/>
      <c r="E69" s="541" t="e">
        <f>E66/D66-1</f>
        <v>#DIV/0!</v>
      </c>
      <c r="F69" s="541" t="e">
        <f>F66/E66-1</f>
        <v>#DIV/0!</v>
      </c>
      <c r="G69" s="541" t="e">
        <f>G66/F66-1</f>
        <v>#DIV/0!</v>
      </c>
    </row>
    <row r="70" spans="3:7" ht="15.75" hidden="1" thickBot="1" x14ac:dyDescent="0.3">
      <c r="C70" s="530" t="s">
        <v>566</v>
      </c>
      <c r="D70" s="540"/>
      <c r="E70" s="541" t="e">
        <f>E67/D67-1</f>
        <v>#DIV/0!</v>
      </c>
      <c r="F70" s="541" t="e">
        <f t="shared" ref="F70:G71" si="9">F67/E67-1</f>
        <v>#DIV/0!</v>
      </c>
      <c r="G70" s="541" t="e">
        <f t="shared" si="9"/>
        <v>#DIV/0!</v>
      </c>
    </row>
    <row r="71" spans="3:7" ht="15.75" hidden="1" thickBot="1" x14ac:dyDescent="0.3">
      <c r="C71" s="530" t="s">
        <v>51</v>
      </c>
      <c r="D71" s="540"/>
      <c r="E71" s="541" t="e">
        <f>E68/D68-1</f>
        <v>#DIV/0!</v>
      </c>
      <c r="F71" s="541" t="e">
        <f t="shared" si="9"/>
        <v>#DIV/0!</v>
      </c>
      <c r="G71" s="541" t="e">
        <f t="shared" si="9"/>
        <v>#DIV/0!</v>
      </c>
    </row>
    <row r="72" spans="3:7" ht="24.75" hidden="1" customHeight="1" x14ac:dyDescent="0.25">
      <c r="C72" s="1555" t="s">
        <v>580</v>
      </c>
      <c r="D72" s="1556"/>
      <c r="E72" s="1556"/>
      <c r="F72" s="1556"/>
      <c r="G72" s="1557"/>
    </row>
    <row r="73" spans="3:7" ht="12.75" hidden="1" customHeight="1" x14ac:dyDescent="0.25">
      <c r="C73" s="1547"/>
      <c r="D73" s="537">
        <v>2018</v>
      </c>
      <c r="E73" s="537">
        <v>2019</v>
      </c>
      <c r="F73" s="537">
        <v>2020</v>
      </c>
      <c r="G73" s="537">
        <v>2021</v>
      </c>
    </row>
    <row r="74" spans="3:7" ht="9" hidden="1" customHeight="1" x14ac:dyDescent="0.25">
      <c r="C74" s="1548"/>
      <c r="D74" s="538" t="s">
        <v>17</v>
      </c>
      <c r="E74" s="538" t="s">
        <v>18</v>
      </c>
      <c r="F74" s="538" t="s">
        <v>18</v>
      </c>
      <c r="G74" s="538" t="s">
        <v>18</v>
      </c>
    </row>
    <row r="75" spans="3:7" ht="24.75" hidden="1" customHeight="1" x14ac:dyDescent="0.25">
      <c r="C75" s="543" t="s">
        <v>568</v>
      </c>
      <c r="D75" s="548"/>
      <c r="E75" s="548"/>
      <c r="F75" s="548"/>
      <c r="G75" s="548"/>
    </row>
    <row r="76" spans="3:7" ht="38.25" hidden="1" customHeight="1" x14ac:dyDescent="0.25">
      <c r="C76" s="545" t="s">
        <v>569</v>
      </c>
      <c r="D76" s="547"/>
      <c r="E76" s="557"/>
      <c r="F76" s="557"/>
      <c r="G76" s="557"/>
    </row>
    <row r="77" spans="3:7" ht="24.75" hidden="1" customHeight="1" x14ac:dyDescent="0.25">
      <c r="C77" s="545" t="s">
        <v>570</v>
      </c>
      <c r="D77" s="547"/>
      <c r="E77" s="557"/>
      <c r="F77" s="557"/>
      <c r="G77" s="557"/>
    </row>
    <row r="78" spans="3:7" ht="24.75" hidden="1" customHeight="1" x14ac:dyDescent="0.25">
      <c r="C78" s="543" t="s">
        <v>571</v>
      </c>
      <c r="D78" s="548"/>
      <c r="E78" s="548"/>
      <c r="F78" s="548"/>
      <c r="G78" s="548"/>
    </row>
    <row r="79" spans="3:7" ht="15.75" hidden="1" thickBot="1" x14ac:dyDescent="0.3">
      <c r="C79" s="545" t="s">
        <v>569</v>
      </c>
      <c r="D79" s="547"/>
      <c r="E79" s="548"/>
      <c r="F79" s="548"/>
      <c r="G79" s="548"/>
    </row>
    <row r="80" spans="3:7" ht="15.75" hidden="1" thickBot="1" x14ac:dyDescent="0.3">
      <c r="C80" s="545" t="s">
        <v>570</v>
      </c>
      <c r="D80" s="547"/>
      <c r="E80" s="548"/>
      <c r="F80" s="548"/>
      <c r="G80" s="548"/>
    </row>
    <row r="81" spans="3:7" ht="24.75" hidden="1" customHeight="1" x14ac:dyDescent="0.25">
      <c r="C81" s="543" t="s">
        <v>572</v>
      </c>
      <c r="D81" s="547">
        <v>0</v>
      </c>
      <c r="E81" s="548">
        <v>0</v>
      </c>
      <c r="F81" s="548">
        <v>0</v>
      </c>
      <c r="G81" s="548">
        <v>0</v>
      </c>
    </row>
    <row r="82" spans="3:7" ht="15.75" hidden="1" thickBot="1" x14ac:dyDescent="0.3">
      <c r="C82" s="545" t="s">
        <v>569</v>
      </c>
      <c r="D82" s="547"/>
      <c r="E82" s="548"/>
      <c r="F82" s="548"/>
      <c r="G82" s="548"/>
    </row>
    <row r="83" spans="3:7" ht="15.75" hidden="1" thickBot="1" x14ac:dyDescent="0.3">
      <c r="C83" s="545" t="s">
        <v>570</v>
      </c>
      <c r="D83" s="547"/>
      <c r="E83" s="548"/>
      <c r="F83" s="548"/>
      <c r="G83" s="548"/>
    </row>
    <row r="84" spans="3:7" ht="15.75" hidden="1" thickBot="1" x14ac:dyDescent="0.3">
      <c r="C84" s="543" t="s">
        <v>573</v>
      </c>
      <c r="D84" s="547"/>
      <c r="E84" s="548"/>
      <c r="F84" s="548"/>
      <c r="G84" s="548"/>
    </row>
    <row r="85" spans="3:7" ht="15.75" hidden="1" thickBot="1" x14ac:dyDescent="0.3">
      <c r="C85" s="545" t="s">
        <v>569</v>
      </c>
      <c r="D85" s="547"/>
      <c r="E85" s="548"/>
      <c r="F85" s="548"/>
      <c r="G85" s="548"/>
    </row>
    <row r="86" spans="3:7" ht="15.75" hidden="1" thickBot="1" x14ac:dyDescent="0.3">
      <c r="C86" s="545" t="s">
        <v>570</v>
      </c>
      <c r="D86" s="547"/>
      <c r="E86" s="548"/>
      <c r="F86" s="548"/>
      <c r="G86" s="548"/>
    </row>
    <row r="87" spans="3:7" ht="15.75" hidden="1" thickBot="1" x14ac:dyDescent="0.3">
      <c r="C87" s="543" t="s">
        <v>574</v>
      </c>
      <c r="D87" s="547"/>
      <c r="E87" s="548"/>
      <c r="F87" s="548"/>
      <c r="G87" s="548"/>
    </row>
    <row r="88" spans="3:7" ht="15.75" hidden="1" thickBot="1" x14ac:dyDescent="0.3">
      <c r="C88" s="545" t="s">
        <v>569</v>
      </c>
      <c r="D88" s="547"/>
      <c r="E88" s="548"/>
      <c r="F88" s="548"/>
      <c r="G88" s="548"/>
    </row>
    <row r="89" spans="3:7" ht="15.75" hidden="1" thickBot="1" x14ac:dyDescent="0.3">
      <c r="C89" s="545" t="s">
        <v>570</v>
      </c>
      <c r="D89" s="547"/>
      <c r="E89" s="548"/>
      <c r="F89" s="548"/>
      <c r="G89" s="548"/>
    </row>
    <row r="90" spans="3:7" ht="15.75" hidden="1" thickBot="1" x14ac:dyDescent="0.3">
      <c r="C90" s="543" t="s">
        <v>575</v>
      </c>
      <c r="D90" s="547"/>
      <c r="E90" s="548"/>
      <c r="F90" s="548"/>
      <c r="G90" s="548"/>
    </row>
    <row r="91" spans="3:7" ht="15.75" hidden="1" thickBot="1" x14ac:dyDescent="0.3">
      <c r="C91" s="545" t="s">
        <v>569</v>
      </c>
      <c r="D91" s="547"/>
      <c r="E91" s="548"/>
      <c r="F91" s="548"/>
      <c r="G91" s="548"/>
    </row>
    <row r="92" spans="3:7" ht="15.75" hidden="1" thickBot="1" x14ac:dyDescent="0.3">
      <c r="C92" s="545" t="s">
        <v>570</v>
      </c>
      <c r="D92" s="547"/>
      <c r="E92" s="548"/>
      <c r="F92" s="548"/>
      <c r="G92" s="548"/>
    </row>
    <row r="93" spans="3:7" ht="24.75" hidden="1" thickBot="1" x14ac:dyDescent="0.3">
      <c r="C93" s="543" t="s">
        <v>576</v>
      </c>
      <c r="D93" s="547"/>
      <c r="E93" s="548"/>
      <c r="F93" s="548"/>
      <c r="G93" s="548"/>
    </row>
    <row r="94" spans="3:7" ht="15.75" hidden="1" thickBot="1" x14ac:dyDescent="0.3">
      <c r="C94" s="545" t="s">
        <v>569</v>
      </c>
      <c r="D94" s="547"/>
      <c r="E94" s="548"/>
      <c r="F94" s="548"/>
      <c r="G94" s="548"/>
    </row>
    <row r="95" spans="3:7" ht="15.75" hidden="1" thickBot="1" x14ac:dyDescent="0.3">
      <c r="C95" s="545" t="s">
        <v>570</v>
      </c>
      <c r="D95" s="547"/>
      <c r="E95" s="548"/>
      <c r="F95" s="548"/>
      <c r="G95" s="548"/>
    </row>
    <row r="96" spans="3:7" ht="15.75" hidden="1" thickBot="1" x14ac:dyDescent="0.3">
      <c r="C96" s="558" t="s">
        <v>581</v>
      </c>
      <c r="D96" s="547">
        <f>D93+D90+D87+D84+D81+D78+D75</f>
        <v>0</v>
      </c>
      <c r="E96" s="547">
        <f t="shared" ref="E96:G96" si="10">E93+E90+E87+E84+E81+E78+E75</f>
        <v>0</v>
      </c>
      <c r="F96" s="547">
        <f t="shared" si="10"/>
        <v>0</v>
      </c>
      <c r="G96" s="547">
        <f t="shared" si="10"/>
        <v>0</v>
      </c>
    </row>
    <row r="97" spans="3:7" ht="17.25" hidden="1" customHeight="1" x14ac:dyDescent="0.25">
      <c r="C97" s="554" t="s">
        <v>578</v>
      </c>
      <c r="D97" s="555">
        <f>IF(D96-D67=0,0,"Error")</f>
        <v>0</v>
      </c>
      <c r="E97" s="555">
        <f>IF(E96-E67=0,0,"Error")</f>
        <v>0</v>
      </c>
      <c r="F97" s="555">
        <f>IF(F96-F67=0,0,"Error")</f>
        <v>0</v>
      </c>
      <c r="G97" s="555">
        <f>IF(G96-G67=0,0,"Error")</f>
        <v>0</v>
      </c>
    </row>
    <row r="98" spans="3:7" ht="15.75" hidden="1" thickBot="1" x14ac:dyDescent="0.3">
      <c r="C98" s="556" t="s">
        <v>582</v>
      </c>
      <c r="D98" s="1586"/>
      <c r="E98" s="1587"/>
      <c r="F98" s="1587"/>
      <c r="G98" s="1588"/>
    </row>
    <row r="99" spans="3:7" ht="26.25" hidden="1" customHeight="1" x14ac:dyDescent="0.25">
      <c r="C99" s="530" t="s">
        <v>560</v>
      </c>
      <c r="D99" s="1549"/>
      <c r="E99" s="1550"/>
      <c r="F99" s="1550"/>
      <c r="G99" s="1551"/>
    </row>
    <row r="100" spans="3:7" ht="15.75" hidden="1" thickBot="1" x14ac:dyDescent="0.3">
      <c r="C100" s="530" t="s">
        <v>37</v>
      </c>
      <c r="D100" s="1552"/>
      <c r="E100" s="1553"/>
      <c r="F100" s="1553"/>
      <c r="G100" s="1554"/>
    </row>
    <row r="101" spans="3:7" ht="12.75" hidden="1" customHeight="1" x14ac:dyDescent="0.25">
      <c r="C101" s="1547"/>
      <c r="D101" s="537">
        <v>2018</v>
      </c>
      <c r="E101" s="537">
        <v>2019</v>
      </c>
      <c r="F101" s="537">
        <v>2020</v>
      </c>
      <c r="G101" s="537">
        <v>2021</v>
      </c>
    </row>
    <row r="102" spans="3:7" ht="9" hidden="1" customHeight="1" x14ac:dyDescent="0.25">
      <c r="C102" s="1548"/>
      <c r="D102" s="538" t="s">
        <v>17</v>
      </c>
      <c r="E102" s="538" t="s">
        <v>18</v>
      </c>
      <c r="F102" s="538" t="s">
        <v>18</v>
      </c>
      <c r="G102" s="538" t="s">
        <v>18</v>
      </c>
    </row>
    <row r="103" spans="3:7" ht="15.75" hidden="1" thickBot="1" x14ac:dyDescent="0.3">
      <c r="C103" s="530" t="s">
        <v>39</v>
      </c>
      <c r="D103" s="559"/>
      <c r="E103" s="559"/>
      <c r="F103" s="559"/>
      <c r="G103" s="559"/>
    </row>
    <row r="104" spans="3:7" ht="15.75" hidden="1" thickBot="1" x14ac:dyDescent="0.3">
      <c r="C104" s="530" t="s">
        <v>562</v>
      </c>
      <c r="D104" s="539">
        <f>D133</f>
        <v>0</v>
      </c>
      <c r="E104" s="539">
        <f>E133</f>
        <v>0</v>
      </c>
      <c r="F104" s="539">
        <f>F133</f>
        <v>0</v>
      </c>
      <c r="G104" s="539">
        <f>G133</f>
        <v>0</v>
      </c>
    </row>
    <row r="105" spans="3:7" ht="15.75" hidden="1" thickBot="1" x14ac:dyDescent="0.3">
      <c r="C105" s="530" t="s">
        <v>563</v>
      </c>
      <c r="D105" s="539" t="e">
        <f>D104/D103</f>
        <v>#DIV/0!</v>
      </c>
      <c r="E105" s="539" t="e">
        <f>E104/E103</f>
        <v>#DIV/0!</v>
      </c>
      <c r="F105" s="539" t="e">
        <f>F104/F103</f>
        <v>#DIV/0!</v>
      </c>
      <c r="G105" s="539" t="e">
        <f>G104/G103</f>
        <v>#DIV/0!</v>
      </c>
    </row>
    <row r="106" spans="3:7" ht="15.75" hidden="1" thickBot="1" x14ac:dyDescent="0.3">
      <c r="C106" s="530" t="s">
        <v>564</v>
      </c>
      <c r="D106" s="540"/>
      <c r="E106" s="541" t="e">
        <f>E103/D103-1</f>
        <v>#DIV/0!</v>
      </c>
      <c r="F106" s="541" t="e">
        <f>F103/E103-1</f>
        <v>#DIV/0!</v>
      </c>
      <c r="G106" s="541" t="e">
        <f>G103/F103-1</f>
        <v>#DIV/0!</v>
      </c>
    </row>
    <row r="107" spans="3:7" ht="15.75" hidden="1" thickBot="1" x14ac:dyDescent="0.3">
      <c r="C107" s="530" t="s">
        <v>566</v>
      </c>
      <c r="D107" s="540"/>
      <c r="E107" s="541" t="e">
        <f>E104/D104-1</f>
        <v>#DIV/0!</v>
      </c>
      <c r="F107" s="541" t="e">
        <f t="shared" ref="F107:G108" si="11">F104/E104-1</f>
        <v>#DIV/0!</v>
      </c>
      <c r="G107" s="541" t="e">
        <f t="shared" si="11"/>
        <v>#DIV/0!</v>
      </c>
    </row>
    <row r="108" spans="3:7" ht="15.75" hidden="1" thickBot="1" x14ac:dyDescent="0.3">
      <c r="C108" s="530" t="s">
        <v>51</v>
      </c>
      <c r="D108" s="540"/>
      <c r="E108" s="541" t="e">
        <f>E105/D105-1</f>
        <v>#DIV/0!</v>
      </c>
      <c r="F108" s="541" t="e">
        <f t="shared" si="11"/>
        <v>#DIV/0!</v>
      </c>
      <c r="G108" s="541" t="e">
        <f t="shared" si="11"/>
        <v>#DIV/0!</v>
      </c>
    </row>
    <row r="109" spans="3:7" ht="24.75" hidden="1" customHeight="1" x14ac:dyDescent="0.25">
      <c r="C109" s="1555" t="s">
        <v>580</v>
      </c>
      <c r="D109" s="1556"/>
      <c r="E109" s="1556"/>
      <c r="F109" s="1556"/>
      <c r="G109" s="1557"/>
    </row>
    <row r="110" spans="3:7" ht="12.75" hidden="1" customHeight="1" x14ac:dyDescent="0.25">
      <c r="C110" s="1547"/>
      <c r="D110" s="537">
        <v>2018</v>
      </c>
      <c r="E110" s="537">
        <v>2019</v>
      </c>
      <c r="F110" s="537">
        <v>2020</v>
      </c>
      <c r="G110" s="537">
        <v>2021</v>
      </c>
    </row>
    <row r="111" spans="3:7" ht="9" hidden="1" customHeight="1" x14ac:dyDescent="0.25">
      <c r="C111" s="1548"/>
      <c r="D111" s="538" t="s">
        <v>17</v>
      </c>
      <c r="E111" s="538" t="s">
        <v>18</v>
      </c>
      <c r="F111" s="538" t="s">
        <v>18</v>
      </c>
      <c r="G111" s="538" t="s">
        <v>18</v>
      </c>
    </row>
    <row r="112" spans="3:7" ht="24.75" hidden="1" customHeight="1" x14ac:dyDescent="0.25">
      <c r="C112" s="543" t="s">
        <v>568</v>
      </c>
      <c r="D112" s="548"/>
      <c r="E112" s="548"/>
      <c r="F112" s="548"/>
      <c r="G112" s="548"/>
    </row>
    <row r="113" spans="3:7" ht="15.75" hidden="1" thickBot="1" x14ac:dyDescent="0.3">
      <c r="C113" s="545" t="s">
        <v>569</v>
      </c>
      <c r="D113" s="547"/>
      <c r="E113" s="557"/>
      <c r="F113" s="557"/>
      <c r="G113" s="557"/>
    </row>
    <row r="114" spans="3:7" ht="15.75" hidden="1" thickBot="1" x14ac:dyDescent="0.3">
      <c r="C114" s="545" t="s">
        <v>570</v>
      </c>
      <c r="D114" s="547"/>
      <c r="E114" s="557"/>
      <c r="F114" s="557"/>
      <c r="G114" s="557"/>
    </row>
    <row r="115" spans="3:7" ht="24.75" hidden="1" customHeight="1" x14ac:dyDescent="0.25">
      <c r="C115" s="543" t="s">
        <v>571</v>
      </c>
      <c r="D115" s="548"/>
      <c r="E115" s="548"/>
      <c r="F115" s="548"/>
      <c r="G115" s="548"/>
    </row>
    <row r="116" spans="3:7" ht="15.75" hidden="1" thickBot="1" x14ac:dyDescent="0.3">
      <c r="C116" s="545" t="s">
        <v>569</v>
      </c>
      <c r="D116" s="547"/>
      <c r="E116" s="548"/>
      <c r="F116" s="548"/>
      <c r="G116" s="548"/>
    </row>
    <row r="117" spans="3:7" ht="15.75" hidden="1" thickBot="1" x14ac:dyDescent="0.3">
      <c r="C117" s="545" t="s">
        <v>570</v>
      </c>
      <c r="D117" s="547"/>
      <c r="E117" s="548"/>
      <c r="F117" s="548"/>
      <c r="G117" s="548"/>
    </row>
    <row r="118" spans="3:7" ht="24.75" hidden="1" customHeight="1" x14ac:dyDescent="0.25">
      <c r="C118" s="543" t="s">
        <v>572</v>
      </c>
      <c r="D118" s="560">
        <v>0</v>
      </c>
      <c r="E118" s="561">
        <v>0</v>
      </c>
      <c r="F118" s="561">
        <v>0</v>
      </c>
      <c r="G118" s="561">
        <v>0</v>
      </c>
    </row>
    <row r="119" spans="3:7" ht="15.75" hidden="1" thickBot="1" x14ac:dyDescent="0.3">
      <c r="C119" s="545" t="s">
        <v>569</v>
      </c>
      <c r="D119" s="547"/>
      <c r="E119" s="548"/>
      <c r="F119" s="548"/>
      <c r="G119" s="548"/>
    </row>
    <row r="120" spans="3:7" ht="15.75" hidden="1" thickBot="1" x14ac:dyDescent="0.3">
      <c r="C120" s="545" t="s">
        <v>570</v>
      </c>
      <c r="D120" s="547"/>
      <c r="E120" s="548"/>
      <c r="F120" s="548"/>
      <c r="G120" s="548"/>
    </row>
    <row r="121" spans="3:7" ht="15.75" hidden="1" thickBot="1" x14ac:dyDescent="0.3">
      <c r="C121" s="543" t="s">
        <v>573</v>
      </c>
      <c r="D121" s="547"/>
      <c r="E121" s="548"/>
      <c r="F121" s="548"/>
      <c r="G121" s="548"/>
    </row>
    <row r="122" spans="3:7" ht="15.75" hidden="1" thickBot="1" x14ac:dyDescent="0.3">
      <c r="C122" s="545" t="s">
        <v>569</v>
      </c>
      <c r="D122" s="547"/>
      <c r="E122" s="548"/>
      <c r="F122" s="548"/>
      <c r="G122" s="548"/>
    </row>
    <row r="123" spans="3:7" ht="15.75" hidden="1" thickBot="1" x14ac:dyDescent="0.3">
      <c r="C123" s="545" t="s">
        <v>570</v>
      </c>
      <c r="D123" s="547"/>
      <c r="E123" s="548"/>
      <c r="F123" s="548"/>
      <c r="G123" s="548"/>
    </row>
    <row r="124" spans="3:7" ht="15.75" hidden="1" thickBot="1" x14ac:dyDescent="0.3">
      <c r="C124" s="543" t="s">
        <v>574</v>
      </c>
      <c r="D124" s="547"/>
      <c r="E124" s="548"/>
      <c r="F124" s="548"/>
      <c r="G124" s="548"/>
    </row>
    <row r="125" spans="3:7" ht="15.75" hidden="1" thickBot="1" x14ac:dyDescent="0.3">
      <c r="C125" s="545" t="s">
        <v>569</v>
      </c>
      <c r="D125" s="547"/>
      <c r="E125" s="548"/>
      <c r="F125" s="548"/>
      <c r="G125" s="548"/>
    </row>
    <row r="126" spans="3:7" ht="15" hidden="1" customHeight="1" x14ac:dyDescent="0.25">
      <c r="C126" s="545" t="s">
        <v>570</v>
      </c>
      <c r="D126" s="547"/>
      <c r="E126" s="548"/>
      <c r="F126" s="548"/>
      <c r="G126" s="548"/>
    </row>
    <row r="127" spans="3:7" ht="15.75" hidden="1" thickBot="1" x14ac:dyDescent="0.3">
      <c r="C127" s="543" t="s">
        <v>575</v>
      </c>
      <c r="D127" s="547">
        <v>0</v>
      </c>
      <c r="E127" s="548">
        <v>0</v>
      </c>
      <c r="F127" s="548">
        <v>0</v>
      </c>
      <c r="G127" s="548">
        <v>0</v>
      </c>
    </row>
    <row r="128" spans="3:7" ht="15.75" hidden="1" thickBot="1" x14ac:dyDescent="0.3">
      <c r="C128" s="545" t="s">
        <v>569</v>
      </c>
      <c r="D128" s="547"/>
      <c r="E128" s="548"/>
      <c r="F128" s="548"/>
      <c r="G128" s="548"/>
    </row>
    <row r="129" spans="3:18" ht="15.75" hidden="1" thickBot="1" x14ac:dyDescent="0.3">
      <c r="C129" s="545" t="s">
        <v>570</v>
      </c>
      <c r="D129" s="547"/>
      <c r="E129" s="548"/>
      <c r="F129" s="548"/>
      <c r="G129" s="548"/>
    </row>
    <row r="130" spans="3:18" ht="24.75" hidden="1" thickBot="1" x14ac:dyDescent="0.3">
      <c r="C130" s="543" t="s">
        <v>576</v>
      </c>
      <c r="D130" s="547"/>
      <c r="E130" s="548"/>
      <c r="F130" s="548"/>
      <c r="G130" s="548"/>
    </row>
    <row r="131" spans="3:18" ht="15.75" hidden="1" thickBot="1" x14ac:dyDescent="0.3">
      <c r="C131" s="545" t="s">
        <v>569</v>
      </c>
      <c r="D131" s="547"/>
      <c r="E131" s="548"/>
      <c r="F131" s="548"/>
      <c r="G131" s="548"/>
    </row>
    <row r="132" spans="3:18" ht="13.15" hidden="1" customHeight="1" x14ac:dyDescent="0.25">
      <c r="C132" s="545" t="s">
        <v>570</v>
      </c>
      <c r="D132" s="547"/>
      <c r="E132" s="548"/>
      <c r="F132" s="548"/>
      <c r="G132" s="548"/>
    </row>
    <row r="133" spans="3:18" ht="21.6" hidden="1" customHeight="1" x14ac:dyDescent="0.25">
      <c r="C133" s="558" t="s">
        <v>581</v>
      </c>
      <c r="D133" s="547">
        <f>D130+D127+D124+D121+D118+D115+D112</f>
        <v>0</v>
      </c>
      <c r="E133" s="547">
        <f t="shared" ref="E133:G133" si="12">E130+E127+E124+E121+E118+E115+E112</f>
        <v>0</v>
      </c>
      <c r="F133" s="547">
        <f t="shared" si="12"/>
        <v>0</v>
      </c>
      <c r="G133" s="547">
        <f t="shared" si="12"/>
        <v>0</v>
      </c>
    </row>
    <row r="134" spans="3:18" ht="18.600000000000001" hidden="1" customHeight="1" x14ac:dyDescent="0.25">
      <c r="C134" s="554" t="s">
        <v>578</v>
      </c>
      <c r="D134" s="555">
        <f>IF(D133-D104=0,0,"Error")</f>
        <v>0</v>
      </c>
      <c r="E134" s="555">
        <f>IF(E133-E104=0,0,"Error")</f>
        <v>0</v>
      </c>
      <c r="F134" s="555">
        <f>IF(F133-F104=0,0,"Error")</f>
        <v>0</v>
      </c>
      <c r="G134" s="555">
        <f>IF(G133-G104=0,0,"Error")</f>
        <v>0</v>
      </c>
    </row>
    <row r="135" spans="3:18" ht="15.75" thickBot="1" x14ac:dyDescent="0.3">
      <c r="C135" s="1566" t="s">
        <v>639</v>
      </c>
      <c r="D135" s="1567"/>
      <c r="E135" s="1567"/>
      <c r="F135" s="1567"/>
      <c r="G135" s="1568"/>
    </row>
    <row r="136" spans="3:18" ht="15.75" thickBot="1" x14ac:dyDescent="0.3">
      <c r="C136" s="1566" t="s">
        <v>640</v>
      </c>
      <c r="D136" s="1567"/>
      <c r="E136" s="1567"/>
      <c r="F136" s="1567"/>
      <c r="G136" s="1568"/>
    </row>
    <row r="137" spans="3:18" ht="15.75" thickBot="1" x14ac:dyDescent="0.3">
      <c r="C137" s="562" t="s">
        <v>2025</v>
      </c>
      <c r="D137" s="1569" t="s">
        <v>2002</v>
      </c>
      <c r="E137" s="1570"/>
      <c r="F137" s="1570"/>
      <c r="G137" s="1571"/>
    </row>
    <row r="138" spans="3:18" ht="30.75" customHeight="1" thickBot="1" x14ac:dyDescent="0.3">
      <c r="C138" s="536" t="s">
        <v>558</v>
      </c>
      <c r="D138" s="536" t="s">
        <v>2026</v>
      </c>
      <c r="E138" s="563" t="s">
        <v>587</v>
      </c>
      <c r="F138" s="1572" t="s">
        <v>2002</v>
      </c>
      <c r="G138" s="1573"/>
      <c r="N138" s="1574" t="s">
        <v>589</v>
      </c>
      <c r="O138" s="1575"/>
      <c r="P138" s="1575"/>
      <c r="Q138" s="1575"/>
      <c r="R138" s="1576"/>
    </row>
    <row r="139" spans="3:18" ht="15.75" thickBot="1" x14ac:dyDescent="0.3">
      <c r="C139" s="564"/>
      <c r="D139" s="1558"/>
      <c r="E139" s="1561"/>
      <c r="F139" s="1559"/>
      <c r="G139" s="1560"/>
      <c r="N139" s="1577"/>
      <c r="O139" s="1578"/>
      <c r="P139" s="1578"/>
      <c r="Q139" s="1578"/>
      <c r="R139" s="1579"/>
    </row>
    <row r="140" spans="3:18" ht="49.9" customHeight="1" thickBot="1" x14ac:dyDescent="0.3">
      <c r="C140" s="530" t="s">
        <v>560</v>
      </c>
      <c r="D140" s="1583" t="s">
        <v>2027</v>
      </c>
      <c r="E140" s="1584"/>
      <c r="F140" s="1584"/>
      <c r="G140" s="1585"/>
      <c r="N140" s="1580"/>
      <c r="O140" s="1581"/>
      <c r="P140" s="1581"/>
      <c r="Q140" s="1581"/>
      <c r="R140" s="1582"/>
    </row>
    <row r="141" spans="3:18" ht="15.75" thickBot="1" x14ac:dyDescent="0.3">
      <c r="C141" s="530" t="s">
        <v>37</v>
      </c>
      <c r="D141" s="1552" t="s">
        <v>2028</v>
      </c>
      <c r="E141" s="1553"/>
      <c r="F141" s="1553"/>
      <c r="G141" s="1554"/>
    </row>
    <row r="142" spans="3:18" ht="12.75" customHeight="1" x14ac:dyDescent="0.25">
      <c r="C142" s="1547"/>
      <c r="D142" s="537">
        <v>2022</v>
      </c>
      <c r="E142" s="537">
        <v>2023</v>
      </c>
      <c r="F142" s="537">
        <v>2024</v>
      </c>
      <c r="G142" s="537">
        <v>2025</v>
      </c>
    </row>
    <row r="143" spans="3:18" ht="9" customHeight="1" thickBot="1" x14ac:dyDescent="0.3">
      <c r="C143" s="1548"/>
      <c r="D143" s="538" t="s">
        <v>17</v>
      </c>
      <c r="E143" s="538" t="s">
        <v>18</v>
      </c>
      <c r="F143" s="538" t="s">
        <v>18</v>
      </c>
      <c r="G143" s="538" t="s">
        <v>18</v>
      </c>
    </row>
    <row r="144" spans="3:18" ht="15.75" thickBot="1" x14ac:dyDescent="0.3">
      <c r="C144" s="530" t="s">
        <v>39</v>
      </c>
      <c r="D144" s="539">
        <v>76</v>
      </c>
      <c r="E144" s="539">
        <v>76</v>
      </c>
      <c r="F144" s="539">
        <v>76</v>
      </c>
      <c r="G144" s="539">
        <v>76</v>
      </c>
    </row>
    <row r="145" spans="3:13" ht="15.75" thickBot="1" x14ac:dyDescent="0.3">
      <c r="C145" s="530" t="s">
        <v>562</v>
      </c>
      <c r="D145" s="539">
        <v>2000</v>
      </c>
      <c r="E145" s="539">
        <f t="shared" ref="E145:G145" si="13">E163</f>
        <v>2000</v>
      </c>
      <c r="F145" s="539">
        <f t="shared" si="13"/>
        <v>2000</v>
      </c>
      <c r="G145" s="539">
        <f t="shared" si="13"/>
        <v>2000</v>
      </c>
    </row>
    <row r="146" spans="3:13" ht="15.75" thickBot="1" x14ac:dyDescent="0.3">
      <c r="C146" s="530" t="s">
        <v>563</v>
      </c>
      <c r="D146" s="539">
        <f>D145/D144</f>
        <v>26.315789473684209</v>
      </c>
      <c r="E146" s="539">
        <f t="shared" ref="E146:G146" si="14">E145/E144</f>
        <v>26.315789473684209</v>
      </c>
      <c r="F146" s="539">
        <f t="shared" si="14"/>
        <v>26.315789473684209</v>
      </c>
      <c r="G146" s="539">
        <f t="shared" si="14"/>
        <v>26.315789473684209</v>
      </c>
    </row>
    <row r="147" spans="3:13" ht="15.75" thickBot="1" x14ac:dyDescent="0.3">
      <c r="C147" s="530" t="s">
        <v>564</v>
      </c>
      <c r="D147" s="540" t="s">
        <v>565</v>
      </c>
      <c r="E147" s="541">
        <f>E144/D144-1</f>
        <v>0</v>
      </c>
      <c r="F147" s="541">
        <f t="shared" ref="F147:G149" si="15">F144/E144-1</f>
        <v>0</v>
      </c>
      <c r="G147" s="541">
        <f t="shared" si="15"/>
        <v>0</v>
      </c>
      <c r="I147" s="542"/>
      <c r="J147" s="542"/>
      <c r="K147" s="542"/>
      <c r="L147" s="542"/>
      <c r="M147" s="542"/>
    </row>
    <row r="148" spans="3:13" ht="15.75" thickBot="1" x14ac:dyDescent="0.3">
      <c r="C148" s="530" t="s">
        <v>566</v>
      </c>
      <c r="D148" s="540" t="s">
        <v>565</v>
      </c>
      <c r="E148" s="541">
        <f>E145/D145-1</f>
        <v>0</v>
      </c>
      <c r="F148" s="541">
        <f t="shared" si="15"/>
        <v>0</v>
      </c>
      <c r="G148" s="541">
        <f t="shared" si="15"/>
        <v>0</v>
      </c>
    </row>
    <row r="149" spans="3:13" ht="15.75" thickBot="1" x14ac:dyDescent="0.3">
      <c r="C149" s="530" t="s">
        <v>51</v>
      </c>
      <c r="D149" s="540" t="s">
        <v>565</v>
      </c>
      <c r="E149" s="541">
        <f>E146/D146-1</f>
        <v>0</v>
      </c>
      <c r="F149" s="541">
        <f t="shared" si="15"/>
        <v>0</v>
      </c>
      <c r="G149" s="541">
        <f t="shared" si="15"/>
        <v>0</v>
      </c>
    </row>
    <row r="150" spans="3:13" ht="15.75" thickBot="1" x14ac:dyDescent="0.3">
      <c r="C150" s="1555" t="s">
        <v>592</v>
      </c>
      <c r="D150" s="1556"/>
      <c r="E150" s="1556"/>
      <c r="F150" s="1556"/>
      <c r="G150" s="1557"/>
    </row>
    <row r="151" spans="3:13" ht="12.75" customHeight="1" x14ac:dyDescent="0.25">
      <c r="C151" s="1547"/>
      <c r="D151" s="537">
        <v>2022</v>
      </c>
      <c r="E151" s="537">
        <v>2023</v>
      </c>
      <c r="F151" s="537">
        <v>2024</v>
      </c>
      <c r="G151" s="537">
        <v>2025</v>
      </c>
    </row>
    <row r="152" spans="3:13" ht="9" customHeight="1" thickBot="1" x14ac:dyDescent="0.3">
      <c r="C152" s="1548"/>
      <c r="D152" s="538" t="s">
        <v>17</v>
      </c>
      <c r="E152" s="538" t="s">
        <v>18</v>
      </c>
      <c r="F152" s="538" t="s">
        <v>18</v>
      </c>
      <c r="G152" s="538" t="s">
        <v>18</v>
      </c>
    </row>
    <row r="153" spans="3:13" ht="15.75" thickBot="1" x14ac:dyDescent="0.3">
      <c r="C153" s="543" t="s">
        <v>593</v>
      </c>
      <c r="D153" s="548">
        <f>D154+D155+D156+D157</f>
        <v>0</v>
      </c>
      <c r="E153" s="548">
        <f t="shared" ref="E153:G153" si="16">E154+E155+E156+E157</f>
        <v>0</v>
      </c>
      <c r="F153" s="548">
        <f t="shared" si="16"/>
        <v>0</v>
      </c>
      <c r="G153" s="548">
        <f t="shared" si="16"/>
        <v>0</v>
      </c>
    </row>
    <row r="154" spans="3:13" ht="15.75" thickBot="1" x14ac:dyDescent="0.3">
      <c r="C154" s="545" t="s">
        <v>569</v>
      </c>
      <c r="D154" s="548"/>
      <c r="E154" s="548"/>
      <c r="F154" s="548"/>
      <c r="G154" s="548"/>
    </row>
    <row r="155" spans="3:13" ht="15.75" thickBot="1" x14ac:dyDescent="0.3">
      <c r="C155" s="545" t="s">
        <v>594</v>
      </c>
      <c r="D155" s="548"/>
      <c r="E155" s="548"/>
      <c r="F155" s="548"/>
      <c r="G155" s="548"/>
    </row>
    <row r="156" spans="3:13" ht="15.75" thickBot="1" x14ac:dyDescent="0.3">
      <c r="C156" s="545" t="s">
        <v>595</v>
      </c>
      <c r="D156" s="548"/>
      <c r="E156" s="548"/>
      <c r="F156" s="548"/>
      <c r="G156" s="548"/>
    </row>
    <row r="157" spans="3:13" ht="15.75" thickBot="1" x14ac:dyDescent="0.3">
      <c r="C157" s="545" t="s">
        <v>596</v>
      </c>
      <c r="D157" s="548"/>
      <c r="E157" s="548"/>
      <c r="F157" s="548"/>
      <c r="G157" s="548"/>
    </row>
    <row r="158" spans="3:13" ht="15.75" thickBot="1" x14ac:dyDescent="0.3">
      <c r="C158" s="543" t="s">
        <v>597</v>
      </c>
      <c r="D158" s="547">
        <f>D159+D160+D161+D162</f>
        <v>2000</v>
      </c>
      <c r="E158" s="547">
        <f t="shared" ref="E158:G158" si="17">E159+E160+E161+E162</f>
        <v>2000</v>
      </c>
      <c r="F158" s="547">
        <f t="shared" si="17"/>
        <v>2000</v>
      </c>
      <c r="G158" s="547">
        <f t="shared" si="17"/>
        <v>2000</v>
      </c>
    </row>
    <row r="159" spans="3:13" ht="15.75" thickBot="1" x14ac:dyDescent="0.3">
      <c r="C159" s="545" t="s">
        <v>569</v>
      </c>
      <c r="D159" s="547">
        <v>2000</v>
      </c>
      <c r="E159" s="548">
        <v>2000</v>
      </c>
      <c r="F159" s="548">
        <v>2000</v>
      </c>
      <c r="G159" s="548">
        <v>2000</v>
      </c>
    </row>
    <row r="160" spans="3:13" ht="15.75" thickBot="1" x14ac:dyDescent="0.3">
      <c r="C160" s="545" t="s">
        <v>594</v>
      </c>
      <c r="D160" s="547"/>
      <c r="E160" s="548"/>
      <c r="F160" s="548"/>
      <c r="G160" s="548"/>
    </row>
    <row r="161" spans="3:7" ht="15.75" thickBot="1" x14ac:dyDescent="0.3">
      <c r="C161" s="545" t="s">
        <v>595</v>
      </c>
      <c r="D161" s="547"/>
      <c r="E161" s="548"/>
      <c r="F161" s="548"/>
      <c r="G161" s="548"/>
    </row>
    <row r="162" spans="3:7" ht="15.75" thickBot="1" x14ac:dyDescent="0.3">
      <c r="C162" s="545" t="s">
        <v>596</v>
      </c>
      <c r="D162" s="547"/>
      <c r="E162" s="548"/>
      <c r="F162" s="548"/>
      <c r="G162" s="548"/>
    </row>
    <row r="163" spans="3:7" ht="15.75" thickBot="1" x14ac:dyDescent="0.3">
      <c r="C163" s="565" t="s">
        <v>577</v>
      </c>
      <c r="D163" s="547">
        <f>D153+D158</f>
        <v>2000</v>
      </c>
      <c r="E163" s="547">
        <f t="shared" ref="E163:G163" si="18">E153+E158</f>
        <v>2000</v>
      </c>
      <c r="F163" s="547">
        <f t="shared" si="18"/>
        <v>2000</v>
      </c>
      <c r="G163" s="547">
        <f t="shared" si="18"/>
        <v>2000</v>
      </c>
    </row>
    <row r="164" spans="3:7" ht="31.15" hidden="1" customHeight="1" x14ac:dyDescent="0.3">
      <c r="C164" s="536" t="s">
        <v>647</v>
      </c>
      <c r="D164" s="536" t="s">
        <v>2029</v>
      </c>
      <c r="E164" s="563" t="s">
        <v>587</v>
      </c>
      <c r="F164" s="1559"/>
      <c r="G164" s="1560"/>
    </row>
    <row r="165" spans="3:7" ht="17.25" hidden="1" customHeight="1" x14ac:dyDescent="0.3">
      <c r="C165" s="530" t="s">
        <v>560</v>
      </c>
      <c r="D165" s="1549" t="s">
        <v>2030</v>
      </c>
      <c r="E165" s="1550"/>
      <c r="F165" s="1550"/>
      <c r="G165" s="1551"/>
    </row>
    <row r="166" spans="3:7" ht="15" hidden="1" customHeight="1" x14ac:dyDescent="0.3">
      <c r="C166" s="530" t="s">
        <v>37</v>
      </c>
      <c r="D166" s="1552" t="s">
        <v>1685</v>
      </c>
      <c r="E166" s="1553"/>
      <c r="F166" s="1553"/>
      <c r="G166" s="1554"/>
    </row>
    <row r="167" spans="3:7" ht="12.75" hidden="1" customHeight="1" x14ac:dyDescent="0.25">
      <c r="C167" s="1547"/>
      <c r="D167" s="537">
        <v>2020</v>
      </c>
      <c r="E167" s="537">
        <v>2021</v>
      </c>
      <c r="F167" s="537">
        <v>2022</v>
      </c>
      <c r="G167" s="537">
        <v>2023</v>
      </c>
    </row>
    <row r="168" spans="3:7" ht="9" hidden="1" customHeight="1" x14ac:dyDescent="0.3">
      <c r="C168" s="1548"/>
      <c r="D168" s="538" t="s">
        <v>17</v>
      </c>
      <c r="E168" s="538" t="s">
        <v>18</v>
      </c>
      <c r="F168" s="538" t="s">
        <v>18</v>
      </c>
      <c r="G168" s="538" t="s">
        <v>18</v>
      </c>
    </row>
    <row r="169" spans="3:7" ht="15" hidden="1" customHeight="1" x14ac:dyDescent="0.3">
      <c r="C169" s="530" t="s">
        <v>39</v>
      </c>
      <c r="D169" s="530"/>
      <c r="E169" s="540">
        <v>0</v>
      </c>
      <c r="F169" s="530"/>
      <c r="G169" s="530"/>
    </row>
    <row r="170" spans="3:7" ht="15" hidden="1" customHeight="1" x14ac:dyDescent="0.3">
      <c r="C170" s="530" t="s">
        <v>562</v>
      </c>
      <c r="D170" s="539"/>
      <c r="E170" s="539">
        <f>E188</f>
        <v>0</v>
      </c>
      <c r="F170" s="539"/>
      <c r="G170" s="539"/>
    </row>
    <row r="171" spans="3:7" ht="15" hidden="1" customHeight="1" x14ac:dyDescent="0.3">
      <c r="C171" s="530" t="s">
        <v>563</v>
      </c>
      <c r="D171" s="539" t="e">
        <f>D170/D169</f>
        <v>#DIV/0!</v>
      </c>
      <c r="E171" s="539" t="e">
        <f t="shared" ref="E171:G171" si="19">E170/E169</f>
        <v>#DIV/0!</v>
      </c>
      <c r="F171" s="539" t="e">
        <f t="shared" si="19"/>
        <v>#DIV/0!</v>
      </c>
      <c r="G171" s="539" t="e">
        <f t="shared" si="19"/>
        <v>#DIV/0!</v>
      </c>
    </row>
    <row r="172" spans="3:7" ht="15" hidden="1" customHeight="1" x14ac:dyDescent="0.3">
      <c r="C172" s="530" t="s">
        <v>564</v>
      </c>
      <c r="D172" s="540" t="s">
        <v>565</v>
      </c>
      <c r="E172" s="541" t="e">
        <f>E169/D169-1</f>
        <v>#DIV/0!</v>
      </c>
      <c r="F172" s="541" t="e">
        <f t="shared" ref="F172:G174" si="20">F169/E169-1</f>
        <v>#DIV/0!</v>
      </c>
      <c r="G172" s="541" t="e">
        <f t="shared" si="20"/>
        <v>#DIV/0!</v>
      </c>
    </row>
    <row r="173" spans="3:7" ht="15" hidden="1" customHeight="1" x14ac:dyDescent="0.3">
      <c r="C173" s="530" t="s">
        <v>566</v>
      </c>
      <c r="D173" s="540" t="s">
        <v>565</v>
      </c>
      <c r="E173" s="541" t="e">
        <f>E170/D170-1</f>
        <v>#DIV/0!</v>
      </c>
      <c r="F173" s="541" t="e">
        <f t="shared" si="20"/>
        <v>#DIV/0!</v>
      </c>
      <c r="G173" s="541" t="e">
        <f t="shared" si="20"/>
        <v>#DIV/0!</v>
      </c>
    </row>
    <row r="174" spans="3:7" ht="15" hidden="1" customHeight="1" x14ac:dyDescent="0.3">
      <c r="C174" s="530" t="s">
        <v>51</v>
      </c>
      <c r="D174" s="540" t="s">
        <v>565</v>
      </c>
      <c r="E174" s="541" t="e">
        <f>E171/D171-1</f>
        <v>#DIV/0!</v>
      </c>
      <c r="F174" s="541" t="e">
        <f t="shared" si="20"/>
        <v>#DIV/0!</v>
      </c>
      <c r="G174" s="541" t="e">
        <f t="shared" si="20"/>
        <v>#DIV/0!</v>
      </c>
    </row>
    <row r="175" spans="3:7" ht="15" hidden="1" customHeight="1" x14ac:dyDescent="0.3">
      <c r="C175" s="1555" t="s">
        <v>1974</v>
      </c>
      <c r="D175" s="1556"/>
      <c r="E175" s="1556"/>
      <c r="F175" s="1556"/>
      <c r="G175" s="1557"/>
    </row>
    <row r="176" spans="3:7" ht="12.75" hidden="1" customHeight="1" x14ac:dyDescent="0.25">
      <c r="C176" s="1547"/>
      <c r="D176" s="537">
        <v>2020</v>
      </c>
      <c r="E176" s="537">
        <v>2021</v>
      </c>
      <c r="F176" s="537">
        <v>2022</v>
      </c>
      <c r="G176" s="537">
        <v>2023</v>
      </c>
    </row>
    <row r="177" spans="3:7" ht="9" hidden="1" customHeight="1" x14ac:dyDescent="0.3">
      <c r="C177" s="1548"/>
      <c r="D177" s="538" t="s">
        <v>17</v>
      </c>
      <c r="E177" s="538" t="s">
        <v>18</v>
      </c>
      <c r="F177" s="538" t="s">
        <v>18</v>
      </c>
      <c r="G177" s="538" t="s">
        <v>18</v>
      </c>
    </row>
    <row r="178" spans="3:7" ht="15" hidden="1" customHeight="1" x14ac:dyDescent="0.3">
      <c r="C178" s="543" t="s">
        <v>593</v>
      </c>
      <c r="D178" s="548">
        <f>D179+D180+D181+D182</f>
        <v>0</v>
      </c>
      <c r="E178" s="548">
        <f t="shared" ref="E178:G178" si="21">E179+E180+E181+E182</f>
        <v>0</v>
      </c>
      <c r="F178" s="548">
        <f t="shared" si="21"/>
        <v>0</v>
      </c>
      <c r="G178" s="548">
        <f t="shared" si="21"/>
        <v>0</v>
      </c>
    </row>
    <row r="179" spans="3:7" ht="15" hidden="1" customHeight="1" x14ac:dyDescent="0.3">
      <c r="C179" s="545" t="s">
        <v>569</v>
      </c>
      <c r="D179" s="548"/>
      <c r="E179" s="548"/>
      <c r="F179" s="548"/>
      <c r="G179" s="548"/>
    </row>
    <row r="180" spans="3:7" ht="15" hidden="1" customHeight="1" x14ac:dyDescent="0.3">
      <c r="C180" s="545" t="s">
        <v>594</v>
      </c>
      <c r="D180" s="548"/>
      <c r="E180" s="548"/>
      <c r="F180" s="548"/>
      <c r="G180" s="548"/>
    </row>
    <row r="181" spans="3:7" ht="15" hidden="1" customHeight="1" x14ac:dyDescent="0.3">
      <c r="C181" s="545" t="s">
        <v>595</v>
      </c>
      <c r="D181" s="548"/>
      <c r="E181" s="548"/>
      <c r="F181" s="548"/>
      <c r="G181" s="548"/>
    </row>
    <row r="182" spans="3:7" ht="15" hidden="1" customHeight="1" x14ac:dyDescent="0.3">
      <c r="C182" s="545" t="s">
        <v>596</v>
      </c>
      <c r="D182" s="548"/>
      <c r="E182" s="548"/>
      <c r="F182" s="548"/>
      <c r="G182" s="548"/>
    </row>
    <row r="183" spans="3:7" ht="15" hidden="1" customHeight="1" x14ac:dyDescent="0.3">
      <c r="C183" s="543" t="s">
        <v>597</v>
      </c>
      <c r="D183" s="547">
        <f>D184+D185+D186+D187</f>
        <v>0</v>
      </c>
      <c r="E183" s="547">
        <f t="shared" ref="E183:G183" si="22">E184+E185+E186+E187</f>
        <v>0</v>
      </c>
      <c r="F183" s="547">
        <f t="shared" si="22"/>
        <v>0</v>
      </c>
      <c r="G183" s="547">
        <f t="shared" si="22"/>
        <v>0</v>
      </c>
    </row>
    <row r="184" spans="3:7" ht="15" hidden="1" customHeight="1" x14ac:dyDescent="0.3">
      <c r="C184" s="545" t="s">
        <v>569</v>
      </c>
      <c r="D184" s="547"/>
      <c r="E184" s="544">
        <v>0</v>
      </c>
      <c r="F184" s="548"/>
      <c r="G184" s="548"/>
    </row>
    <row r="185" spans="3:7" ht="15" hidden="1" customHeight="1" x14ac:dyDescent="0.3">
      <c r="C185" s="545" t="s">
        <v>594</v>
      </c>
      <c r="D185" s="547"/>
      <c r="E185" s="548"/>
      <c r="F185" s="548"/>
      <c r="G185" s="548"/>
    </row>
    <row r="186" spans="3:7" ht="15" hidden="1" customHeight="1" x14ac:dyDescent="0.3">
      <c r="C186" s="545" t="s">
        <v>595</v>
      </c>
      <c r="D186" s="547"/>
      <c r="E186" s="548"/>
      <c r="F186" s="548"/>
      <c r="G186" s="548"/>
    </row>
    <row r="187" spans="3:7" ht="15" hidden="1" customHeight="1" x14ac:dyDescent="0.3">
      <c r="C187" s="545" t="s">
        <v>596</v>
      </c>
      <c r="D187" s="547"/>
      <c r="E187" s="548"/>
      <c r="F187" s="548"/>
      <c r="G187" s="548"/>
    </row>
    <row r="188" spans="3:7" ht="15" hidden="1" customHeight="1" x14ac:dyDescent="0.3">
      <c r="C188" s="565" t="s">
        <v>653</v>
      </c>
      <c r="D188" s="547">
        <f>D178+D183</f>
        <v>0</v>
      </c>
      <c r="E188" s="547">
        <f t="shared" ref="E188:G188" si="23">E178+E183</f>
        <v>0</v>
      </c>
      <c r="F188" s="547">
        <f t="shared" si="23"/>
        <v>0</v>
      </c>
      <c r="G188" s="547">
        <f t="shared" si="23"/>
        <v>0</v>
      </c>
    </row>
    <row r="189" spans="3:7" ht="31.15" hidden="1" customHeight="1" x14ac:dyDescent="0.3">
      <c r="C189" s="536" t="s">
        <v>664</v>
      </c>
      <c r="D189" s="566"/>
      <c r="E189" s="567" t="s">
        <v>587</v>
      </c>
      <c r="F189" s="568"/>
      <c r="G189" s="569"/>
    </row>
    <row r="190" spans="3:7" ht="17.25" hidden="1" customHeight="1" x14ac:dyDescent="0.3">
      <c r="C190" s="530" t="s">
        <v>560</v>
      </c>
      <c r="D190" s="1549"/>
      <c r="E190" s="1550"/>
      <c r="F190" s="1550"/>
      <c r="G190" s="1551"/>
    </row>
    <row r="191" spans="3:7" ht="15" hidden="1" customHeight="1" x14ac:dyDescent="0.3">
      <c r="C191" s="530" t="s">
        <v>37</v>
      </c>
      <c r="D191" s="1552"/>
      <c r="E191" s="1553"/>
      <c r="F191" s="1553"/>
      <c r="G191" s="1554"/>
    </row>
    <row r="192" spans="3:7" ht="12.75" hidden="1" customHeight="1" x14ac:dyDescent="0.25">
      <c r="C192" s="1547"/>
      <c r="D192" s="537">
        <v>2018</v>
      </c>
      <c r="E192" s="537">
        <v>2019</v>
      </c>
      <c r="F192" s="537">
        <v>2020</v>
      </c>
      <c r="G192" s="537">
        <v>2021</v>
      </c>
    </row>
    <row r="193" spans="3:7" ht="9" hidden="1" customHeight="1" x14ac:dyDescent="0.3">
      <c r="C193" s="1548"/>
      <c r="D193" s="538" t="s">
        <v>17</v>
      </c>
      <c r="E193" s="538" t="s">
        <v>18</v>
      </c>
      <c r="F193" s="538" t="s">
        <v>18</v>
      </c>
      <c r="G193" s="538" t="s">
        <v>18</v>
      </c>
    </row>
    <row r="194" spans="3:7" ht="15" hidden="1" customHeight="1" x14ac:dyDescent="0.3">
      <c r="C194" s="530" t="s">
        <v>39</v>
      </c>
      <c r="D194" s="530"/>
      <c r="E194" s="530"/>
      <c r="F194" s="530"/>
      <c r="G194" s="530"/>
    </row>
    <row r="195" spans="3:7" ht="15" hidden="1" customHeight="1" x14ac:dyDescent="0.3">
      <c r="C195" s="530" t="s">
        <v>562</v>
      </c>
      <c r="D195" s="539">
        <f>D213</f>
        <v>0</v>
      </c>
      <c r="E195" s="539">
        <f t="shared" ref="E195:G195" si="24">E213</f>
        <v>0</v>
      </c>
      <c r="F195" s="539">
        <f t="shared" si="24"/>
        <v>0</v>
      </c>
      <c r="G195" s="539">
        <f t="shared" si="24"/>
        <v>0</v>
      </c>
    </row>
    <row r="196" spans="3:7" ht="15" hidden="1" customHeight="1" x14ac:dyDescent="0.3">
      <c r="C196" s="530" t="s">
        <v>563</v>
      </c>
      <c r="D196" s="539" t="e">
        <f>D195/D194</f>
        <v>#DIV/0!</v>
      </c>
      <c r="E196" s="539" t="e">
        <f t="shared" ref="E196:G196" si="25">E195/E194</f>
        <v>#DIV/0!</v>
      </c>
      <c r="F196" s="539" t="e">
        <f t="shared" si="25"/>
        <v>#DIV/0!</v>
      </c>
      <c r="G196" s="539" t="e">
        <f t="shared" si="25"/>
        <v>#DIV/0!</v>
      </c>
    </row>
    <row r="197" spans="3:7" ht="15" hidden="1" customHeight="1" x14ac:dyDescent="0.3">
      <c r="C197" s="530" t="s">
        <v>564</v>
      </c>
      <c r="D197" s="540" t="s">
        <v>565</v>
      </c>
      <c r="E197" s="541" t="e">
        <f>E194/D194-1</f>
        <v>#DIV/0!</v>
      </c>
      <c r="F197" s="541" t="e">
        <f t="shared" ref="F197:G199" si="26">F194/E194-1</f>
        <v>#DIV/0!</v>
      </c>
      <c r="G197" s="541" t="e">
        <f t="shared" si="26"/>
        <v>#DIV/0!</v>
      </c>
    </row>
    <row r="198" spans="3:7" ht="15" hidden="1" customHeight="1" x14ac:dyDescent="0.3">
      <c r="C198" s="530" t="s">
        <v>566</v>
      </c>
      <c r="D198" s="540" t="s">
        <v>565</v>
      </c>
      <c r="E198" s="541" t="e">
        <f>E195/D195-1</f>
        <v>#DIV/0!</v>
      </c>
      <c r="F198" s="541" t="e">
        <f t="shared" si="26"/>
        <v>#DIV/0!</v>
      </c>
      <c r="G198" s="541" t="e">
        <f t="shared" si="26"/>
        <v>#DIV/0!</v>
      </c>
    </row>
    <row r="199" spans="3:7" ht="15" hidden="1" customHeight="1" x14ac:dyDescent="0.3">
      <c r="C199" s="530" t="s">
        <v>51</v>
      </c>
      <c r="D199" s="540" t="s">
        <v>565</v>
      </c>
      <c r="E199" s="541" t="e">
        <f>E196/D196-1</f>
        <v>#DIV/0!</v>
      </c>
      <c r="F199" s="541" t="e">
        <f t="shared" si="26"/>
        <v>#DIV/0!</v>
      </c>
      <c r="G199" s="541" t="e">
        <f t="shared" si="26"/>
        <v>#DIV/0!</v>
      </c>
    </row>
    <row r="200" spans="3:7" ht="15" hidden="1" customHeight="1" x14ac:dyDescent="0.3">
      <c r="C200" s="1555" t="s">
        <v>2031</v>
      </c>
      <c r="D200" s="1556"/>
      <c r="E200" s="1556"/>
      <c r="F200" s="1556"/>
      <c r="G200" s="1557"/>
    </row>
    <row r="201" spans="3:7" ht="12.75" hidden="1" customHeight="1" x14ac:dyDescent="0.25">
      <c r="C201" s="1547"/>
      <c r="D201" s="537">
        <v>2018</v>
      </c>
      <c r="E201" s="537">
        <v>2019</v>
      </c>
      <c r="F201" s="537">
        <v>2020</v>
      </c>
      <c r="G201" s="537">
        <v>2021</v>
      </c>
    </row>
    <row r="202" spans="3:7" ht="9" hidden="1" customHeight="1" x14ac:dyDescent="0.3">
      <c r="C202" s="1548"/>
      <c r="D202" s="538" t="s">
        <v>17</v>
      </c>
      <c r="E202" s="538" t="s">
        <v>18</v>
      </c>
      <c r="F202" s="538" t="s">
        <v>18</v>
      </c>
      <c r="G202" s="538" t="s">
        <v>18</v>
      </c>
    </row>
    <row r="203" spans="3:7" ht="15" hidden="1" customHeight="1" x14ac:dyDescent="0.3">
      <c r="C203" s="543" t="s">
        <v>593</v>
      </c>
      <c r="D203" s="548">
        <f>D204+D205+D206+D207</f>
        <v>0</v>
      </c>
      <c r="E203" s="548">
        <f t="shared" ref="E203:G203" si="27">E204+E205+E206+E207</f>
        <v>0</v>
      </c>
      <c r="F203" s="548">
        <f t="shared" si="27"/>
        <v>0</v>
      </c>
      <c r="G203" s="548">
        <f t="shared" si="27"/>
        <v>0</v>
      </c>
    </row>
    <row r="204" spans="3:7" ht="15" hidden="1" customHeight="1" x14ac:dyDescent="0.3">
      <c r="C204" s="545" t="s">
        <v>569</v>
      </c>
      <c r="D204" s="548"/>
      <c r="E204" s="548"/>
      <c r="F204" s="548"/>
      <c r="G204" s="548"/>
    </row>
    <row r="205" spans="3:7" ht="15" hidden="1" customHeight="1" x14ac:dyDescent="0.3">
      <c r="C205" s="545" t="s">
        <v>594</v>
      </c>
      <c r="D205" s="548"/>
      <c r="E205" s="548"/>
      <c r="F205" s="548"/>
      <c r="G205" s="548"/>
    </row>
    <row r="206" spans="3:7" ht="15" hidden="1" customHeight="1" x14ac:dyDescent="0.3">
      <c r="C206" s="545" t="s">
        <v>595</v>
      </c>
      <c r="D206" s="548"/>
      <c r="E206" s="548"/>
      <c r="F206" s="548"/>
      <c r="G206" s="548"/>
    </row>
    <row r="207" spans="3:7" ht="15" hidden="1" customHeight="1" x14ac:dyDescent="0.3">
      <c r="C207" s="545" t="s">
        <v>596</v>
      </c>
      <c r="D207" s="548"/>
      <c r="E207" s="548"/>
      <c r="F207" s="548"/>
      <c r="G207" s="548"/>
    </row>
    <row r="208" spans="3:7" ht="15" hidden="1" customHeight="1" x14ac:dyDescent="0.3">
      <c r="C208" s="543" t="s">
        <v>597</v>
      </c>
      <c r="D208" s="547">
        <f>D209+D210+D211+D212</f>
        <v>0</v>
      </c>
      <c r="E208" s="547">
        <f t="shared" ref="E208:G208" si="28">E209+E210+E211+E212</f>
        <v>0</v>
      </c>
      <c r="F208" s="547">
        <f t="shared" si="28"/>
        <v>0</v>
      </c>
      <c r="G208" s="547">
        <f t="shared" si="28"/>
        <v>0</v>
      </c>
    </row>
    <row r="209" spans="3:7" ht="15" hidden="1" customHeight="1" x14ac:dyDescent="0.3">
      <c r="C209" s="545" t="s">
        <v>569</v>
      </c>
      <c r="D209" s="547"/>
      <c r="E209" s="548"/>
      <c r="F209" s="548"/>
      <c r="G209" s="548"/>
    </row>
    <row r="210" spans="3:7" ht="15" hidden="1" customHeight="1" x14ac:dyDescent="0.3">
      <c r="C210" s="545" t="s">
        <v>594</v>
      </c>
      <c r="D210" s="547"/>
      <c r="E210" s="548"/>
      <c r="F210" s="548"/>
      <c r="G210" s="548"/>
    </row>
    <row r="211" spans="3:7" ht="15" hidden="1" customHeight="1" x14ac:dyDescent="0.3">
      <c r="C211" s="545" t="s">
        <v>595</v>
      </c>
      <c r="D211" s="547"/>
      <c r="E211" s="548"/>
      <c r="F211" s="548"/>
      <c r="G211" s="548"/>
    </row>
    <row r="212" spans="3:7" ht="15" hidden="1" customHeight="1" x14ac:dyDescent="0.3">
      <c r="C212" s="545" t="s">
        <v>596</v>
      </c>
      <c r="D212" s="547"/>
      <c r="E212" s="548"/>
      <c r="F212" s="548"/>
      <c r="G212" s="548"/>
    </row>
    <row r="213" spans="3:7" ht="15" hidden="1" customHeight="1" x14ac:dyDescent="0.3">
      <c r="C213" s="553" t="s">
        <v>660</v>
      </c>
      <c r="D213" s="547">
        <f>D203+D208</f>
        <v>0</v>
      </c>
      <c r="E213" s="547">
        <f t="shared" ref="E213:G213" si="29">E203+E208</f>
        <v>0</v>
      </c>
      <c r="F213" s="547">
        <f t="shared" si="29"/>
        <v>0</v>
      </c>
      <c r="G213" s="547">
        <f t="shared" si="29"/>
        <v>0</v>
      </c>
    </row>
    <row r="214" spans="3:7" ht="25.5" hidden="1" customHeight="1" x14ac:dyDescent="0.3">
      <c r="C214" s="570" t="s">
        <v>661</v>
      </c>
      <c r="D214" s="1558"/>
      <c r="E214" s="1559"/>
      <c r="F214" s="1559"/>
      <c r="G214" s="1560"/>
    </row>
    <row r="215" spans="3:7" ht="31.15" hidden="1" customHeight="1" x14ac:dyDescent="0.3">
      <c r="C215" s="536" t="s">
        <v>585</v>
      </c>
      <c r="D215" s="566"/>
      <c r="E215" s="567" t="s">
        <v>587</v>
      </c>
      <c r="F215" s="568"/>
      <c r="G215" s="569"/>
    </row>
    <row r="216" spans="3:7" ht="17.25" hidden="1" customHeight="1" x14ac:dyDescent="0.3">
      <c r="C216" s="530" t="s">
        <v>560</v>
      </c>
      <c r="D216" s="1549"/>
      <c r="E216" s="1550"/>
      <c r="F216" s="1550"/>
      <c r="G216" s="1551"/>
    </row>
    <row r="217" spans="3:7" ht="15" hidden="1" customHeight="1" x14ac:dyDescent="0.3">
      <c r="C217" s="530" t="s">
        <v>37</v>
      </c>
      <c r="D217" s="1565"/>
      <c r="E217" s="1553"/>
      <c r="F217" s="1553"/>
      <c r="G217" s="1554"/>
    </row>
    <row r="218" spans="3:7" ht="12.75" hidden="1" customHeight="1" x14ac:dyDescent="0.25">
      <c r="C218" s="1547"/>
      <c r="D218" s="537">
        <v>2020</v>
      </c>
      <c r="E218" s="537">
        <v>2021</v>
      </c>
      <c r="F218" s="537">
        <v>2022</v>
      </c>
      <c r="G218" s="537">
        <v>2023</v>
      </c>
    </row>
    <row r="219" spans="3:7" ht="9" hidden="1" customHeight="1" x14ac:dyDescent="0.3">
      <c r="C219" s="1548"/>
      <c r="D219" s="538" t="s">
        <v>17</v>
      </c>
      <c r="E219" s="538" t="s">
        <v>18</v>
      </c>
      <c r="F219" s="538" t="s">
        <v>18</v>
      </c>
      <c r="G219" s="538" t="s">
        <v>18</v>
      </c>
    </row>
    <row r="220" spans="3:7" ht="15" hidden="1" customHeight="1" x14ac:dyDescent="0.3">
      <c r="C220" s="530" t="s">
        <v>39</v>
      </c>
      <c r="D220" s="530">
        <v>0</v>
      </c>
      <c r="E220" s="540">
        <v>0</v>
      </c>
      <c r="F220" s="540">
        <v>0</v>
      </c>
      <c r="G220" s="540">
        <v>0</v>
      </c>
    </row>
    <row r="221" spans="3:7" ht="15" hidden="1" customHeight="1" x14ac:dyDescent="0.3">
      <c r="C221" s="530" t="s">
        <v>562</v>
      </c>
      <c r="D221" s="539">
        <f>D239</f>
        <v>0</v>
      </c>
      <c r="E221" s="539">
        <f t="shared" ref="E221:G221" si="30">E239</f>
        <v>0</v>
      </c>
      <c r="F221" s="539">
        <f t="shared" si="30"/>
        <v>0</v>
      </c>
      <c r="G221" s="539">
        <f t="shared" si="30"/>
        <v>0</v>
      </c>
    </row>
    <row r="222" spans="3:7" ht="15" hidden="1" customHeight="1" x14ac:dyDescent="0.3">
      <c r="C222" s="530" t="s">
        <v>563</v>
      </c>
      <c r="D222" s="539" t="e">
        <f>D221/D220</f>
        <v>#DIV/0!</v>
      </c>
      <c r="E222" s="539" t="e">
        <f t="shared" ref="E222:G222" si="31">E221/E220</f>
        <v>#DIV/0!</v>
      </c>
      <c r="F222" s="539" t="e">
        <f t="shared" si="31"/>
        <v>#DIV/0!</v>
      </c>
      <c r="G222" s="539" t="e">
        <f t="shared" si="31"/>
        <v>#DIV/0!</v>
      </c>
    </row>
    <row r="223" spans="3:7" ht="15" hidden="1" customHeight="1" x14ac:dyDescent="0.3">
      <c r="C223" s="530" t="s">
        <v>564</v>
      </c>
      <c r="D223" s="540" t="s">
        <v>565</v>
      </c>
      <c r="E223" s="541" t="e">
        <f>E220/D220-1</f>
        <v>#DIV/0!</v>
      </c>
      <c r="F223" s="541" t="e">
        <f t="shared" ref="F223:G225" si="32">F220/E220-1</f>
        <v>#DIV/0!</v>
      </c>
      <c r="G223" s="541" t="e">
        <f t="shared" si="32"/>
        <v>#DIV/0!</v>
      </c>
    </row>
    <row r="224" spans="3:7" ht="15" hidden="1" customHeight="1" x14ac:dyDescent="0.3">
      <c r="C224" s="530" t="s">
        <v>566</v>
      </c>
      <c r="D224" s="540" t="s">
        <v>565</v>
      </c>
      <c r="E224" s="541" t="e">
        <f>E221/D221-1</f>
        <v>#DIV/0!</v>
      </c>
      <c r="F224" s="541" t="e">
        <f t="shared" si="32"/>
        <v>#DIV/0!</v>
      </c>
      <c r="G224" s="541" t="e">
        <f t="shared" si="32"/>
        <v>#DIV/0!</v>
      </c>
    </row>
    <row r="225" spans="3:7" ht="15" hidden="1" customHeight="1" x14ac:dyDescent="0.3">
      <c r="C225" s="530" t="s">
        <v>51</v>
      </c>
      <c r="D225" s="540" t="s">
        <v>565</v>
      </c>
      <c r="E225" s="541" t="e">
        <f>E222/D222-1</f>
        <v>#DIV/0!</v>
      </c>
      <c r="F225" s="541" t="e">
        <f t="shared" si="32"/>
        <v>#DIV/0!</v>
      </c>
      <c r="G225" s="541" t="e">
        <f t="shared" si="32"/>
        <v>#DIV/0!</v>
      </c>
    </row>
    <row r="226" spans="3:7" ht="15" hidden="1" customHeight="1" x14ac:dyDescent="0.3">
      <c r="C226" s="1555" t="s">
        <v>2032</v>
      </c>
      <c r="D226" s="1556"/>
      <c r="E226" s="1556"/>
      <c r="F226" s="1556"/>
      <c r="G226" s="1557"/>
    </row>
    <row r="227" spans="3:7" ht="12.75" hidden="1" customHeight="1" x14ac:dyDescent="0.25">
      <c r="C227" s="1547"/>
      <c r="D227" s="537">
        <v>2020</v>
      </c>
      <c r="E227" s="537">
        <v>2021</v>
      </c>
      <c r="F227" s="537">
        <v>2022</v>
      </c>
      <c r="G227" s="537">
        <v>2023</v>
      </c>
    </row>
    <row r="228" spans="3:7" ht="9" hidden="1" customHeight="1" x14ac:dyDescent="0.3">
      <c r="C228" s="1548"/>
      <c r="D228" s="538" t="s">
        <v>17</v>
      </c>
      <c r="E228" s="538" t="s">
        <v>18</v>
      </c>
      <c r="F228" s="538" t="s">
        <v>18</v>
      </c>
      <c r="G228" s="538" t="s">
        <v>18</v>
      </c>
    </row>
    <row r="229" spans="3:7" ht="15" hidden="1" customHeight="1" x14ac:dyDescent="0.3">
      <c r="C229" s="543" t="s">
        <v>593</v>
      </c>
      <c r="D229" s="548">
        <f>D230+D231+D232+D233</f>
        <v>0</v>
      </c>
      <c r="E229" s="548">
        <f t="shared" ref="E229:G229" si="33">E230+E231+E232+E233</f>
        <v>0</v>
      </c>
      <c r="F229" s="548">
        <f t="shared" si="33"/>
        <v>0</v>
      </c>
      <c r="G229" s="548">
        <f t="shared" si="33"/>
        <v>0</v>
      </c>
    </row>
    <row r="230" spans="3:7" ht="15" hidden="1" customHeight="1" x14ac:dyDescent="0.3">
      <c r="C230" s="545" t="s">
        <v>569</v>
      </c>
      <c r="D230" s="548"/>
      <c r="E230" s="548"/>
      <c r="F230" s="548"/>
      <c r="G230" s="548"/>
    </row>
    <row r="231" spans="3:7" ht="15" hidden="1" customHeight="1" x14ac:dyDescent="0.3">
      <c r="C231" s="545" t="s">
        <v>594</v>
      </c>
      <c r="D231" s="548"/>
      <c r="E231" s="548"/>
      <c r="F231" s="548"/>
      <c r="G231" s="548"/>
    </row>
    <row r="232" spans="3:7" ht="15" hidden="1" customHeight="1" x14ac:dyDescent="0.3">
      <c r="C232" s="545" t="s">
        <v>595</v>
      </c>
      <c r="D232" s="548"/>
      <c r="E232" s="548"/>
      <c r="F232" s="548"/>
      <c r="G232" s="548"/>
    </row>
    <row r="233" spans="3:7" ht="15" hidden="1" customHeight="1" x14ac:dyDescent="0.3">
      <c r="C233" s="545" t="s">
        <v>596</v>
      </c>
      <c r="D233" s="548"/>
      <c r="E233" s="548"/>
      <c r="F233" s="548"/>
      <c r="G233" s="548"/>
    </row>
    <row r="234" spans="3:7" ht="15" hidden="1" customHeight="1" x14ac:dyDescent="0.3">
      <c r="C234" s="543" t="s">
        <v>597</v>
      </c>
      <c r="D234" s="547">
        <f>D235+D236+D237+D238</f>
        <v>0</v>
      </c>
      <c r="E234" s="547">
        <f t="shared" ref="E234:G234" si="34">E235+E236+E237+E238</f>
        <v>0</v>
      </c>
      <c r="F234" s="547">
        <f t="shared" si="34"/>
        <v>0</v>
      </c>
      <c r="G234" s="547">
        <f t="shared" si="34"/>
        <v>0</v>
      </c>
    </row>
    <row r="235" spans="3:7" ht="15" hidden="1" customHeight="1" x14ac:dyDescent="0.3">
      <c r="C235" s="545" t="s">
        <v>569</v>
      </c>
      <c r="D235" s="547"/>
      <c r="E235" s="547">
        <v>0</v>
      </c>
      <c r="F235" s="547">
        <v>0</v>
      </c>
      <c r="G235" s="547"/>
    </row>
    <row r="236" spans="3:7" ht="15" hidden="1" customHeight="1" x14ac:dyDescent="0.3">
      <c r="C236" s="545" t="s">
        <v>594</v>
      </c>
      <c r="D236" s="547"/>
      <c r="E236" s="547"/>
      <c r="F236" s="547"/>
      <c r="G236" s="547"/>
    </row>
    <row r="237" spans="3:7" ht="15" hidden="1" customHeight="1" x14ac:dyDescent="0.3">
      <c r="C237" s="545" t="s">
        <v>595</v>
      </c>
      <c r="D237" s="547"/>
      <c r="E237" s="547"/>
      <c r="F237" s="547"/>
      <c r="G237" s="547"/>
    </row>
    <row r="238" spans="3:7" ht="15" hidden="1" customHeight="1" x14ac:dyDescent="0.3">
      <c r="C238" s="545" t="s">
        <v>596</v>
      </c>
      <c r="D238" s="547"/>
      <c r="E238" s="547"/>
      <c r="F238" s="547"/>
      <c r="G238" s="547"/>
    </row>
    <row r="239" spans="3:7" ht="15" hidden="1" customHeight="1" x14ac:dyDescent="0.3">
      <c r="C239" s="553" t="s">
        <v>581</v>
      </c>
      <c r="D239" s="547">
        <f>D229+D234</f>
        <v>0</v>
      </c>
      <c r="E239" s="547">
        <f t="shared" ref="E239:G239" si="35">E229+E234</f>
        <v>0</v>
      </c>
      <c r="F239" s="547">
        <f t="shared" si="35"/>
        <v>0</v>
      </c>
      <c r="G239" s="547">
        <f t="shared" si="35"/>
        <v>0</v>
      </c>
    </row>
    <row r="240" spans="3:7" ht="15" hidden="1" customHeight="1" x14ac:dyDescent="0.3">
      <c r="C240" s="1566" t="s">
        <v>72</v>
      </c>
      <c r="D240" s="1567"/>
      <c r="E240" s="1567"/>
      <c r="F240" s="1567"/>
      <c r="G240" s="1568"/>
    </row>
    <row r="241" spans="3:9" ht="15" hidden="1" customHeight="1" x14ac:dyDescent="0.3">
      <c r="C241" s="1566" t="s">
        <v>583</v>
      </c>
      <c r="D241" s="1567"/>
      <c r="E241" s="1567"/>
      <c r="F241" s="1567"/>
      <c r="G241" s="1568"/>
    </row>
    <row r="242" spans="3:9" ht="15" hidden="1" customHeight="1" x14ac:dyDescent="0.3">
      <c r="C242" s="536" t="s">
        <v>584</v>
      </c>
      <c r="D242" s="1562"/>
      <c r="E242" s="1563"/>
      <c r="F242" s="1563"/>
      <c r="G242" s="1564"/>
    </row>
    <row r="243" spans="3:9" ht="30.75" hidden="1" customHeight="1" x14ac:dyDescent="0.3">
      <c r="C243" s="536" t="s">
        <v>641</v>
      </c>
      <c r="D243" s="536"/>
      <c r="E243" s="563" t="s">
        <v>587</v>
      </c>
      <c r="F243" s="1559"/>
      <c r="G243" s="1560"/>
      <c r="I243" s="522" t="s">
        <v>589</v>
      </c>
    </row>
    <row r="244" spans="3:9" ht="15" hidden="1" customHeight="1" x14ac:dyDescent="0.3">
      <c r="C244" s="564"/>
      <c r="D244" s="1558"/>
      <c r="E244" s="1561"/>
      <c r="F244" s="1559"/>
      <c r="G244" s="1560"/>
    </row>
    <row r="245" spans="3:9" ht="17.25" hidden="1" customHeight="1" x14ac:dyDescent="0.3">
      <c r="C245" s="530" t="s">
        <v>560</v>
      </c>
      <c r="D245" s="1549"/>
      <c r="E245" s="1550"/>
      <c r="F245" s="1550"/>
      <c r="G245" s="1551"/>
    </row>
    <row r="246" spans="3:9" ht="15" hidden="1" customHeight="1" x14ac:dyDescent="0.3">
      <c r="C246" s="530" t="s">
        <v>37</v>
      </c>
      <c r="D246" s="1552"/>
      <c r="E246" s="1553"/>
      <c r="F246" s="1553"/>
      <c r="G246" s="1554"/>
    </row>
    <row r="247" spans="3:9" ht="12.75" hidden="1" customHeight="1" x14ac:dyDescent="0.25">
      <c r="C247" s="1547"/>
      <c r="D247" s="537">
        <v>2020</v>
      </c>
      <c r="E247" s="537">
        <v>2021</v>
      </c>
      <c r="F247" s="537">
        <v>2022</v>
      </c>
      <c r="G247" s="537">
        <v>2023</v>
      </c>
    </row>
    <row r="248" spans="3:9" ht="9" hidden="1" customHeight="1" x14ac:dyDescent="0.3">
      <c r="C248" s="1548"/>
      <c r="D248" s="538" t="s">
        <v>17</v>
      </c>
      <c r="E248" s="538" t="s">
        <v>18</v>
      </c>
      <c r="F248" s="538" t="s">
        <v>18</v>
      </c>
      <c r="G248" s="538" t="s">
        <v>18</v>
      </c>
    </row>
    <row r="249" spans="3:9" ht="15" hidden="1" customHeight="1" x14ac:dyDescent="0.3">
      <c r="C249" s="530" t="s">
        <v>39</v>
      </c>
      <c r="D249" s="539"/>
      <c r="E249" s="539"/>
      <c r="F249" s="539"/>
      <c r="G249" s="539"/>
    </row>
    <row r="250" spans="3:9" ht="15" hidden="1" customHeight="1" x14ac:dyDescent="0.3">
      <c r="C250" s="530" t="s">
        <v>562</v>
      </c>
      <c r="D250" s="539">
        <f>D313-D275</f>
        <v>0</v>
      </c>
      <c r="E250" s="539">
        <f t="shared" ref="E250:F250" si="36">E313-E275</f>
        <v>0</v>
      </c>
      <c r="F250" s="539">
        <f t="shared" si="36"/>
        <v>0</v>
      </c>
      <c r="G250" s="539">
        <f>G268</f>
        <v>0</v>
      </c>
    </row>
    <row r="251" spans="3:9" ht="15" hidden="1" customHeight="1" x14ac:dyDescent="0.3">
      <c r="C251" s="530" t="s">
        <v>563</v>
      </c>
      <c r="D251" s="539" t="e">
        <f>D250/D249</f>
        <v>#DIV/0!</v>
      </c>
      <c r="E251" s="539" t="e">
        <f t="shared" ref="E251:G251" si="37">E250/E249</f>
        <v>#DIV/0!</v>
      </c>
      <c r="F251" s="539" t="e">
        <f t="shared" si="37"/>
        <v>#DIV/0!</v>
      </c>
      <c r="G251" s="539" t="e">
        <f t="shared" si="37"/>
        <v>#DIV/0!</v>
      </c>
    </row>
    <row r="252" spans="3:9" ht="15" hidden="1" customHeight="1" x14ac:dyDescent="0.3">
      <c r="C252" s="530" t="s">
        <v>564</v>
      </c>
      <c r="D252" s="540" t="s">
        <v>565</v>
      </c>
      <c r="E252" s="541" t="e">
        <f>E249/D249-1</f>
        <v>#DIV/0!</v>
      </c>
      <c r="F252" s="541" t="e">
        <f t="shared" ref="F252:G254" si="38">F249/E249-1</f>
        <v>#DIV/0!</v>
      </c>
      <c r="G252" s="541" t="e">
        <f t="shared" si="38"/>
        <v>#DIV/0!</v>
      </c>
    </row>
    <row r="253" spans="3:9" ht="15" hidden="1" customHeight="1" x14ac:dyDescent="0.3">
      <c r="C253" s="530" t="s">
        <v>566</v>
      </c>
      <c r="D253" s="540" t="s">
        <v>565</v>
      </c>
      <c r="E253" s="541" t="e">
        <f>E250/D250-1</f>
        <v>#DIV/0!</v>
      </c>
      <c r="F253" s="541" t="e">
        <f t="shared" si="38"/>
        <v>#DIV/0!</v>
      </c>
      <c r="G253" s="541" t="e">
        <f t="shared" si="38"/>
        <v>#DIV/0!</v>
      </c>
    </row>
    <row r="254" spans="3:9" ht="15" hidden="1" customHeight="1" x14ac:dyDescent="0.3">
      <c r="C254" s="530" t="s">
        <v>51</v>
      </c>
      <c r="D254" s="540" t="s">
        <v>565</v>
      </c>
      <c r="E254" s="541" t="e">
        <f>E251/D251-1</f>
        <v>#DIV/0!</v>
      </c>
      <c r="F254" s="541" t="e">
        <f t="shared" si="38"/>
        <v>#DIV/0!</v>
      </c>
      <c r="G254" s="541" t="e">
        <f t="shared" si="38"/>
        <v>#DIV/0!</v>
      </c>
    </row>
    <row r="255" spans="3:9" ht="15" hidden="1" customHeight="1" x14ac:dyDescent="0.3">
      <c r="C255" s="1555" t="s">
        <v>592</v>
      </c>
      <c r="D255" s="1556"/>
      <c r="E255" s="1556"/>
      <c r="F255" s="1556"/>
      <c r="G255" s="1557"/>
    </row>
    <row r="256" spans="3:9" ht="12.75" hidden="1" customHeight="1" x14ac:dyDescent="0.25">
      <c r="C256" s="1547"/>
      <c r="D256" s="537">
        <v>2020</v>
      </c>
      <c r="E256" s="537">
        <v>2021</v>
      </c>
      <c r="F256" s="537">
        <v>2022</v>
      </c>
      <c r="G256" s="537">
        <v>2023</v>
      </c>
    </row>
    <row r="257" spans="3:7" ht="9" hidden="1" customHeight="1" x14ac:dyDescent="0.3">
      <c r="C257" s="1548"/>
      <c r="D257" s="538" t="s">
        <v>17</v>
      </c>
      <c r="E257" s="538" t="s">
        <v>18</v>
      </c>
      <c r="F257" s="538" t="s">
        <v>18</v>
      </c>
      <c r="G257" s="538" t="s">
        <v>18</v>
      </c>
    </row>
    <row r="258" spans="3:7" ht="15" hidden="1" customHeight="1" x14ac:dyDescent="0.3">
      <c r="C258" s="543" t="s">
        <v>593</v>
      </c>
      <c r="D258" s="548">
        <f>D259+D260+D261+D262</f>
        <v>0</v>
      </c>
      <c r="E258" s="548">
        <f t="shared" ref="E258:G258" si="39">E259+E260+E261+E262</f>
        <v>0</v>
      </c>
      <c r="F258" s="548">
        <f t="shared" si="39"/>
        <v>0</v>
      </c>
      <c r="G258" s="548">
        <f t="shared" si="39"/>
        <v>0</v>
      </c>
    </row>
    <row r="259" spans="3:7" ht="15" hidden="1" customHeight="1" x14ac:dyDescent="0.3">
      <c r="C259" s="545" t="s">
        <v>569</v>
      </c>
      <c r="D259" s="548"/>
      <c r="E259" s="548"/>
      <c r="F259" s="548"/>
      <c r="G259" s="548"/>
    </row>
    <row r="260" spans="3:7" ht="15" hidden="1" customHeight="1" x14ac:dyDescent="0.3">
      <c r="C260" s="545" t="s">
        <v>594</v>
      </c>
      <c r="D260" s="548"/>
      <c r="E260" s="548"/>
      <c r="F260" s="548"/>
      <c r="G260" s="548"/>
    </row>
    <row r="261" spans="3:7" ht="15" hidden="1" customHeight="1" x14ac:dyDescent="0.3">
      <c r="C261" s="545" t="s">
        <v>595</v>
      </c>
      <c r="D261" s="548"/>
      <c r="E261" s="548"/>
      <c r="F261" s="548"/>
      <c r="G261" s="548"/>
    </row>
    <row r="262" spans="3:7" ht="15" hidden="1" customHeight="1" x14ac:dyDescent="0.3">
      <c r="C262" s="545" t="s">
        <v>596</v>
      </c>
      <c r="D262" s="548"/>
      <c r="E262" s="548"/>
      <c r="F262" s="548"/>
      <c r="G262" s="548"/>
    </row>
    <row r="263" spans="3:7" ht="15" hidden="1" customHeight="1" x14ac:dyDescent="0.3">
      <c r="C263" s="543" t="s">
        <v>597</v>
      </c>
      <c r="D263" s="547">
        <f>D264+D265+D266+D267</f>
        <v>0</v>
      </c>
      <c r="E263" s="547">
        <f t="shared" ref="E263:G263" si="40">E264+E265+E266+E267</f>
        <v>0</v>
      </c>
      <c r="F263" s="547">
        <f t="shared" si="40"/>
        <v>0</v>
      </c>
      <c r="G263" s="547">
        <f t="shared" si="40"/>
        <v>0</v>
      </c>
    </row>
    <row r="264" spans="3:7" ht="15" hidden="1" customHeight="1" x14ac:dyDescent="0.3">
      <c r="C264" s="545" t="s">
        <v>569</v>
      </c>
      <c r="D264" s="547"/>
      <c r="E264" s="548"/>
      <c r="F264" s="548"/>
      <c r="G264" s="548">
        <v>0</v>
      </c>
    </row>
    <row r="265" spans="3:7" ht="15" hidden="1" customHeight="1" x14ac:dyDescent="0.3">
      <c r="C265" s="545" t="s">
        <v>594</v>
      </c>
      <c r="D265" s="547"/>
      <c r="E265" s="548"/>
      <c r="F265" s="548"/>
      <c r="G265" s="548"/>
    </row>
    <row r="266" spans="3:7" ht="15" hidden="1" customHeight="1" x14ac:dyDescent="0.3">
      <c r="C266" s="545" t="s">
        <v>595</v>
      </c>
      <c r="D266" s="547"/>
      <c r="E266" s="548"/>
      <c r="F266" s="548"/>
      <c r="G266" s="548"/>
    </row>
    <row r="267" spans="3:7" ht="15" hidden="1" customHeight="1" x14ac:dyDescent="0.3">
      <c r="C267" s="545" t="s">
        <v>596</v>
      </c>
      <c r="D267" s="547"/>
      <c r="E267" s="548"/>
      <c r="F267" s="548"/>
      <c r="G267" s="548"/>
    </row>
    <row r="268" spans="3:7" ht="15" hidden="1" customHeight="1" x14ac:dyDescent="0.3">
      <c r="C268" s="565" t="s">
        <v>577</v>
      </c>
      <c r="D268" s="547">
        <f>D258+D263</f>
        <v>0</v>
      </c>
      <c r="E268" s="547">
        <f t="shared" ref="E268:G268" si="41">E258+E263</f>
        <v>0</v>
      </c>
      <c r="F268" s="547">
        <f t="shared" si="41"/>
        <v>0</v>
      </c>
      <c r="G268" s="547">
        <f t="shared" si="41"/>
        <v>0</v>
      </c>
    </row>
    <row r="269" spans="3:7" ht="31.15" hidden="1" customHeight="1" x14ac:dyDescent="0.3">
      <c r="C269" s="536" t="s">
        <v>647</v>
      </c>
      <c r="D269" s="536"/>
      <c r="E269" s="563" t="s">
        <v>587</v>
      </c>
      <c r="F269" s="1559"/>
      <c r="G269" s="1560"/>
    </row>
    <row r="270" spans="3:7" ht="17.25" hidden="1" customHeight="1" x14ac:dyDescent="0.3">
      <c r="C270" s="530" t="s">
        <v>560</v>
      </c>
      <c r="D270" s="1549"/>
      <c r="E270" s="1550"/>
      <c r="F270" s="1550"/>
      <c r="G270" s="1551"/>
    </row>
    <row r="271" spans="3:7" ht="15" hidden="1" customHeight="1" x14ac:dyDescent="0.3">
      <c r="C271" s="530" t="s">
        <v>37</v>
      </c>
      <c r="D271" s="1552"/>
      <c r="E271" s="1553"/>
      <c r="F271" s="1553"/>
      <c r="G271" s="1554"/>
    </row>
    <row r="272" spans="3:7" ht="12.75" hidden="1" customHeight="1" x14ac:dyDescent="0.25">
      <c r="C272" s="1547"/>
      <c r="D272" s="537">
        <v>2020</v>
      </c>
      <c r="E272" s="537">
        <v>2021</v>
      </c>
      <c r="F272" s="537">
        <v>2022</v>
      </c>
      <c r="G272" s="537">
        <v>2023</v>
      </c>
    </row>
    <row r="273" spans="3:7" ht="9" hidden="1" customHeight="1" x14ac:dyDescent="0.3">
      <c r="C273" s="1548"/>
      <c r="D273" s="538" t="s">
        <v>17</v>
      </c>
      <c r="E273" s="538" t="s">
        <v>18</v>
      </c>
      <c r="F273" s="538" t="s">
        <v>18</v>
      </c>
      <c r="G273" s="538" t="s">
        <v>18</v>
      </c>
    </row>
    <row r="274" spans="3:7" ht="15" hidden="1" customHeight="1" x14ac:dyDescent="0.3">
      <c r="C274" s="530" t="s">
        <v>39</v>
      </c>
      <c r="D274" s="530"/>
      <c r="E274" s="530"/>
      <c r="F274" s="530"/>
      <c r="G274" s="530"/>
    </row>
    <row r="275" spans="3:7" ht="15" hidden="1" customHeight="1" x14ac:dyDescent="0.3">
      <c r="C275" s="530" t="s">
        <v>562</v>
      </c>
      <c r="D275" s="539"/>
      <c r="E275" s="539"/>
      <c r="F275" s="539"/>
      <c r="G275" s="539"/>
    </row>
    <row r="276" spans="3:7" ht="15" hidden="1" customHeight="1" x14ac:dyDescent="0.3">
      <c r="C276" s="530" t="s">
        <v>563</v>
      </c>
      <c r="D276" s="539" t="e">
        <f>D275/D274</f>
        <v>#DIV/0!</v>
      </c>
      <c r="E276" s="539" t="e">
        <f t="shared" ref="E276:G276" si="42">E275/E274</f>
        <v>#DIV/0!</v>
      </c>
      <c r="F276" s="539" t="e">
        <f t="shared" si="42"/>
        <v>#DIV/0!</v>
      </c>
      <c r="G276" s="539" t="e">
        <f t="shared" si="42"/>
        <v>#DIV/0!</v>
      </c>
    </row>
    <row r="277" spans="3:7" ht="15" hidden="1" customHeight="1" x14ac:dyDescent="0.3">
      <c r="C277" s="530" t="s">
        <v>564</v>
      </c>
      <c r="D277" s="540" t="s">
        <v>565</v>
      </c>
      <c r="E277" s="541" t="e">
        <f>E274/D274-1</f>
        <v>#DIV/0!</v>
      </c>
      <c r="F277" s="541" t="e">
        <f t="shared" ref="F277:G279" si="43">F274/E274-1</f>
        <v>#DIV/0!</v>
      </c>
      <c r="G277" s="541" t="e">
        <f t="shared" si="43"/>
        <v>#DIV/0!</v>
      </c>
    </row>
    <row r="278" spans="3:7" ht="15" hidden="1" customHeight="1" x14ac:dyDescent="0.3">
      <c r="C278" s="530" t="s">
        <v>566</v>
      </c>
      <c r="D278" s="540" t="s">
        <v>565</v>
      </c>
      <c r="E278" s="541" t="e">
        <f>E275/D275-1</f>
        <v>#DIV/0!</v>
      </c>
      <c r="F278" s="541" t="e">
        <f t="shared" si="43"/>
        <v>#DIV/0!</v>
      </c>
      <c r="G278" s="541" t="e">
        <f t="shared" si="43"/>
        <v>#DIV/0!</v>
      </c>
    </row>
    <row r="279" spans="3:7" ht="15" hidden="1" customHeight="1" x14ac:dyDescent="0.3">
      <c r="C279" s="530" t="s">
        <v>51</v>
      </c>
      <c r="D279" s="540" t="s">
        <v>565</v>
      </c>
      <c r="E279" s="541" t="e">
        <f>E276/D276-1</f>
        <v>#DIV/0!</v>
      </c>
      <c r="F279" s="541" t="e">
        <f t="shared" si="43"/>
        <v>#DIV/0!</v>
      </c>
      <c r="G279" s="541" t="e">
        <f t="shared" si="43"/>
        <v>#DIV/0!</v>
      </c>
    </row>
    <row r="280" spans="3:7" ht="15" hidden="1" customHeight="1" x14ac:dyDescent="0.3">
      <c r="C280" s="1555" t="s">
        <v>1974</v>
      </c>
      <c r="D280" s="1556"/>
      <c r="E280" s="1556"/>
      <c r="F280" s="1556"/>
      <c r="G280" s="1557"/>
    </row>
    <row r="281" spans="3:7" ht="12.75" hidden="1" customHeight="1" x14ac:dyDescent="0.25">
      <c r="C281" s="1547"/>
      <c r="D281" s="537">
        <v>2020</v>
      </c>
      <c r="E281" s="537">
        <v>2021</v>
      </c>
      <c r="F281" s="537">
        <v>2022</v>
      </c>
      <c r="G281" s="537">
        <v>2023</v>
      </c>
    </row>
    <row r="282" spans="3:7" ht="9" hidden="1" customHeight="1" x14ac:dyDescent="0.3">
      <c r="C282" s="1548"/>
      <c r="D282" s="538" t="s">
        <v>17</v>
      </c>
      <c r="E282" s="538" t="s">
        <v>18</v>
      </c>
      <c r="F282" s="538" t="s">
        <v>18</v>
      </c>
      <c r="G282" s="538" t="s">
        <v>18</v>
      </c>
    </row>
    <row r="283" spans="3:7" ht="15" hidden="1" customHeight="1" x14ac:dyDescent="0.3">
      <c r="C283" s="543" t="s">
        <v>593</v>
      </c>
      <c r="D283" s="548">
        <f>D284+D285+D286+D287</f>
        <v>0</v>
      </c>
      <c r="E283" s="548">
        <f t="shared" ref="E283:G283" si="44">E284+E285+E286+E287</f>
        <v>0</v>
      </c>
      <c r="F283" s="548">
        <f t="shared" si="44"/>
        <v>0</v>
      </c>
      <c r="G283" s="548">
        <f t="shared" si="44"/>
        <v>0</v>
      </c>
    </row>
    <row r="284" spans="3:7" ht="15" hidden="1" customHeight="1" x14ac:dyDescent="0.3">
      <c r="C284" s="545" t="s">
        <v>569</v>
      </c>
      <c r="D284" s="548"/>
      <c r="E284" s="548"/>
      <c r="F284" s="548"/>
      <c r="G284" s="548"/>
    </row>
    <row r="285" spans="3:7" ht="15" hidden="1" customHeight="1" x14ac:dyDescent="0.3">
      <c r="C285" s="545" t="s">
        <v>594</v>
      </c>
      <c r="D285" s="548"/>
      <c r="E285" s="548"/>
      <c r="F285" s="548"/>
      <c r="G285" s="548"/>
    </row>
    <row r="286" spans="3:7" ht="15" hidden="1" customHeight="1" x14ac:dyDescent="0.3">
      <c r="C286" s="545" t="s">
        <v>595</v>
      </c>
      <c r="D286" s="548"/>
      <c r="E286" s="548"/>
      <c r="F286" s="548"/>
      <c r="G286" s="548"/>
    </row>
    <row r="287" spans="3:7" ht="15" hidden="1" customHeight="1" x14ac:dyDescent="0.3">
      <c r="C287" s="545" t="s">
        <v>596</v>
      </c>
      <c r="D287" s="548"/>
      <c r="E287" s="548"/>
      <c r="F287" s="548"/>
      <c r="G287" s="548"/>
    </row>
    <row r="288" spans="3:7" ht="15" hidden="1" customHeight="1" x14ac:dyDescent="0.3">
      <c r="C288" s="543" t="s">
        <v>597</v>
      </c>
      <c r="D288" s="547">
        <f>D289+D290+D291+D292</f>
        <v>0</v>
      </c>
      <c r="E288" s="547">
        <f t="shared" ref="E288:G288" si="45">E289+E290+E291+E292</f>
        <v>0</v>
      </c>
      <c r="F288" s="547">
        <f t="shared" si="45"/>
        <v>0</v>
      </c>
      <c r="G288" s="547">
        <f t="shared" si="45"/>
        <v>0</v>
      </c>
    </row>
    <row r="289" spans="3:7" ht="15" hidden="1" customHeight="1" x14ac:dyDescent="0.3">
      <c r="C289" s="545" t="s">
        <v>569</v>
      </c>
      <c r="D289" s="547"/>
      <c r="E289" s="548"/>
      <c r="F289" s="548"/>
      <c r="G289" s="548"/>
    </row>
    <row r="290" spans="3:7" ht="15" hidden="1" customHeight="1" x14ac:dyDescent="0.3">
      <c r="C290" s="545" t="s">
        <v>594</v>
      </c>
      <c r="D290" s="547"/>
      <c r="E290" s="548"/>
      <c r="F290" s="548"/>
      <c r="G290" s="548"/>
    </row>
    <row r="291" spans="3:7" ht="15" hidden="1" customHeight="1" x14ac:dyDescent="0.3">
      <c r="C291" s="545" t="s">
        <v>595</v>
      </c>
      <c r="D291" s="547"/>
      <c r="E291" s="548"/>
      <c r="F291" s="548"/>
      <c r="G291" s="548"/>
    </row>
    <row r="292" spans="3:7" ht="15" hidden="1" customHeight="1" x14ac:dyDescent="0.3">
      <c r="C292" s="545" t="s">
        <v>596</v>
      </c>
      <c r="D292" s="547"/>
      <c r="E292" s="548"/>
      <c r="F292" s="548"/>
      <c r="G292" s="548"/>
    </row>
    <row r="293" spans="3:7" ht="15" hidden="1" customHeight="1" x14ac:dyDescent="0.3">
      <c r="C293" s="565" t="s">
        <v>653</v>
      </c>
      <c r="D293" s="547">
        <f>D283+D288</f>
        <v>0</v>
      </c>
      <c r="E293" s="547">
        <f t="shared" ref="E293:G293" si="46">E283+E288</f>
        <v>0</v>
      </c>
      <c r="F293" s="547">
        <f t="shared" si="46"/>
        <v>0</v>
      </c>
      <c r="G293" s="547">
        <f t="shared" si="46"/>
        <v>0</v>
      </c>
    </row>
    <row r="294" spans="3:7" ht="31.15" hidden="1" customHeight="1" x14ac:dyDescent="0.3">
      <c r="C294" s="536" t="s">
        <v>664</v>
      </c>
      <c r="D294" s="566"/>
      <c r="E294" s="567" t="s">
        <v>587</v>
      </c>
      <c r="F294" s="568"/>
      <c r="G294" s="569"/>
    </row>
    <row r="295" spans="3:7" ht="17.25" hidden="1" customHeight="1" x14ac:dyDescent="0.3">
      <c r="C295" s="530" t="s">
        <v>560</v>
      </c>
      <c r="D295" s="1549"/>
      <c r="E295" s="1550"/>
      <c r="F295" s="1550"/>
      <c r="G295" s="1551"/>
    </row>
    <row r="296" spans="3:7" ht="15" hidden="1" customHeight="1" x14ac:dyDescent="0.3">
      <c r="C296" s="530" t="s">
        <v>37</v>
      </c>
      <c r="D296" s="1552"/>
      <c r="E296" s="1553"/>
      <c r="F296" s="1553"/>
      <c r="G296" s="1554"/>
    </row>
    <row r="297" spans="3:7" ht="12.75" hidden="1" customHeight="1" x14ac:dyDescent="0.25">
      <c r="C297" s="1547"/>
      <c r="D297" s="537">
        <v>2020</v>
      </c>
      <c r="E297" s="537">
        <v>2021</v>
      </c>
      <c r="F297" s="537">
        <v>2022</v>
      </c>
      <c r="G297" s="537">
        <v>2023</v>
      </c>
    </row>
    <row r="298" spans="3:7" ht="9" hidden="1" customHeight="1" x14ac:dyDescent="0.3">
      <c r="C298" s="1548"/>
      <c r="D298" s="538" t="s">
        <v>17</v>
      </c>
      <c r="E298" s="538" t="s">
        <v>18</v>
      </c>
      <c r="F298" s="538" t="s">
        <v>18</v>
      </c>
      <c r="G298" s="538" t="s">
        <v>18</v>
      </c>
    </row>
    <row r="299" spans="3:7" ht="15" hidden="1" customHeight="1" x14ac:dyDescent="0.3">
      <c r="C299" s="530" t="s">
        <v>39</v>
      </c>
      <c r="D299" s="530"/>
      <c r="E299" s="530"/>
      <c r="F299" s="530"/>
      <c r="G299" s="530"/>
    </row>
    <row r="300" spans="3:7" ht="15" hidden="1" customHeight="1" x14ac:dyDescent="0.3">
      <c r="C300" s="530" t="s">
        <v>562</v>
      </c>
      <c r="D300" s="539">
        <f>D318</f>
        <v>0</v>
      </c>
      <c r="E300" s="539">
        <f t="shared" ref="E300:G300" si="47">E318</f>
        <v>0</v>
      </c>
      <c r="F300" s="539">
        <f t="shared" si="47"/>
        <v>0</v>
      </c>
      <c r="G300" s="539">
        <f t="shared" si="47"/>
        <v>0</v>
      </c>
    </row>
    <row r="301" spans="3:7" ht="15" hidden="1" customHeight="1" x14ac:dyDescent="0.3">
      <c r="C301" s="530" t="s">
        <v>563</v>
      </c>
      <c r="D301" s="539" t="e">
        <f>D300/D299</f>
        <v>#DIV/0!</v>
      </c>
      <c r="E301" s="539" t="e">
        <f t="shared" ref="E301:G301" si="48">E300/E299</f>
        <v>#DIV/0!</v>
      </c>
      <c r="F301" s="539" t="e">
        <f t="shared" si="48"/>
        <v>#DIV/0!</v>
      </c>
      <c r="G301" s="539" t="e">
        <f t="shared" si="48"/>
        <v>#DIV/0!</v>
      </c>
    </row>
    <row r="302" spans="3:7" ht="15" hidden="1" customHeight="1" x14ac:dyDescent="0.3">
      <c r="C302" s="530" t="s">
        <v>564</v>
      </c>
      <c r="D302" s="540" t="s">
        <v>565</v>
      </c>
      <c r="E302" s="541" t="e">
        <f>E299/D299-1</f>
        <v>#DIV/0!</v>
      </c>
      <c r="F302" s="541" t="e">
        <f t="shared" ref="F302:G304" si="49">F299/E299-1</f>
        <v>#DIV/0!</v>
      </c>
      <c r="G302" s="541" t="e">
        <f t="shared" si="49"/>
        <v>#DIV/0!</v>
      </c>
    </row>
    <row r="303" spans="3:7" ht="15" hidden="1" customHeight="1" x14ac:dyDescent="0.3">
      <c r="C303" s="530" t="s">
        <v>566</v>
      </c>
      <c r="D303" s="540" t="s">
        <v>565</v>
      </c>
      <c r="E303" s="541" t="e">
        <f>E300/D300-1</f>
        <v>#DIV/0!</v>
      </c>
      <c r="F303" s="541" t="e">
        <f t="shared" si="49"/>
        <v>#DIV/0!</v>
      </c>
      <c r="G303" s="541" t="e">
        <f t="shared" si="49"/>
        <v>#DIV/0!</v>
      </c>
    </row>
    <row r="304" spans="3:7" ht="15" hidden="1" customHeight="1" x14ac:dyDescent="0.3">
      <c r="C304" s="530" t="s">
        <v>51</v>
      </c>
      <c r="D304" s="540" t="s">
        <v>565</v>
      </c>
      <c r="E304" s="541" t="e">
        <f>E301/D301-1</f>
        <v>#DIV/0!</v>
      </c>
      <c r="F304" s="541" t="e">
        <f t="shared" si="49"/>
        <v>#DIV/0!</v>
      </c>
      <c r="G304" s="541" t="e">
        <f t="shared" si="49"/>
        <v>#DIV/0!</v>
      </c>
    </row>
    <row r="305" spans="3:7" ht="15" hidden="1" customHeight="1" x14ac:dyDescent="0.3">
      <c r="C305" s="1555" t="s">
        <v>2033</v>
      </c>
      <c r="D305" s="1556"/>
      <c r="E305" s="1556"/>
      <c r="F305" s="1556"/>
      <c r="G305" s="1557"/>
    </row>
    <row r="306" spans="3:7" ht="12.75" hidden="1" customHeight="1" x14ac:dyDescent="0.25">
      <c r="C306" s="1547"/>
      <c r="D306" s="537">
        <v>2020</v>
      </c>
      <c r="E306" s="537">
        <v>2021</v>
      </c>
      <c r="F306" s="537">
        <v>2022</v>
      </c>
      <c r="G306" s="537">
        <v>2023</v>
      </c>
    </row>
    <row r="307" spans="3:7" ht="9" hidden="1" customHeight="1" x14ac:dyDescent="0.3">
      <c r="C307" s="1548"/>
      <c r="D307" s="538" t="s">
        <v>17</v>
      </c>
      <c r="E307" s="538" t="s">
        <v>18</v>
      </c>
      <c r="F307" s="538" t="s">
        <v>18</v>
      </c>
      <c r="G307" s="538" t="s">
        <v>18</v>
      </c>
    </row>
    <row r="308" spans="3:7" ht="15" hidden="1" customHeight="1" x14ac:dyDescent="0.3">
      <c r="C308" s="543" t="s">
        <v>593</v>
      </c>
      <c r="D308" s="548">
        <f>D309+D310+D311+D312</f>
        <v>0</v>
      </c>
      <c r="E308" s="548">
        <f t="shared" ref="E308:G308" si="50">E309+E310+E311+E312</f>
        <v>0</v>
      </c>
      <c r="F308" s="548">
        <f t="shared" si="50"/>
        <v>0</v>
      </c>
      <c r="G308" s="548">
        <f t="shared" si="50"/>
        <v>0</v>
      </c>
    </row>
    <row r="309" spans="3:7" ht="15" hidden="1" customHeight="1" x14ac:dyDescent="0.3">
      <c r="C309" s="545" t="s">
        <v>569</v>
      </c>
      <c r="D309" s="548"/>
      <c r="E309" s="548"/>
      <c r="F309" s="548"/>
      <c r="G309" s="548"/>
    </row>
    <row r="310" spans="3:7" ht="15" hidden="1" customHeight="1" x14ac:dyDescent="0.3">
      <c r="C310" s="545" t="s">
        <v>594</v>
      </c>
      <c r="D310" s="548"/>
      <c r="E310" s="548"/>
      <c r="F310" s="548"/>
      <c r="G310" s="548"/>
    </row>
    <row r="311" spans="3:7" ht="15" hidden="1" customHeight="1" x14ac:dyDescent="0.3">
      <c r="C311" s="545" t="s">
        <v>595</v>
      </c>
      <c r="D311" s="548"/>
      <c r="E311" s="548"/>
      <c r="F311" s="548"/>
      <c r="G311" s="548"/>
    </row>
    <row r="312" spans="3:7" ht="15" hidden="1" customHeight="1" x14ac:dyDescent="0.3">
      <c r="C312" s="545" t="s">
        <v>596</v>
      </c>
      <c r="D312" s="548"/>
      <c r="E312" s="548"/>
      <c r="F312" s="548"/>
      <c r="G312" s="548"/>
    </row>
    <row r="313" spans="3:7" ht="15" hidden="1" customHeight="1" x14ac:dyDescent="0.3">
      <c r="C313" s="543" t="s">
        <v>597</v>
      </c>
      <c r="D313" s="547">
        <f>D314+D315+D316+D317</f>
        <v>0</v>
      </c>
      <c r="E313" s="547">
        <f t="shared" ref="E313:G313" si="51">E314+E315+E316+E317</f>
        <v>0</v>
      </c>
      <c r="F313" s="547">
        <f t="shared" si="51"/>
        <v>0</v>
      </c>
      <c r="G313" s="547">
        <f t="shared" si="51"/>
        <v>0</v>
      </c>
    </row>
    <row r="314" spans="3:7" ht="15" hidden="1" customHeight="1" x14ac:dyDescent="0.3">
      <c r="C314" s="545" t="s">
        <v>569</v>
      </c>
      <c r="D314" s="547"/>
      <c r="E314" s="548"/>
      <c r="F314" s="548"/>
      <c r="G314" s="548"/>
    </row>
    <row r="315" spans="3:7" ht="15" hidden="1" customHeight="1" x14ac:dyDescent="0.3">
      <c r="C315" s="545" t="s">
        <v>594</v>
      </c>
      <c r="D315" s="547"/>
      <c r="E315" s="548"/>
      <c r="F315" s="548"/>
      <c r="G315" s="548"/>
    </row>
    <row r="316" spans="3:7" ht="15" hidden="1" customHeight="1" x14ac:dyDescent="0.3">
      <c r="C316" s="545" t="s">
        <v>595</v>
      </c>
      <c r="D316" s="547"/>
      <c r="E316" s="548"/>
      <c r="F316" s="548"/>
      <c r="G316" s="548"/>
    </row>
    <row r="317" spans="3:7" ht="15" hidden="1" customHeight="1" x14ac:dyDescent="0.3">
      <c r="C317" s="545" t="s">
        <v>596</v>
      </c>
      <c r="D317" s="547"/>
      <c r="E317" s="548"/>
      <c r="F317" s="548"/>
      <c r="G317" s="548"/>
    </row>
    <row r="318" spans="3:7" ht="15" hidden="1" customHeight="1" x14ac:dyDescent="0.3">
      <c r="C318" s="553" t="s">
        <v>71</v>
      </c>
      <c r="D318" s="547">
        <f>D308+D313</f>
        <v>0</v>
      </c>
      <c r="E318" s="547">
        <f t="shared" ref="E318:G318" si="52">E308+E313</f>
        <v>0</v>
      </c>
      <c r="F318" s="547">
        <f t="shared" si="52"/>
        <v>0</v>
      </c>
      <c r="G318" s="547">
        <f t="shared" si="52"/>
        <v>0</v>
      </c>
    </row>
    <row r="319" spans="3:7" ht="25.5" hidden="1" customHeight="1" x14ac:dyDescent="0.3">
      <c r="C319" s="570" t="s">
        <v>661</v>
      </c>
      <c r="D319" s="1558"/>
      <c r="E319" s="1559"/>
      <c r="F319" s="1559"/>
      <c r="G319" s="1560"/>
    </row>
    <row r="320" spans="3:7" ht="31.15" hidden="1" customHeight="1" x14ac:dyDescent="0.3">
      <c r="C320" s="536" t="s">
        <v>664</v>
      </c>
      <c r="D320" s="566"/>
      <c r="E320" s="567" t="s">
        <v>587</v>
      </c>
      <c r="F320" s="568"/>
      <c r="G320" s="569"/>
    </row>
    <row r="321" spans="3:7" ht="17.25" hidden="1" customHeight="1" x14ac:dyDescent="0.3">
      <c r="C321" s="530" t="s">
        <v>560</v>
      </c>
      <c r="D321" s="1549"/>
      <c r="E321" s="1550"/>
      <c r="F321" s="1550"/>
      <c r="G321" s="1551"/>
    </row>
    <row r="322" spans="3:7" ht="15" hidden="1" customHeight="1" x14ac:dyDescent="0.3">
      <c r="C322" s="530" t="s">
        <v>37</v>
      </c>
      <c r="D322" s="1552"/>
      <c r="E322" s="1553"/>
      <c r="F322" s="1553"/>
      <c r="G322" s="1554"/>
    </row>
    <row r="323" spans="3:7" ht="12.75" hidden="1" customHeight="1" x14ac:dyDescent="0.25">
      <c r="C323" s="1547"/>
      <c r="D323" s="537">
        <v>2020</v>
      </c>
      <c r="E323" s="537">
        <v>2021</v>
      </c>
      <c r="F323" s="537">
        <v>2022</v>
      </c>
      <c r="G323" s="537">
        <v>2023</v>
      </c>
    </row>
    <row r="324" spans="3:7" ht="9" hidden="1" customHeight="1" x14ac:dyDescent="0.3">
      <c r="C324" s="1548"/>
      <c r="D324" s="538" t="s">
        <v>17</v>
      </c>
      <c r="E324" s="538" t="s">
        <v>18</v>
      </c>
      <c r="F324" s="538" t="s">
        <v>18</v>
      </c>
      <c r="G324" s="538" t="s">
        <v>18</v>
      </c>
    </row>
    <row r="325" spans="3:7" ht="15" hidden="1" customHeight="1" x14ac:dyDescent="0.3">
      <c r="C325" s="530" t="s">
        <v>39</v>
      </c>
      <c r="D325" s="530"/>
      <c r="E325" s="530"/>
      <c r="F325" s="530"/>
      <c r="G325" s="530"/>
    </row>
    <row r="326" spans="3:7" ht="15" hidden="1" customHeight="1" x14ac:dyDescent="0.3">
      <c r="C326" s="530" t="s">
        <v>562</v>
      </c>
      <c r="D326" s="539">
        <f>D344</f>
        <v>0</v>
      </c>
      <c r="E326" s="539">
        <f t="shared" ref="E326:G326" si="53">E344</f>
        <v>0</v>
      </c>
      <c r="F326" s="539">
        <f t="shared" si="53"/>
        <v>0</v>
      </c>
      <c r="G326" s="539">
        <f t="shared" si="53"/>
        <v>0</v>
      </c>
    </row>
    <row r="327" spans="3:7" ht="15" hidden="1" customHeight="1" x14ac:dyDescent="0.3">
      <c r="C327" s="530" t="s">
        <v>563</v>
      </c>
      <c r="D327" s="539" t="e">
        <f>D326/D325</f>
        <v>#DIV/0!</v>
      </c>
      <c r="E327" s="539" t="e">
        <f t="shared" ref="E327:G327" si="54">E326/E325</f>
        <v>#DIV/0!</v>
      </c>
      <c r="F327" s="539" t="e">
        <f t="shared" si="54"/>
        <v>#DIV/0!</v>
      </c>
      <c r="G327" s="539" t="e">
        <f t="shared" si="54"/>
        <v>#DIV/0!</v>
      </c>
    </row>
    <row r="328" spans="3:7" ht="15" hidden="1" customHeight="1" x14ac:dyDescent="0.3">
      <c r="C328" s="530" t="s">
        <v>564</v>
      </c>
      <c r="D328" s="540" t="s">
        <v>565</v>
      </c>
      <c r="E328" s="541" t="e">
        <f>E325/D325-1</f>
        <v>#DIV/0!</v>
      </c>
      <c r="F328" s="541" t="e">
        <f t="shared" ref="F328:G330" si="55">F325/E325-1</f>
        <v>#DIV/0!</v>
      </c>
      <c r="G328" s="541" t="e">
        <f t="shared" si="55"/>
        <v>#DIV/0!</v>
      </c>
    </row>
    <row r="329" spans="3:7" ht="15" hidden="1" customHeight="1" x14ac:dyDescent="0.3">
      <c r="C329" s="530" t="s">
        <v>566</v>
      </c>
      <c r="D329" s="540" t="s">
        <v>565</v>
      </c>
      <c r="E329" s="541" t="e">
        <f>E326/D326-1</f>
        <v>#DIV/0!</v>
      </c>
      <c r="F329" s="541" t="e">
        <f t="shared" si="55"/>
        <v>#DIV/0!</v>
      </c>
      <c r="G329" s="541" t="e">
        <f t="shared" si="55"/>
        <v>#DIV/0!</v>
      </c>
    </row>
    <row r="330" spans="3:7" ht="15" hidden="1" customHeight="1" x14ac:dyDescent="0.3">
      <c r="C330" s="530" t="s">
        <v>51</v>
      </c>
      <c r="D330" s="540" t="s">
        <v>565</v>
      </c>
      <c r="E330" s="541" t="e">
        <f>E327/D327-1</f>
        <v>#DIV/0!</v>
      </c>
      <c r="F330" s="541" t="e">
        <f t="shared" si="55"/>
        <v>#DIV/0!</v>
      </c>
      <c r="G330" s="541" t="e">
        <f t="shared" si="55"/>
        <v>#DIV/0!</v>
      </c>
    </row>
    <row r="331" spans="3:7" ht="15" hidden="1" customHeight="1" x14ac:dyDescent="0.3">
      <c r="C331" s="1555" t="s">
        <v>2032</v>
      </c>
      <c r="D331" s="1556"/>
      <c r="E331" s="1556"/>
      <c r="F331" s="1556"/>
      <c r="G331" s="1557"/>
    </row>
    <row r="332" spans="3:7" ht="12.75" hidden="1" customHeight="1" x14ac:dyDescent="0.25">
      <c r="C332" s="1547"/>
      <c r="D332" s="537">
        <v>2020</v>
      </c>
      <c r="E332" s="537">
        <v>2021</v>
      </c>
      <c r="F332" s="537">
        <v>2022</v>
      </c>
      <c r="G332" s="537">
        <v>2023</v>
      </c>
    </row>
    <row r="333" spans="3:7" ht="9" hidden="1" customHeight="1" x14ac:dyDescent="0.3">
      <c r="C333" s="1548"/>
      <c r="D333" s="538" t="s">
        <v>17</v>
      </c>
      <c r="E333" s="538" t="s">
        <v>18</v>
      </c>
      <c r="F333" s="538" t="s">
        <v>18</v>
      </c>
      <c r="G333" s="538" t="s">
        <v>18</v>
      </c>
    </row>
    <row r="334" spans="3:7" ht="15" hidden="1" customHeight="1" x14ac:dyDescent="0.3">
      <c r="C334" s="543" t="s">
        <v>593</v>
      </c>
      <c r="D334" s="548">
        <f>D335+D336+D337+D338</f>
        <v>0</v>
      </c>
      <c r="E334" s="548">
        <f t="shared" ref="E334:G334" si="56">E335+E336+E337+E338</f>
        <v>0</v>
      </c>
      <c r="F334" s="548">
        <f t="shared" si="56"/>
        <v>0</v>
      </c>
      <c r="G334" s="548">
        <f t="shared" si="56"/>
        <v>0</v>
      </c>
    </row>
    <row r="335" spans="3:7" ht="15" hidden="1" customHeight="1" x14ac:dyDescent="0.3">
      <c r="C335" s="545" t="s">
        <v>569</v>
      </c>
      <c r="D335" s="548"/>
      <c r="E335" s="548"/>
      <c r="F335" s="548"/>
      <c r="G335" s="548"/>
    </row>
    <row r="336" spans="3:7" ht="15" hidden="1" customHeight="1" x14ac:dyDescent="0.3">
      <c r="C336" s="545" t="s">
        <v>594</v>
      </c>
      <c r="D336" s="548"/>
      <c r="E336" s="548"/>
      <c r="F336" s="548"/>
      <c r="G336" s="548"/>
    </row>
    <row r="337" spans="3:7" ht="15" hidden="1" customHeight="1" x14ac:dyDescent="0.3">
      <c r="C337" s="545" t="s">
        <v>595</v>
      </c>
      <c r="D337" s="548"/>
      <c r="E337" s="548"/>
      <c r="F337" s="548"/>
      <c r="G337" s="548"/>
    </row>
    <row r="338" spans="3:7" ht="15" hidden="1" customHeight="1" x14ac:dyDescent="0.3">
      <c r="C338" s="545" t="s">
        <v>596</v>
      </c>
      <c r="D338" s="548"/>
      <c r="E338" s="548"/>
      <c r="F338" s="548"/>
      <c r="G338" s="548"/>
    </row>
    <row r="339" spans="3:7" ht="15" hidden="1" customHeight="1" x14ac:dyDescent="0.3">
      <c r="C339" s="543" t="s">
        <v>597</v>
      </c>
      <c r="D339" s="547">
        <f>D340+D341+D342+D343</f>
        <v>0</v>
      </c>
      <c r="E339" s="547">
        <f t="shared" ref="E339:G339" si="57">E340+E341+E342+E343</f>
        <v>0</v>
      </c>
      <c r="F339" s="547">
        <f t="shared" si="57"/>
        <v>0</v>
      </c>
      <c r="G339" s="547">
        <f t="shared" si="57"/>
        <v>0</v>
      </c>
    </row>
    <row r="340" spans="3:7" ht="15" hidden="1" customHeight="1" x14ac:dyDescent="0.3">
      <c r="C340" s="545" t="s">
        <v>569</v>
      </c>
      <c r="D340" s="547"/>
      <c r="E340" s="547"/>
      <c r="F340" s="547"/>
      <c r="G340" s="547"/>
    </row>
    <row r="341" spans="3:7" ht="15" hidden="1" customHeight="1" x14ac:dyDescent="0.3">
      <c r="C341" s="545" t="s">
        <v>594</v>
      </c>
      <c r="D341" s="547"/>
      <c r="E341" s="547"/>
      <c r="F341" s="547"/>
      <c r="G341" s="547"/>
    </row>
    <row r="342" spans="3:7" ht="15" hidden="1" customHeight="1" x14ac:dyDescent="0.3">
      <c r="C342" s="545" t="s">
        <v>595</v>
      </c>
      <c r="D342" s="547"/>
      <c r="E342" s="547"/>
      <c r="F342" s="547"/>
      <c r="G342" s="547"/>
    </row>
    <row r="343" spans="3:7" ht="15" hidden="1" customHeight="1" x14ac:dyDescent="0.3">
      <c r="C343" s="545" t="s">
        <v>596</v>
      </c>
      <c r="D343" s="547"/>
      <c r="E343" s="547"/>
      <c r="F343" s="547"/>
      <c r="G343" s="547"/>
    </row>
    <row r="344" spans="3:7" ht="15" hidden="1" customHeight="1" x14ac:dyDescent="0.3">
      <c r="C344" s="553" t="s">
        <v>581</v>
      </c>
      <c r="D344" s="547">
        <f>D334+D339</f>
        <v>0</v>
      </c>
      <c r="E344" s="547">
        <f t="shared" ref="E344:G344" si="58">E334+E339</f>
        <v>0</v>
      </c>
      <c r="F344" s="547">
        <f t="shared" si="58"/>
        <v>0</v>
      </c>
      <c r="G344" s="547">
        <f t="shared" si="58"/>
        <v>0</v>
      </c>
    </row>
    <row r="345" spans="3:7" ht="15.75" thickBot="1" x14ac:dyDescent="0.3">
      <c r="C345" s="571"/>
      <c r="D345" s="572"/>
      <c r="E345" s="572"/>
      <c r="F345" s="572"/>
      <c r="G345" s="572"/>
    </row>
    <row r="346" spans="3:7" ht="27" customHeight="1" thickBot="1" x14ac:dyDescent="0.3">
      <c r="C346" s="532" t="s">
        <v>598</v>
      </c>
      <c r="D346" s="573">
        <f>+D221+D145+D67+D30+D170+D104+D326+D300+D275+D250+D195</f>
        <v>230235.05</v>
      </c>
      <c r="E346" s="573">
        <f>+E221+E145+E67+E30+E170+E104+E326+E300+E275+E250+E195</f>
        <v>196200</v>
      </c>
      <c r="F346" s="573">
        <f>+F221+F145+F67+F30+F170+F104+F326+F300+F275+F250+F195</f>
        <v>176200</v>
      </c>
      <c r="G346" s="573">
        <f>+G221+G145+G67+G30+G170+G104+G326+G300+G275+G250+G195</f>
        <v>196200</v>
      </c>
    </row>
    <row r="347" spans="3:7" ht="24.75" thickBot="1" x14ac:dyDescent="0.3">
      <c r="C347" s="532" t="s">
        <v>599</v>
      </c>
      <c r="D347" s="573">
        <f>+D239+D213+D133+D96+D59+D344+D318+D293+D268+D188+D163</f>
        <v>230235.05</v>
      </c>
      <c r="E347" s="573">
        <f>+E239+E213+E133+E96+E59+E344+E318+E293+E268+E188+E163</f>
        <v>196200</v>
      </c>
      <c r="F347" s="573">
        <f>+F239+F213+F133+F96+F59+F344+F318+F293+F268+F188+F163</f>
        <v>176200</v>
      </c>
      <c r="G347" s="573">
        <f>+G239+G213+G133+G96+G59+G344+G318+G293+G268+G188+G163</f>
        <v>196200</v>
      </c>
    </row>
    <row r="348" spans="3:7" ht="15.75" thickBot="1" x14ac:dyDescent="0.3">
      <c r="C348" s="543" t="s">
        <v>568</v>
      </c>
      <c r="D348" s="574">
        <f>D349+D350</f>
        <v>174525</v>
      </c>
      <c r="E348" s="574">
        <f t="shared" ref="E348:G348" si="59">E349+E350</f>
        <v>146450</v>
      </c>
      <c r="F348" s="574">
        <f t="shared" si="59"/>
        <v>127450</v>
      </c>
      <c r="G348" s="574">
        <f t="shared" si="59"/>
        <v>146450</v>
      </c>
    </row>
    <row r="349" spans="3:7" ht="15.75" thickBot="1" x14ac:dyDescent="0.3">
      <c r="C349" s="545" t="s">
        <v>569</v>
      </c>
      <c r="D349" s="547">
        <f t="shared" ref="D349:G350" si="60">D39+D76+D113</f>
        <v>174525</v>
      </c>
      <c r="E349" s="547">
        <f t="shared" si="60"/>
        <v>146450</v>
      </c>
      <c r="F349" s="547">
        <f t="shared" si="60"/>
        <v>127450</v>
      </c>
      <c r="G349" s="547">
        <f t="shared" si="60"/>
        <v>146450</v>
      </c>
    </row>
    <row r="350" spans="3:7" ht="15.75" thickBot="1" x14ac:dyDescent="0.3">
      <c r="C350" s="545" t="s">
        <v>600</v>
      </c>
      <c r="D350" s="547">
        <f t="shared" si="60"/>
        <v>0</v>
      </c>
      <c r="E350" s="547">
        <f t="shared" si="60"/>
        <v>0</v>
      </c>
      <c r="F350" s="547">
        <f t="shared" si="60"/>
        <v>0</v>
      </c>
      <c r="G350" s="547">
        <f t="shared" si="60"/>
        <v>0</v>
      </c>
    </row>
    <row r="351" spans="3:7" ht="24.75" thickBot="1" x14ac:dyDescent="0.3">
      <c r="C351" s="543" t="s">
        <v>571</v>
      </c>
      <c r="D351" s="574">
        <f>D352+D353</f>
        <v>19810.05</v>
      </c>
      <c r="E351" s="574">
        <f t="shared" ref="E351:G351" si="61">E352+E353</f>
        <v>14000</v>
      </c>
      <c r="F351" s="574">
        <f t="shared" si="61"/>
        <v>13000</v>
      </c>
      <c r="G351" s="574">
        <f t="shared" si="61"/>
        <v>14000</v>
      </c>
    </row>
    <row r="352" spans="3:7" ht="15.75" thickBot="1" x14ac:dyDescent="0.3">
      <c r="C352" s="545" t="s">
        <v>569</v>
      </c>
      <c r="D352" s="548">
        <f>D42+D79+D116</f>
        <v>19810.05</v>
      </c>
      <c r="E352" s="548">
        <f>E42+E79+E116</f>
        <v>14000</v>
      </c>
      <c r="F352" s="548">
        <f>F42+F79+F116</f>
        <v>13000</v>
      </c>
      <c r="G352" s="548">
        <f>G42+G79+G116</f>
        <v>14000</v>
      </c>
    </row>
    <row r="353" spans="3:7" ht="15.75" thickBot="1" x14ac:dyDescent="0.3">
      <c r="C353" s="545" t="s">
        <v>600</v>
      </c>
      <c r="D353" s="547">
        <f>D43+D80+D114</f>
        <v>0</v>
      </c>
      <c r="E353" s="547">
        <f>E43+E80+E114</f>
        <v>0</v>
      </c>
      <c r="F353" s="547">
        <f>F43+F80+F114</f>
        <v>0</v>
      </c>
      <c r="G353" s="547">
        <f>G43+G80+G114</f>
        <v>0</v>
      </c>
    </row>
    <row r="354" spans="3:7" ht="15.75" thickBot="1" x14ac:dyDescent="0.3">
      <c r="C354" s="543" t="s">
        <v>572</v>
      </c>
      <c r="D354" s="574">
        <f>D355+D356</f>
        <v>33750</v>
      </c>
      <c r="E354" s="574">
        <f t="shared" ref="E354:G354" si="62">E355+E356</f>
        <v>33750</v>
      </c>
      <c r="F354" s="574">
        <f t="shared" si="62"/>
        <v>33750</v>
      </c>
      <c r="G354" s="574">
        <f t="shared" si="62"/>
        <v>33750</v>
      </c>
    </row>
    <row r="355" spans="3:7" ht="15.75" thickBot="1" x14ac:dyDescent="0.3">
      <c r="C355" s="545" t="s">
        <v>569</v>
      </c>
      <c r="D355" s="547">
        <f t="shared" ref="D355:G356" si="63">D45+D82+D119</f>
        <v>33750</v>
      </c>
      <c r="E355" s="547">
        <f t="shared" si="63"/>
        <v>33750</v>
      </c>
      <c r="F355" s="547">
        <f t="shared" si="63"/>
        <v>33750</v>
      </c>
      <c r="G355" s="547">
        <f t="shared" si="63"/>
        <v>33750</v>
      </c>
    </row>
    <row r="356" spans="3:7" ht="15.75" thickBot="1" x14ac:dyDescent="0.3">
      <c r="C356" s="545" t="s">
        <v>600</v>
      </c>
      <c r="D356" s="547">
        <f t="shared" si="63"/>
        <v>0</v>
      </c>
      <c r="E356" s="547">
        <f t="shared" si="63"/>
        <v>0</v>
      </c>
      <c r="F356" s="547">
        <f t="shared" si="63"/>
        <v>0</v>
      </c>
      <c r="G356" s="547">
        <f t="shared" si="63"/>
        <v>0</v>
      </c>
    </row>
    <row r="357" spans="3:7" ht="15.75" thickBot="1" x14ac:dyDescent="0.3">
      <c r="C357" s="543" t="s">
        <v>573</v>
      </c>
      <c r="D357" s="574">
        <f>D358+D359</f>
        <v>0</v>
      </c>
      <c r="E357" s="574">
        <f t="shared" ref="E357:G357" si="64">E358+E359</f>
        <v>0</v>
      </c>
      <c r="F357" s="574">
        <f t="shared" si="64"/>
        <v>0</v>
      </c>
      <c r="G357" s="574">
        <f t="shared" si="64"/>
        <v>0</v>
      </c>
    </row>
    <row r="358" spans="3:7" ht="15.75" thickBot="1" x14ac:dyDescent="0.3">
      <c r="C358" s="545" t="s">
        <v>569</v>
      </c>
      <c r="D358" s="548">
        <f t="shared" ref="D358:G359" si="65">D48+D85+D122</f>
        <v>0</v>
      </c>
      <c r="E358" s="548">
        <f t="shared" si="65"/>
        <v>0</v>
      </c>
      <c r="F358" s="548">
        <f t="shared" si="65"/>
        <v>0</v>
      </c>
      <c r="G358" s="548">
        <f t="shared" si="65"/>
        <v>0</v>
      </c>
    </row>
    <row r="359" spans="3:7" ht="15.75" thickBot="1" x14ac:dyDescent="0.3">
      <c r="C359" s="545" t="s">
        <v>600</v>
      </c>
      <c r="D359" s="547">
        <f t="shared" si="65"/>
        <v>0</v>
      </c>
      <c r="E359" s="547">
        <f t="shared" si="65"/>
        <v>0</v>
      </c>
      <c r="F359" s="547">
        <f t="shared" si="65"/>
        <v>0</v>
      </c>
      <c r="G359" s="547">
        <f t="shared" si="65"/>
        <v>0</v>
      </c>
    </row>
    <row r="360" spans="3:7" ht="15.75" thickBot="1" x14ac:dyDescent="0.3">
      <c r="C360" s="543" t="s">
        <v>574</v>
      </c>
      <c r="D360" s="574">
        <f>D361+D362</f>
        <v>0</v>
      </c>
      <c r="E360" s="574">
        <f t="shared" ref="E360:G360" si="66">E361+E362</f>
        <v>0</v>
      </c>
      <c r="F360" s="574">
        <f t="shared" si="66"/>
        <v>0</v>
      </c>
      <c r="G360" s="574">
        <f t="shared" si="66"/>
        <v>0</v>
      </c>
    </row>
    <row r="361" spans="3:7" ht="15.75" thickBot="1" x14ac:dyDescent="0.3">
      <c r="C361" s="545" t="s">
        <v>569</v>
      </c>
      <c r="D361" s="548">
        <f t="shared" ref="D361:G362" si="67">D51+D88+D125</f>
        <v>0</v>
      </c>
      <c r="E361" s="548">
        <f t="shared" si="67"/>
        <v>0</v>
      </c>
      <c r="F361" s="548">
        <f t="shared" si="67"/>
        <v>0</v>
      </c>
      <c r="G361" s="548">
        <f t="shared" si="67"/>
        <v>0</v>
      </c>
    </row>
    <row r="362" spans="3:7" ht="15.75" thickBot="1" x14ac:dyDescent="0.3">
      <c r="C362" s="545" t="s">
        <v>600</v>
      </c>
      <c r="D362" s="547">
        <f t="shared" si="67"/>
        <v>0</v>
      </c>
      <c r="E362" s="547">
        <f t="shared" si="67"/>
        <v>0</v>
      </c>
      <c r="F362" s="547">
        <f t="shared" si="67"/>
        <v>0</v>
      </c>
      <c r="G362" s="547">
        <f t="shared" si="67"/>
        <v>0</v>
      </c>
    </row>
    <row r="363" spans="3:7" ht="15.75" thickBot="1" x14ac:dyDescent="0.3">
      <c r="C363" s="543" t="s">
        <v>575</v>
      </c>
      <c r="D363" s="574">
        <f>D364+D365</f>
        <v>0</v>
      </c>
      <c r="E363" s="574">
        <f>E364+E365</f>
        <v>0</v>
      </c>
      <c r="F363" s="574">
        <f t="shared" ref="F363:G363" si="68">F364+F365</f>
        <v>0</v>
      </c>
      <c r="G363" s="574">
        <f t="shared" si="68"/>
        <v>0</v>
      </c>
    </row>
    <row r="364" spans="3:7" ht="15.75" thickBot="1" x14ac:dyDescent="0.3">
      <c r="C364" s="545" t="s">
        <v>569</v>
      </c>
      <c r="D364" s="548">
        <f t="shared" ref="D364:G365" si="69">D54+D91+D128</f>
        <v>0</v>
      </c>
      <c r="E364" s="548">
        <f t="shared" si="69"/>
        <v>0</v>
      </c>
      <c r="F364" s="548">
        <f t="shared" si="69"/>
        <v>0</v>
      </c>
      <c r="G364" s="548">
        <f t="shared" si="69"/>
        <v>0</v>
      </c>
    </row>
    <row r="365" spans="3:7" ht="15.75" thickBot="1" x14ac:dyDescent="0.3">
      <c r="C365" s="545" t="s">
        <v>600</v>
      </c>
      <c r="D365" s="547">
        <f t="shared" si="69"/>
        <v>0</v>
      </c>
      <c r="E365" s="547">
        <f t="shared" si="69"/>
        <v>0</v>
      </c>
      <c r="F365" s="547">
        <f t="shared" si="69"/>
        <v>0</v>
      </c>
      <c r="G365" s="547">
        <f t="shared" si="69"/>
        <v>0</v>
      </c>
    </row>
    <row r="366" spans="3:7" ht="22.9" customHeight="1" thickBot="1" x14ac:dyDescent="0.3">
      <c r="C366" s="543" t="s">
        <v>576</v>
      </c>
      <c r="D366" s="574">
        <f>D93+D56</f>
        <v>150</v>
      </c>
      <c r="E366" s="574">
        <f>E93+E56</f>
        <v>0</v>
      </c>
      <c r="F366" s="574">
        <f>F93+F56</f>
        <v>0</v>
      </c>
      <c r="G366" s="574">
        <f>G93+G56</f>
        <v>0</v>
      </c>
    </row>
    <row r="367" spans="3:7" ht="15.75" thickBot="1" x14ac:dyDescent="0.3">
      <c r="C367" s="545" t="s">
        <v>569</v>
      </c>
      <c r="D367" s="548">
        <f t="shared" ref="D367:G368" si="70">D57+D94+D131</f>
        <v>150</v>
      </c>
      <c r="E367" s="548">
        <f t="shared" si="70"/>
        <v>0</v>
      </c>
      <c r="F367" s="548">
        <f t="shared" si="70"/>
        <v>0</v>
      </c>
      <c r="G367" s="548">
        <f t="shared" si="70"/>
        <v>0</v>
      </c>
    </row>
    <row r="368" spans="3:7" ht="15.75" thickBot="1" x14ac:dyDescent="0.3">
      <c r="C368" s="545" t="s">
        <v>600</v>
      </c>
      <c r="D368" s="547">
        <f t="shared" si="70"/>
        <v>0</v>
      </c>
      <c r="E368" s="547">
        <f t="shared" si="70"/>
        <v>0</v>
      </c>
      <c r="F368" s="547">
        <f t="shared" si="70"/>
        <v>0</v>
      </c>
      <c r="G368" s="547">
        <f t="shared" si="70"/>
        <v>0</v>
      </c>
    </row>
    <row r="369" spans="1:11" ht="15.75" thickBot="1" x14ac:dyDescent="0.3">
      <c r="C369" s="543" t="s">
        <v>601</v>
      </c>
      <c r="D369" s="574">
        <f>D370+D371+D372+D373</f>
        <v>0</v>
      </c>
      <c r="E369" s="574">
        <f t="shared" ref="E369:G369" si="71">E370+E371+E372+E373</f>
        <v>0</v>
      </c>
      <c r="F369" s="574">
        <f t="shared" si="71"/>
        <v>0</v>
      </c>
      <c r="G369" s="574">
        <f t="shared" si="71"/>
        <v>0</v>
      </c>
    </row>
    <row r="370" spans="1:11" ht="15.75" thickBot="1" x14ac:dyDescent="0.3">
      <c r="C370" s="545" t="s">
        <v>569</v>
      </c>
      <c r="D370" s="548">
        <f t="shared" ref="D370:G373" si="72">D154+D179+D204+D230+D259+D284+D309+D335</f>
        <v>0</v>
      </c>
      <c r="E370" s="548">
        <f t="shared" si="72"/>
        <v>0</v>
      </c>
      <c r="F370" s="548">
        <f t="shared" si="72"/>
        <v>0</v>
      </c>
      <c r="G370" s="548">
        <f t="shared" si="72"/>
        <v>0</v>
      </c>
    </row>
    <row r="371" spans="1:11" ht="15.75" thickBot="1" x14ac:dyDescent="0.3">
      <c r="C371" s="545" t="s">
        <v>602</v>
      </c>
      <c r="D371" s="548">
        <f t="shared" si="72"/>
        <v>0</v>
      </c>
      <c r="E371" s="548">
        <f t="shared" si="72"/>
        <v>0</v>
      </c>
      <c r="F371" s="548">
        <f t="shared" si="72"/>
        <v>0</v>
      </c>
      <c r="G371" s="548">
        <f t="shared" si="72"/>
        <v>0</v>
      </c>
    </row>
    <row r="372" spans="1:11" ht="15.75" thickBot="1" x14ac:dyDescent="0.3">
      <c r="C372" s="545" t="s">
        <v>595</v>
      </c>
      <c r="D372" s="548">
        <f t="shared" si="72"/>
        <v>0</v>
      </c>
      <c r="E372" s="548">
        <f t="shared" si="72"/>
        <v>0</v>
      </c>
      <c r="F372" s="548">
        <f t="shared" si="72"/>
        <v>0</v>
      </c>
      <c r="G372" s="548">
        <f t="shared" si="72"/>
        <v>0</v>
      </c>
    </row>
    <row r="373" spans="1:11" ht="15.75" thickBot="1" x14ac:dyDescent="0.3">
      <c r="C373" s="545" t="s">
        <v>596</v>
      </c>
      <c r="D373" s="548">
        <f t="shared" si="72"/>
        <v>0</v>
      </c>
      <c r="E373" s="548">
        <f t="shared" si="72"/>
        <v>0</v>
      </c>
      <c r="F373" s="548">
        <f t="shared" si="72"/>
        <v>0</v>
      </c>
      <c r="G373" s="548">
        <f t="shared" si="72"/>
        <v>0</v>
      </c>
    </row>
    <row r="374" spans="1:11" ht="15.75" thickBot="1" x14ac:dyDescent="0.3">
      <c r="C374" s="543" t="s">
        <v>603</v>
      </c>
      <c r="D374" s="574">
        <f>D375+D376+D377+D378</f>
        <v>2000</v>
      </c>
      <c r="E374" s="574">
        <f t="shared" ref="E374:G374" si="73">E375+E376+E377+E378</f>
        <v>2000</v>
      </c>
      <c r="F374" s="574">
        <f t="shared" si="73"/>
        <v>2000</v>
      </c>
      <c r="G374" s="574">
        <f t="shared" si="73"/>
        <v>2000</v>
      </c>
    </row>
    <row r="375" spans="1:11" ht="15.75" thickBot="1" x14ac:dyDescent="0.3">
      <c r="C375" s="545" t="s">
        <v>569</v>
      </c>
      <c r="D375" s="548">
        <f t="shared" ref="D375:G378" si="74">D159+D184+D209+D235+D264+D289+D314+D340</f>
        <v>2000</v>
      </c>
      <c r="E375" s="548">
        <f t="shared" si="74"/>
        <v>2000</v>
      </c>
      <c r="F375" s="548">
        <f t="shared" si="74"/>
        <v>2000</v>
      </c>
      <c r="G375" s="548">
        <f t="shared" si="74"/>
        <v>2000</v>
      </c>
    </row>
    <row r="376" spans="1:11" ht="15.75" thickBot="1" x14ac:dyDescent="0.3">
      <c r="C376" s="545" t="s">
        <v>602</v>
      </c>
      <c r="D376" s="548">
        <f t="shared" si="74"/>
        <v>0</v>
      </c>
      <c r="E376" s="548">
        <f t="shared" si="74"/>
        <v>0</v>
      </c>
      <c r="F376" s="548">
        <f t="shared" si="74"/>
        <v>0</v>
      </c>
      <c r="G376" s="548">
        <f t="shared" si="74"/>
        <v>0</v>
      </c>
    </row>
    <row r="377" spans="1:11" ht="15.75" thickBot="1" x14ac:dyDescent="0.3">
      <c r="C377" s="545" t="s">
        <v>595</v>
      </c>
      <c r="D377" s="548">
        <f t="shared" si="74"/>
        <v>0</v>
      </c>
      <c r="E377" s="548">
        <f t="shared" si="74"/>
        <v>0</v>
      </c>
      <c r="F377" s="548">
        <f t="shared" si="74"/>
        <v>0</v>
      </c>
      <c r="G377" s="548">
        <f t="shared" si="74"/>
        <v>0</v>
      </c>
    </row>
    <row r="378" spans="1:11" ht="15.75" thickBot="1" x14ac:dyDescent="0.3">
      <c r="C378" s="545" t="s">
        <v>596</v>
      </c>
      <c r="D378" s="548">
        <f t="shared" si="74"/>
        <v>0</v>
      </c>
      <c r="E378" s="548">
        <f t="shared" si="74"/>
        <v>0</v>
      </c>
      <c r="F378" s="548">
        <f t="shared" si="74"/>
        <v>0</v>
      </c>
      <c r="G378" s="548">
        <f t="shared" si="74"/>
        <v>0</v>
      </c>
    </row>
    <row r="379" spans="1:11" ht="15.75" thickBot="1" x14ac:dyDescent="0.3">
      <c r="C379" s="554" t="s">
        <v>578</v>
      </c>
      <c r="D379" s="555">
        <f>IF(D347-D346=0,0,"Error")</f>
        <v>0</v>
      </c>
      <c r="E379" s="555">
        <f>IF(E347-E346=0,0,"Error")</f>
        <v>0</v>
      </c>
      <c r="F379" s="555">
        <f>IF(F347-F346=0,0,"Error")</f>
        <v>0</v>
      </c>
      <c r="G379" s="555">
        <f>IF(G347-G346=0,0,"Error")</f>
        <v>0</v>
      </c>
    </row>
    <row r="380" spans="1:11" ht="15.75" thickBot="1" x14ac:dyDescent="0.3">
      <c r="C380" s="575"/>
      <c r="D380" s="576"/>
      <c r="E380" s="576"/>
      <c r="F380" s="576"/>
      <c r="G380" s="576"/>
    </row>
    <row r="381" spans="1:11" ht="15" customHeight="1" x14ac:dyDescent="0.25">
      <c r="A381" s="1535" t="s">
        <v>2034</v>
      </c>
      <c r="B381" s="1538" t="s">
        <v>2034</v>
      </c>
      <c r="C381" s="577" t="s">
        <v>2035</v>
      </c>
      <c r="D381" s="578"/>
      <c r="E381" s="1541" t="s">
        <v>605</v>
      </c>
      <c r="F381" s="579" t="s">
        <v>121</v>
      </c>
      <c r="G381" s="580" t="s">
        <v>2036</v>
      </c>
      <c r="I381" s="1535" t="s">
        <v>668</v>
      </c>
      <c r="J381" s="581" t="s">
        <v>121</v>
      </c>
      <c r="K381" s="580" t="s">
        <v>2037</v>
      </c>
    </row>
    <row r="382" spans="1:11" ht="20.45" customHeight="1" x14ac:dyDescent="0.25">
      <c r="A382" s="1536"/>
      <c r="B382" s="1539"/>
      <c r="C382" s="582" t="s">
        <v>607</v>
      </c>
      <c r="D382" s="578"/>
      <c r="E382" s="1542"/>
      <c r="F382" s="583" t="s">
        <v>607</v>
      </c>
      <c r="G382" s="584"/>
      <c r="I382" s="1536"/>
      <c r="J382" s="585" t="s">
        <v>607</v>
      </c>
      <c r="K382" s="584"/>
    </row>
    <row r="383" spans="1:11" ht="40.15" customHeight="1" thickBot="1" x14ac:dyDescent="0.3">
      <c r="A383" s="1537"/>
      <c r="B383" s="1540"/>
      <c r="C383" s="586" t="s">
        <v>126</v>
      </c>
      <c r="D383" s="578"/>
      <c r="E383" s="1543"/>
      <c r="F383" s="587" t="s">
        <v>126</v>
      </c>
      <c r="G383" s="588"/>
      <c r="I383" s="1537"/>
      <c r="J383" s="589" t="s">
        <v>126</v>
      </c>
      <c r="K383" s="588"/>
    </row>
    <row r="384" spans="1:11" ht="15.75" thickBot="1" x14ac:dyDescent="0.3">
      <c r="B384" s="578"/>
      <c r="C384" s="578"/>
      <c r="D384" s="590"/>
      <c r="E384" s="591"/>
      <c r="F384" s="578"/>
      <c r="G384" s="578"/>
    </row>
    <row r="385" spans="3:7" ht="47.25" customHeight="1" thickBot="1" x14ac:dyDescent="0.3">
      <c r="C385" s="1544" t="s">
        <v>609</v>
      </c>
      <c r="D385" s="1545"/>
      <c r="E385" s="1545"/>
      <c r="F385" s="1545"/>
      <c r="G385" s="1546"/>
    </row>
  </sheetData>
  <mergeCells count="90">
    <mergeCell ref="C9:G11"/>
    <mergeCell ref="C3:G3"/>
    <mergeCell ref="D5:G5"/>
    <mergeCell ref="D6:G6"/>
    <mergeCell ref="D7:G7"/>
    <mergeCell ref="C8:G8"/>
    <mergeCell ref="C36:C37"/>
    <mergeCell ref="D12:G12"/>
    <mergeCell ref="C13:C14"/>
    <mergeCell ref="D18:G18"/>
    <mergeCell ref="C19:G19"/>
    <mergeCell ref="C22:G22"/>
    <mergeCell ref="C23:G23"/>
    <mergeCell ref="D24:G24"/>
    <mergeCell ref="D25:G25"/>
    <mergeCell ref="D26:G26"/>
    <mergeCell ref="C27:C28"/>
    <mergeCell ref="C35:G35"/>
    <mergeCell ref="C110:C111"/>
    <mergeCell ref="D61:G61"/>
    <mergeCell ref="D62:G62"/>
    <mergeCell ref="D63:G63"/>
    <mergeCell ref="C64:C65"/>
    <mergeCell ref="C72:G72"/>
    <mergeCell ref="C73:C74"/>
    <mergeCell ref="D98:G98"/>
    <mergeCell ref="D99:G99"/>
    <mergeCell ref="D100:G100"/>
    <mergeCell ref="C101:C102"/>
    <mergeCell ref="C109:G109"/>
    <mergeCell ref="C135:G135"/>
    <mergeCell ref="C136:G136"/>
    <mergeCell ref="D137:G137"/>
    <mergeCell ref="F138:G138"/>
    <mergeCell ref="N138:R140"/>
    <mergeCell ref="D139:G139"/>
    <mergeCell ref="D140:G140"/>
    <mergeCell ref="D191:G191"/>
    <mergeCell ref="D141:G141"/>
    <mergeCell ref="C142:C143"/>
    <mergeCell ref="C150:G150"/>
    <mergeCell ref="C151:C152"/>
    <mergeCell ref="F164:G164"/>
    <mergeCell ref="D165:G165"/>
    <mergeCell ref="D166:G166"/>
    <mergeCell ref="C167:C168"/>
    <mergeCell ref="C175:G175"/>
    <mergeCell ref="C176:C177"/>
    <mergeCell ref="D190:G190"/>
    <mergeCell ref="D242:G242"/>
    <mergeCell ref="C192:C193"/>
    <mergeCell ref="C200:G200"/>
    <mergeCell ref="C201:C202"/>
    <mergeCell ref="D214:G214"/>
    <mergeCell ref="D216:G216"/>
    <mergeCell ref="D217:G217"/>
    <mergeCell ref="C218:C219"/>
    <mergeCell ref="C226:G226"/>
    <mergeCell ref="C227:C228"/>
    <mergeCell ref="C240:G240"/>
    <mergeCell ref="C241:G241"/>
    <mergeCell ref="C280:G280"/>
    <mergeCell ref="F243:G243"/>
    <mergeCell ref="D244:G244"/>
    <mergeCell ref="D245:G245"/>
    <mergeCell ref="D246:G246"/>
    <mergeCell ref="C247:C248"/>
    <mergeCell ref="C255:G255"/>
    <mergeCell ref="C256:C257"/>
    <mergeCell ref="F269:G269"/>
    <mergeCell ref="D270:G270"/>
    <mergeCell ref="D271:G271"/>
    <mergeCell ref="C272:C273"/>
    <mergeCell ref="C332:C333"/>
    <mergeCell ref="C281:C282"/>
    <mergeCell ref="D295:G295"/>
    <mergeCell ref="D296:G296"/>
    <mergeCell ref="C297:C298"/>
    <mergeCell ref="C305:G305"/>
    <mergeCell ref="C306:C307"/>
    <mergeCell ref="D319:G319"/>
    <mergeCell ref="D321:G321"/>
    <mergeCell ref="D322:G322"/>
    <mergeCell ref="C323:C324"/>
    <mergeCell ref="C331:G331"/>
    <mergeCell ref="A381:A383"/>
    <mergeCell ref="B381:B383"/>
    <mergeCell ref="E381:E383"/>
    <mergeCell ref="I381:I383"/>
    <mergeCell ref="C385:G385"/>
  </mergeCells>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183"/>
  <sheetViews>
    <sheetView topLeftCell="A14" zoomScale="170" zoomScaleNormal="170" workbookViewId="0">
      <selection activeCell="B15" sqref="B15"/>
    </sheetView>
  </sheetViews>
  <sheetFormatPr defaultRowHeight="15" x14ac:dyDescent="0.25"/>
  <cols>
    <col min="1" max="1" width="4.7109375" style="387" customWidth="1"/>
    <col min="2" max="2" width="19" style="387" customWidth="1"/>
    <col min="3" max="3" width="11.7109375" style="387" customWidth="1"/>
    <col min="4" max="4" width="11.85546875" style="387" bestFit="1" customWidth="1"/>
    <col min="5" max="5" width="11.7109375" style="387" customWidth="1"/>
    <col min="6" max="6" width="14.85546875" style="387" customWidth="1"/>
    <col min="7" max="7" width="9.5703125" style="387" customWidth="1"/>
    <col min="8" max="8" width="11.28515625" style="387" customWidth="1"/>
    <col min="9" max="9" width="9.140625" style="387"/>
    <col min="10" max="10" width="18.85546875" style="387" customWidth="1"/>
    <col min="11" max="16384" width="9.140625" style="387"/>
  </cols>
  <sheetData>
    <row r="2" spans="1:6" ht="30.75" customHeight="1" x14ac:dyDescent="0.25">
      <c r="A2" s="1662" t="s">
        <v>610</v>
      </c>
      <c r="B2" s="1662"/>
      <c r="C2" s="1662"/>
      <c r="D2" s="1662"/>
      <c r="E2" s="1662"/>
      <c r="F2" s="1662"/>
    </row>
    <row r="3" spans="1:6" ht="18" customHeight="1" x14ac:dyDescent="0.25">
      <c r="A3" s="388"/>
      <c r="B3" s="1663"/>
      <c r="C3" s="1663"/>
      <c r="D3" s="1663"/>
      <c r="E3" s="1663"/>
      <c r="F3" s="1663"/>
    </row>
    <row r="4" spans="1:6" ht="15.75" thickBot="1" x14ac:dyDescent="0.3"/>
    <row r="5" spans="1:6" ht="24.75" customHeight="1" thickBot="1" x14ac:dyDescent="0.3">
      <c r="B5" s="389" t="s">
        <v>6</v>
      </c>
      <c r="C5" s="390" t="s">
        <v>1958</v>
      </c>
      <c r="D5" s="391"/>
      <c r="E5" s="391"/>
      <c r="F5" s="392"/>
    </row>
    <row r="6" spans="1:6" ht="15.75" thickBot="1" x14ac:dyDescent="0.3">
      <c r="B6" s="393" t="s">
        <v>8</v>
      </c>
      <c r="C6" s="1664" t="s">
        <v>1034</v>
      </c>
      <c r="D6" s="1665"/>
      <c r="E6" s="1665"/>
      <c r="F6" s="1666"/>
    </row>
    <row r="7" spans="1:6" ht="27" customHeight="1" thickBot="1" x14ac:dyDescent="0.3">
      <c r="B7" s="393" t="s">
        <v>10</v>
      </c>
      <c r="C7" s="1667" t="s">
        <v>546</v>
      </c>
      <c r="D7" s="1668"/>
      <c r="E7" s="1668"/>
      <c r="F7" s="1669"/>
    </row>
    <row r="8" spans="1:6" ht="15.75" thickBot="1" x14ac:dyDescent="0.3">
      <c r="B8" s="1670" t="s">
        <v>12</v>
      </c>
      <c r="C8" s="1671"/>
      <c r="D8" s="1671"/>
      <c r="E8" s="1671"/>
      <c r="F8" s="1672"/>
    </row>
    <row r="9" spans="1:6" ht="79.5" customHeight="1" thickBot="1" x14ac:dyDescent="0.3">
      <c r="B9" s="1667" t="s">
        <v>1959</v>
      </c>
      <c r="C9" s="1668"/>
      <c r="D9" s="1668"/>
      <c r="E9" s="1668"/>
      <c r="F9" s="1673"/>
    </row>
    <row r="10" spans="1:6" ht="15.75" hidden="1" customHeight="1" thickBot="1" x14ac:dyDescent="0.3">
      <c r="B10" s="394"/>
      <c r="C10" s="395"/>
      <c r="D10" s="395"/>
      <c r="E10" s="395"/>
      <c r="F10" s="396"/>
    </row>
    <row r="11" spans="1:6" ht="54.75" customHeight="1" thickBot="1" x14ac:dyDescent="0.3">
      <c r="B11" s="397" t="s">
        <v>14</v>
      </c>
      <c r="C11" s="1674" t="s">
        <v>1960</v>
      </c>
      <c r="D11" s="1675"/>
      <c r="E11" s="1675"/>
      <c r="F11" s="1676"/>
    </row>
    <row r="12" spans="1:6" ht="23.25" customHeight="1" x14ac:dyDescent="0.25">
      <c r="B12" s="1635" t="s">
        <v>16</v>
      </c>
      <c r="C12" s="398">
        <v>2022</v>
      </c>
      <c r="D12" s="398">
        <v>2023</v>
      </c>
      <c r="E12" s="399">
        <v>2024</v>
      </c>
      <c r="F12" s="399">
        <v>2025</v>
      </c>
    </row>
    <row r="13" spans="1:6" ht="15.75" thickBot="1" x14ac:dyDescent="0.3">
      <c r="B13" s="1636"/>
      <c r="C13" s="400" t="s">
        <v>17</v>
      </c>
      <c r="D13" s="400" t="s">
        <v>18</v>
      </c>
      <c r="E13" s="400" t="s">
        <v>18</v>
      </c>
      <c r="F13" s="401" t="s">
        <v>18</v>
      </c>
    </row>
    <row r="14" spans="1:6" ht="102" thickBot="1" x14ac:dyDescent="0.3">
      <c r="B14" s="402" t="s">
        <v>1961</v>
      </c>
      <c r="C14" s="403">
        <v>0.2399</v>
      </c>
      <c r="D14" s="403">
        <v>0.2064</v>
      </c>
      <c r="E14" s="403">
        <v>1.0999999999999999E-2</v>
      </c>
      <c r="F14" s="403">
        <v>9.9000000000000008E-3</v>
      </c>
    </row>
    <row r="15" spans="1:6" ht="102" customHeight="1" thickBot="1" x14ac:dyDescent="0.3">
      <c r="B15" s="402" t="s">
        <v>1962</v>
      </c>
      <c r="C15" s="403">
        <v>0.92</v>
      </c>
      <c r="D15" s="403">
        <v>0.77700000000000002</v>
      </c>
      <c r="E15" s="403">
        <v>0.69</v>
      </c>
      <c r="F15" s="403">
        <v>0.78</v>
      </c>
    </row>
    <row r="16" spans="1:6" ht="32.25" customHeight="1" thickBot="1" x14ac:dyDescent="0.3">
      <c r="B16" s="404" t="s">
        <v>550</v>
      </c>
      <c r="C16" s="1674" t="s">
        <v>1963</v>
      </c>
      <c r="D16" s="1675"/>
      <c r="E16" s="1675"/>
      <c r="F16" s="1676"/>
    </row>
    <row r="17" spans="2:6" ht="23.25" customHeight="1" thickBot="1" x14ac:dyDescent="0.3">
      <c r="B17" s="1661" t="s">
        <v>552</v>
      </c>
      <c r="C17" s="1630"/>
      <c r="D17" s="1630"/>
      <c r="E17" s="1630"/>
      <c r="F17" s="1631"/>
    </row>
    <row r="18" spans="2:6" ht="75" customHeight="1" thickBot="1" x14ac:dyDescent="0.3">
      <c r="B18" s="402" t="s">
        <v>1964</v>
      </c>
      <c r="C18" s="405">
        <v>0.3</v>
      </c>
      <c r="D18" s="405">
        <v>0.4</v>
      </c>
      <c r="E18" s="405">
        <v>0.5</v>
      </c>
      <c r="F18" s="406">
        <v>0.5</v>
      </c>
    </row>
    <row r="19" spans="2:6" ht="32.25" customHeight="1" thickBot="1" x14ac:dyDescent="0.3">
      <c r="B19" s="404" t="s">
        <v>1965</v>
      </c>
      <c r="C19" s="1674"/>
      <c r="D19" s="1675"/>
      <c r="E19" s="1675"/>
      <c r="F19" s="1676"/>
    </row>
    <row r="20" spans="2:6" ht="23.25" customHeight="1" thickBot="1" x14ac:dyDescent="0.3">
      <c r="B20" s="1661" t="s">
        <v>1966</v>
      </c>
      <c r="C20" s="1630"/>
      <c r="D20" s="1630"/>
      <c r="E20" s="1630"/>
      <c r="F20" s="1631"/>
    </row>
    <row r="21" spans="2:6" ht="30.75" customHeight="1" thickBot="1" x14ac:dyDescent="0.3">
      <c r="B21" s="402"/>
      <c r="C21" s="407"/>
      <c r="D21" s="408"/>
      <c r="E21" s="408"/>
      <c r="F21" s="409"/>
    </row>
    <row r="22" spans="2:6" ht="24" customHeight="1" thickBot="1" x14ac:dyDescent="0.3">
      <c r="B22" s="1647" t="s">
        <v>1967</v>
      </c>
      <c r="C22" s="1648"/>
      <c r="D22" s="1648"/>
      <c r="E22" s="1648"/>
      <c r="F22" s="1649"/>
    </row>
    <row r="23" spans="2:6" ht="15.75" thickBot="1" x14ac:dyDescent="0.3">
      <c r="B23" s="1640" t="s">
        <v>628</v>
      </c>
      <c r="C23" s="1641"/>
      <c r="D23" s="1641"/>
      <c r="E23" s="1641"/>
      <c r="F23" s="1642"/>
    </row>
    <row r="24" spans="2:6" ht="18.75" customHeight="1" thickBot="1" x14ac:dyDescent="0.3">
      <c r="B24" s="410" t="s">
        <v>558</v>
      </c>
      <c r="C24" s="1650" t="s">
        <v>1968</v>
      </c>
      <c r="D24" s="1651"/>
      <c r="E24" s="1651"/>
      <c r="F24" s="1652"/>
    </row>
    <row r="25" spans="2:6" ht="31.5" customHeight="1" thickBot="1" x14ac:dyDescent="0.3">
      <c r="B25" s="411" t="s">
        <v>560</v>
      </c>
      <c r="C25" s="1653" t="s">
        <v>1969</v>
      </c>
      <c r="D25" s="1654"/>
      <c r="E25" s="1654"/>
      <c r="F25" s="1655"/>
    </row>
    <row r="26" spans="2:6" ht="15.75" thickBot="1" x14ac:dyDescent="0.3">
      <c r="B26" s="411" t="s">
        <v>37</v>
      </c>
      <c r="C26" s="1643" t="s">
        <v>1361</v>
      </c>
      <c r="D26" s="1644"/>
      <c r="E26" s="1644"/>
      <c r="F26" s="1645"/>
    </row>
    <row r="27" spans="2:6" ht="12.75" customHeight="1" x14ac:dyDescent="0.25">
      <c r="B27" s="1635"/>
      <c r="C27" s="412">
        <v>2022</v>
      </c>
      <c r="D27" s="412">
        <v>2023</v>
      </c>
      <c r="E27" s="413">
        <v>2024</v>
      </c>
      <c r="F27" s="413">
        <v>2025</v>
      </c>
    </row>
    <row r="28" spans="2:6" ht="12" customHeight="1" thickBot="1" x14ac:dyDescent="0.3">
      <c r="B28" s="1636"/>
      <c r="C28" s="414" t="s">
        <v>17</v>
      </c>
      <c r="D28" s="414" t="s">
        <v>18</v>
      </c>
      <c r="E28" s="414" t="s">
        <v>18</v>
      </c>
      <c r="F28" s="415" t="s">
        <v>18</v>
      </c>
    </row>
    <row r="29" spans="2:6" s="417" customFormat="1" ht="15.75" thickBot="1" x14ac:dyDescent="0.3">
      <c r="B29" s="402" t="s">
        <v>39</v>
      </c>
      <c r="C29" s="416">
        <v>2700</v>
      </c>
      <c r="D29" s="416">
        <v>2700</v>
      </c>
      <c r="E29" s="416">
        <v>2950</v>
      </c>
      <c r="F29" s="416">
        <v>2950</v>
      </c>
    </row>
    <row r="30" spans="2:6" ht="15.75" thickBot="1" x14ac:dyDescent="0.3">
      <c r="B30" s="411" t="s">
        <v>562</v>
      </c>
      <c r="C30" s="418">
        <v>202800</v>
      </c>
      <c r="D30" s="418">
        <v>200000</v>
      </c>
      <c r="E30" s="418">
        <v>180000</v>
      </c>
      <c r="F30" s="418">
        <v>200000</v>
      </c>
    </row>
    <row r="31" spans="2:6" ht="23.25" thickBot="1" x14ac:dyDescent="0.3">
      <c r="B31" s="411" t="s">
        <v>563</v>
      </c>
      <c r="C31" s="418">
        <f>C30/C29</f>
        <v>75.111111111111114</v>
      </c>
      <c r="D31" s="418">
        <f t="shared" ref="D31:F31" si="0">D30/D29</f>
        <v>74.074074074074076</v>
      </c>
      <c r="E31" s="418">
        <f t="shared" si="0"/>
        <v>61.016949152542374</v>
      </c>
      <c r="F31" s="419">
        <f t="shared" si="0"/>
        <v>67.79661016949153</v>
      </c>
    </row>
    <row r="32" spans="2:6" ht="15.75" thickBot="1" x14ac:dyDescent="0.3">
      <c r="B32" s="411" t="s">
        <v>564</v>
      </c>
      <c r="C32" s="420" t="s">
        <v>565</v>
      </c>
      <c r="D32" s="421">
        <f>D29/C29</f>
        <v>1</v>
      </c>
      <c r="E32" s="421">
        <f t="shared" ref="E32:F34" si="1">E29/D29-1</f>
        <v>9.259259259259256E-2</v>
      </c>
      <c r="F32" s="422">
        <f t="shared" si="1"/>
        <v>0</v>
      </c>
    </row>
    <row r="33" spans="2:6" ht="23.25" thickBot="1" x14ac:dyDescent="0.3">
      <c r="B33" s="411" t="s">
        <v>566</v>
      </c>
      <c r="C33" s="420" t="s">
        <v>565</v>
      </c>
      <c r="D33" s="421">
        <f>D30/C30-1</f>
        <v>-1.3806706114398382E-2</v>
      </c>
      <c r="E33" s="421">
        <f t="shared" si="1"/>
        <v>-9.9999999999999978E-2</v>
      </c>
      <c r="F33" s="422">
        <f t="shared" si="1"/>
        <v>0.11111111111111116</v>
      </c>
    </row>
    <row r="34" spans="2:6" ht="23.25" thickBot="1" x14ac:dyDescent="0.3">
      <c r="B34" s="423" t="s">
        <v>51</v>
      </c>
      <c r="C34" s="424" t="s">
        <v>565</v>
      </c>
      <c r="D34" s="425">
        <f>D31/C31-1</f>
        <v>-1.3806706114398382E-2</v>
      </c>
      <c r="E34" s="425">
        <f t="shared" si="1"/>
        <v>-0.17627118644067796</v>
      </c>
      <c r="F34" s="426">
        <f t="shared" si="1"/>
        <v>0.11111111111111116</v>
      </c>
    </row>
    <row r="35" spans="2:6" ht="15.75" thickBot="1" x14ac:dyDescent="0.3">
      <c r="B35" s="1656" t="s">
        <v>567</v>
      </c>
      <c r="C35" s="1657"/>
      <c r="D35" s="1657"/>
      <c r="E35" s="1657"/>
      <c r="F35" s="1658"/>
    </row>
    <row r="36" spans="2:6" ht="12.75" customHeight="1" x14ac:dyDescent="0.25">
      <c r="B36" s="1635"/>
      <c r="C36" s="412">
        <v>2022</v>
      </c>
      <c r="D36" s="412">
        <v>2023</v>
      </c>
      <c r="E36" s="413">
        <v>2024</v>
      </c>
      <c r="F36" s="413">
        <v>2025</v>
      </c>
    </row>
    <row r="37" spans="2:6" ht="15.75" thickBot="1" x14ac:dyDescent="0.3">
      <c r="B37" s="1636"/>
      <c r="C37" s="414" t="s">
        <v>17</v>
      </c>
      <c r="D37" s="414" t="s">
        <v>18</v>
      </c>
      <c r="E37" s="414" t="s">
        <v>18</v>
      </c>
      <c r="F37" s="415" t="s">
        <v>18</v>
      </c>
    </row>
    <row r="38" spans="2:6" ht="15.75" thickBot="1" x14ac:dyDescent="0.3">
      <c r="B38" s="427" t="s">
        <v>568</v>
      </c>
      <c r="C38" s="428">
        <f>C39+C40</f>
        <v>160000</v>
      </c>
      <c r="D38" s="428">
        <f>D39+D40</f>
        <v>160000</v>
      </c>
      <c r="E38" s="428">
        <f t="shared" ref="E38:F38" si="2">E39+E40</f>
        <v>160000</v>
      </c>
      <c r="F38" s="429">
        <f t="shared" si="2"/>
        <v>160000</v>
      </c>
    </row>
    <row r="39" spans="2:6" ht="15.75" thickBot="1" x14ac:dyDescent="0.3">
      <c r="B39" s="430" t="s">
        <v>569</v>
      </c>
      <c r="C39" s="431">
        <v>160000</v>
      </c>
      <c r="D39" s="432">
        <v>160000</v>
      </c>
      <c r="E39" s="432">
        <v>160000</v>
      </c>
      <c r="F39" s="433">
        <v>160000</v>
      </c>
    </row>
    <row r="40" spans="2:6" ht="15.75" thickBot="1" x14ac:dyDescent="0.3">
      <c r="B40" s="430" t="s">
        <v>570</v>
      </c>
      <c r="C40" s="432"/>
      <c r="D40" s="432"/>
      <c r="E40" s="432"/>
      <c r="F40" s="433"/>
    </row>
    <row r="41" spans="2:6" ht="36.75" thickBot="1" x14ac:dyDescent="0.3">
      <c r="B41" s="427" t="s">
        <v>571</v>
      </c>
      <c r="C41" s="428">
        <f>C42+C43</f>
        <v>20000</v>
      </c>
      <c r="D41" s="428">
        <f>D42+D43</f>
        <v>20000</v>
      </c>
      <c r="E41" s="428">
        <f t="shared" ref="E41:F41" si="3">E42+E43</f>
        <v>20000</v>
      </c>
      <c r="F41" s="429">
        <f t="shared" si="3"/>
        <v>20000</v>
      </c>
    </row>
    <row r="42" spans="2:6" ht="15.75" thickBot="1" x14ac:dyDescent="0.3">
      <c r="B42" s="430" t="s">
        <v>569</v>
      </c>
      <c r="C42" s="431">
        <v>20000</v>
      </c>
      <c r="D42" s="428">
        <v>20000</v>
      </c>
      <c r="E42" s="428">
        <v>20000</v>
      </c>
      <c r="F42" s="429">
        <v>20000</v>
      </c>
    </row>
    <row r="43" spans="2:6" ht="15.75" thickBot="1" x14ac:dyDescent="0.3">
      <c r="B43" s="430" t="s">
        <v>570</v>
      </c>
      <c r="C43" s="432"/>
      <c r="D43" s="428"/>
      <c r="E43" s="428"/>
      <c r="F43" s="429"/>
    </row>
    <row r="44" spans="2:6" ht="24.75" thickBot="1" x14ac:dyDescent="0.3">
      <c r="B44" s="427" t="s">
        <v>572</v>
      </c>
      <c r="C44" s="432">
        <f>C45+C46</f>
        <v>21570</v>
      </c>
      <c r="D44" s="428">
        <f>D45+D46</f>
        <v>18770</v>
      </c>
      <c r="E44" s="428">
        <f t="shared" ref="E44:F44" si="4">E45+E46</f>
        <v>0</v>
      </c>
      <c r="F44" s="429">
        <f t="shared" si="4"/>
        <v>18770</v>
      </c>
    </row>
    <row r="45" spans="2:6" ht="15.75" thickBot="1" x14ac:dyDescent="0.3">
      <c r="B45" s="430" t="s">
        <v>569</v>
      </c>
      <c r="C45" s="431">
        <v>21570</v>
      </c>
      <c r="D45" s="434">
        <v>18770</v>
      </c>
      <c r="E45" s="435">
        <v>0</v>
      </c>
      <c r="F45" s="436">
        <v>18770</v>
      </c>
    </row>
    <row r="46" spans="2:6" ht="15.75" thickBot="1" x14ac:dyDescent="0.3">
      <c r="B46" s="430" t="s">
        <v>570</v>
      </c>
      <c r="C46" s="432"/>
      <c r="D46" s="428"/>
      <c r="E46" s="428"/>
      <c r="F46" s="429"/>
    </row>
    <row r="47" spans="2:6" ht="15.75" thickBot="1" x14ac:dyDescent="0.3">
      <c r="B47" s="427" t="s">
        <v>573</v>
      </c>
      <c r="C47" s="432"/>
      <c r="D47" s="428"/>
      <c r="E47" s="428"/>
      <c r="F47" s="429"/>
    </row>
    <row r="48" spans="2:6" ht="15.75" thickBot="1" x14ac:dyDescent="0.3">
      <c r="B48" s="430" t="s">
        <v>569</v>
      </c>
      <c r="C48" s="432"/>
      <c r="D48" s="428"/>
      <c r="E48" s="428"/>
      <c r="F48" s="429"/>
    </row>
    <row r="49" spans="2:8" ht="15.75" thickBot="1" x14ac:dyDescent="0.3">
      <c r="B49" s="430" t="s">
        <v>570</v>
      </c>
      <c r="C49" s="432"/>
      <c r="D49" s="428"/>
      <c r="E49" s="428"/>
      <c r="F49" s="429"/>
    </row>
    <row r="50" spans="2:8" ht="24.75" thickBot="1" x14ac:dyDescent="0.3">
      <c r="B50" s="427" t="s">
        <v>574</v>
      </c>
      <c r="C50" s="432"/>
      <c r="D50" s="428"/>
      <c r="E50" s="428"/>
      <c r="F50" s="429"/>
    </row>
    <row r="51" spans="2:8" ht="15.75" thickBot="1" x14ac:dyDescent="0.3">
      <c r="B51" s="430" t="s">
        <v>569</v>
      </c>
      <c r="C51" s="432"/>
      <c r="D51" s="428"/>
      <c r="E51" s="428"/>
      <c r="F51" s="429"/>
    </row>
    <row r="52" spans="2:8" ht="15.75" thickBot="1" x14ac:dyDescent="0.3">
      <c r="B52" s="430" t="s">
        <v>570</v>
      </c>
      <c r="C52" s="432"/>
      <c r="D52" s="428"/>
      <c r="E52" s="428"/>
      <c r="F52" s="429"/>
    </row>
    <row r="53" spans="2:8" ht="24.75" thickBot="1" x14ac:dyDescent="0.3">
      <c r="B53" s="427" t="s">
        <v>575</v>
      </c>
      <c r="C53" s="432">
        <f>C54+C55</f>
        <v>0</v>
      </c>
      <c r="D53" s="428">
        <f t="shared" ref="D53:F53" si="5">D54+D55</f>
        <v>0</v>
      </c>
      <c r="E53" s="428">
        <f t="shared" si="5"/>
        <v>0</v>
      </c>
      <c r="F53" s="429">
        <f t="shared" si="5"/>
        <v>0</v>
      </c>
    </row>
    <row r="54" spans="2:8" ht="15.75" thickBot="1" x14ac:dyDescent="0.3">
      <c r="B54" s="430" t="s">
        <v>569</v>
      </c>
      <c r="C54" s="431"/>
      <c r="D54" s="428">
        <v>0</v>
      </c>
      <c r="E54" s="435">
        <v>0</v>
      </c>
      <c r="F54" s="436">
        <v>0</v>
      </c>
    </row>
    <row r="55" spans="2:8" ht="15.75" thickBot="1" x14ac:dyDescent="0.3">
      <c r="B55" s="430" t="s">
        <v>570</v>
      </c>
      <c r="C55" s="432"/>
      <c r="D55" s="428"/>
      <c r="E55" s="428"/>
      <c r="F55" s="429"/>
    </row>
    <row r="56" spans="2:8" ht="24.75" thickBot="1" x14ac:dyDescent="0.3">
      <c r="B56" s="427" t="s">
        <v>576</v>
      </c>
      <c r="C56" s="432">
        <f>SUM(C57:C58)</f>
        <v>1230</v>
      </c>
      <c r="D56" s="432">
        <f t="shared" ref="D56:F56" si="6">SUM(D57:D58)</f>
        <v>1230</v>
      </c>
      <c r="E56" s="432">
        <f t="shared" si="6"/>
        <v>0</v>
      </c>
      <c r="F56" s="433">
        <f t="shared" si="6"/>
        <v>1230</v>
      </c>
      <c r="H56" s="437"/>
    </row>
    <row r="57" spans="2:8" ht="15.75" thickBot="1" x14ac:dyDescent="0.3">
      <c r="B57" s="430" t="s">
        <v>569</v>
      </c>
      <c r="C57" s="432">
        <v>1230</v>
      </c>
      <c r="D57" s="438">
        <v>1230</v>
      </c>
      <c r="E57" s="432">
        <v>0</v>
      </c>
      <c r="F57" s="433">
        <v>1230</v>
      </c>
    </row>
    <row r="58" spans="2:8" ht="15.75" thickBot="1" x14ac:dyDescent="0.3">
      <c r="B58" s="430" t="s">
        <v>570</v>
      </c>
      <c r="C58" s="432"/>
      <c r="D58" s="121"/>
      <c r="E58" s="122"/>
      <c r="F58" s="439"/>
    </row>
    <row r="59" spans="2:8" ht="24.75" thickBot="1" x14ac:dyDescent="0.3">
      <c r="B59" s="440" t="s">
        <v>577</v>
      </c>
      <c r="C59" s="432">
        <f>C56+C53+C50+C47+C44+C41+C38</f>
        <v>202800</v>
      </c>
      <c r="D59" s="432">
        <f>D56+D53+D50+D47+D44+D41+D38</f>
        <v>200000</v>
      </c>
      <c r="E59" s="432">
        <f t="shared" ref="E59:F59" si="7">E56+E53+E50+E47+E44+E41+E38</f>
        <v>180000</v>
      </c>
      <c r="F59" s="433">
        <f t="shared" si="7"/>
        <v>200000</v>
      </c>
    </row>
    <row r="60" spans="2:8" ht="15.75" thickBot="1" x14ac:dyDescent="0.3">
      <c r="B60" s="441" t="s">
        <v>578</v>
      </c>
      <c r="C60" s="442">
        <f>IF(C59-C30=0,0,"Error")</f>
        <v>0</v>
      </c>
      <c r="D60" s="442">
        <f>IF(D59-D30=0,0,"Error")</f>
        <v>0</v>
      </c>
      <c r="E60" s="442">
        <f>IF(E59-E30=0,0,"Error")</f>
        <v>0</v>
      </c>
      <c r="F60" s="443">
        <f>IF(F59-F30=0,0,"Error")</f>
        <v>0</v>
      </c>
    </row>
    <row r="61" spans="2:8" ht="15.75" thickBot="1" x14ac:dyDescent="0.3">
      <c r="B61" s="1640" t="s">
        <v>639</v>
      </c>
      <c r="C61" s="1641"/>
      <c r="D61" s="1641"/>
      <c r="E61" s="1641"/>
      <c r="F61" s="1642"/>
    </row>
    <row r="62" spans="2:8" ht="15.75" thickBot="1" x14ac:dyDescent="0.3">
      <c r="B62" s="1640" t="s">
        <v>640</v>
      </c>
      <c r="C62" s="1641"/>
      <c r="D62" s="1641"/>
      <c r="E62" s="1641"/>
      <c r="F62" s="1642"/>
    </row>
    <row r="63" spans="2:8" ht="50.25" customHeight="1" thickBot="1" x14ac:dyDescent="0.3">
      <c r="B63" s="410" t="s">
        <v>641</v>
      </c>
      <c r="C63" s="444"/>
      <c r="D63" s="445" t="s">
        <v>587</v>
      </c>
      <c r="E63" s="1659" t="s">
        <v>1970</v>
      </c>
      <c r="F63" s="1660"/>
    </row>
    <row r="64" spans="2:8" ht="17.25" customHeight="1" thickBot="1" x14ac:dyDescent="0.3">
      <c r="B64" s="411" t="s">
        <v>560</v>
      </c>
      <c r="C64" s="1629" t="s">
        <v>1971</v>
      </c>
      <c r="D64" s="1630"/>
      <c r="E64" s="1630"/>
      <c r="F64" s="1631"/>
    </row>
    <row r="65" spans="2:6" ht="15.75" thickBot="1" x14ac:dyDescent="0.3">
      <c r="B65" s="411" t="s">
        <v>37</v>
      </c>
      <c r="C65" s="1643" t="s">
        <v>1685</v>
      </c>
      <c r="D65" s="1644"/>
      <c r="E65" s="1644"/>
      <c r="F65" s="1645"/>
    </row>
    <row r="66" spans="2:6" ht="12.75" customHeight="1" x14ac:dyDescent="0.25">
      <c r="B66" s="1635"/>
      <c r="C66" s="412">
        <v>2022</v>
      </c>
      <c r="D66" s="412">
        <v>2023</v>
      </c>
      <c r="E66" s="413">
        <v>2024</v>
      </c>
      <c r="F66" s="413">
        <v>2025</v>
      </c>
    </row>
    <row r="67" spans="2:6" ht="15.75" thickBot="1" x14ac:dyDescent="0.3">
      <c r="B67" s="1636"/>
      <c r="C67" s="414" t="s">
        <v>17</v>
      </c>
      <c r="D67" s="414" t="s">
        <v>18</v>
      </c>
      <c r="E67" s="414" t="s">
        <v>18</v>
      </c>
      <c r="F67" s="415" t="s">
        <v>18</v>
      </c>
    </row>
    <row r="68" spans="2:6" ht="15.75" thickBot="1" x14ac:dyDescent="0.3">
      <c r="B68" s="411" t="s">
        <v>39</v>
      </c>
      <c r="C68" s="446">
        <v>45</v>
      </c>
      <c r="D68" s="446">
        <v>45</v>
      </c>
      <c r="E68" s="446">
        <v>20</v>
      </c>
      <c r="F68" s="446">
        <v>20</v>
      </c>
    </row>
    <row r="69" spans="2:6" ht="15.75" thickBot="1" x14ac:dyDescent="0.3">
      <c r="B69" s="411" t="s">
        <v>562</v>
      </c>
      <c r="C69" s="418">
        <v>2000</v>
      </c>
      <c r="D69" s="418">
        <v>2000</v>
      </c>
      <c r="E69" s="418">
        <v>1000</v>
      </c>
      <c r="F69" s="418">
        <v>1000</v>
      </c>
    </row>
    <row r="70" spans="2:6" ht="23.25" thickBot="1" x14ac:dyDescent="0.3">
      <c r="B70" s="411" t="s">
        <v>563</v>
      </c>
      <c r="C70" s="418">
        <f>C69/C68</f>
        <v>44.444444444444443</v>
      </c>
      <c r="D70" s="418">
        <f t="shared" ref="D70:F70" si="8">D69/D68</f>
        <v>44.444444444444443</v>
      </c>
      <c r="E70" s="418">
        <f t="shared" si="8"/>
        <v>50</v>
      </c>
      <c r="F70" s="419">
        <f t="shared" si="8"/>
        <v>50</v>
      </c>
    </row>
    <row r="71" spans="2:6" ht="15.75" thickBot="1" x14ac:dyDescent="0.3">
      <c r="B71" s="411" t="s">
        <v>564</v>
      </c>
      <c r="C71" s="420" t="s">
        <v>565</v>
      </c>
      <c r="D71" s="421">
        <f>D68/C68-1</f>
        <v>0</v>
      </c>
      <c r="E71" s="421">
        <f t="shared" ref="E71:F73" si="9">E68/D68-1</f>
        <v>-0.55555555555555558</v>
      </c>
      <c r="F71" s="422">
        <f t="shared" si="9"/>
        <v>0</v>
      </c>
    </row>
    <row r="72" spans="2:6" ht="23.25" thickBot="1" x14ac:dyDescent="0.3">
      <c r="B72" s="411" t="s">
        <v>566</v>
      </c>
      <c r="C72" s="420" t="s">
        <v>565</v>
      </c>
      <c r="D72" s="421">
        <f>D69/C69-1</f>
        <v>0</v>
      </c>
      <c r="E72" s="421">
        <f t="shared" si="9"/>
        <v>-0.5</v>
      </c>
      <c r="F72" s="422">
        <f t="shared" si="9"/>
        <v>0</v>
      </c>
    </row>
    <row r="73" spans="2:6" ht="23.25" thickBot="1" x14ac:dyDescent="0.3">
      <c r="B73" s="411" t="s">
        <v>51</v>
      </c>
      <c r="C73" s="420" t="s">
        <v>565</v>
      </c>
      <c r="D73" s="421">
        <f>D70/C70-1</f>
        <v>0</v>
      </c>
      <c r="E73" s="421">
        <f t="shared" si="9"/>
        <v>0.125</v>
      </c>
      <c r="F73" s="422">
        <f t="shared" si="9"/>
        <v>0</v>
      </c>
    </row>
    <row r="74" spans="2:6" ht="15.75" thickBot="1" x14ac:dyDescent="0.3">
      <c r="B74" s="1637" t="s">
        <v>592</v>
      </c>
      <c r="C74" s="1638"/>
      <c r="D74" s="1638"/>
      <c r="E74" s="1638"/>
      <c r="F74" s="1639"/>
    </row>
    <row r="75" spans="2:6" ht="12.75" customHeight="1" x14ac:dyDescent="0.25">
      <c r="B75" s="1635"/>
      <c r="C75" s="412">
        <v>2022</v>
      </c>
      <c r="D75" s="412">
        <v>2023</v>
      </c>
      <c r="E75" s="413">
        <v>2024</v>
      </c>
      <c r="F75" s="413">
        <v>2025</v>
      </c>
    </row>
    <row r="76" spans="2:6" ht="15.75" thickBot="1" x14ac:dyDescent="0.3">
      <c r="B76" s="1636"/>
      <c r="C76" s="414" t="s">
        <v>17</v>
      </c>
      <c r="D76" s="414" t="s">
        <v>18</v>
      </c>
      <c r="E76" s="414" t="s">
        <v>18</v>
      </c>
      <c r="F76" s="415" t="s">
        <v>18</v>
      </c>
    </row>
    <row r="77" spans="2:6" ht="24.75" thickBot="1" x14ac:dyDescent="0.3">
      <c r="B77" s="427" t="s">
        <v>593</v>
      </c>
      <c r="C77" s="428">
        <f>C78+C79+C80+C81</f>
        <v>0</v>
      </c>
      <c r="D77" s="428">
        <f t="shared" ref="D77:F77" si="10">D78+D79+D80+D81</f>
        <v>0</v>
      </c>
      <c r="E77" s="428">
        <f t="shared" si="10"/>
        <v>0</v>
      </c>
      <c r="F77" s="429">
        <f t="shared" si="10"/>
        <v>0</v>
      </c>
    </row>
    <row r="78" spans="2:6" ht="15.75" thickBot="1" x14ac:dyDescent="0.3">
      <c r="B78" s="430" t="s">
        <v>569</v>
      </c>
      <c r="C78" s="428"/>
      <c r="D78" s="428"/>
      <c r="E78" s="428"/>
      <c r="F78" s="429"/>
    </row>
    <row r="79" spans="2:6" ht="15.75" thickBot="1" x14ac:dyDescent="0.3">
      <c r="B79" s="430" t="s">
        <v>594</v>
      </c>
      <c r="C79" s="428"/>
      <c r="D79" s="428"/>
      <c r="E79" s="428"/>
      <c r="F79" s="429"/>
    </row>
    <row r="80" spans="2:6" ht="15.75" thickBot="1" x14ac:dyDescent="0.3">
      <c r="B80" s="430" t="s">
        <v>595</v>
      </c>
      <c r="C80" s="428"/>
      <c r="D80" s="428"/>
      <c r="E80" s="428"/>
      <c r="F80" s="429"/>
    </row>
    <row r="81" spans="2:6" ht="15.75" thickBot="1" x14ac:dyDescent="0.3">
      <c r="B81" s="430" t="s">
        <v>596</v>
      </c>
      <c r="C81" s="428"/>
      <c r="D81" s="428"/>
      <c r="E81" s="428"/>
      <c r="F81" s="429"/>
    </row>
    <row r="82" spans="2:6" ht="24.75" thickBot="1" x14ac:dyDescent="0.3">
      <c r="B82" s="427" t="s">
        <v>597</v>
      </c>
      <c r="C82" s="432">
        <f>C83+C84+C85+C86</f>
        <v>2000</v>
      </c>
      <c r="D82" s="432">
        <f t="shared" ref="D82:F82" si="11">D83+D84+D85+D86</f>
        <v>2000</v>
      </c>
      <c r="E82" s="432">
        <f t="shared" si="11"/>
        <v>1000</v>
      </c>
      <c r="F82" s="433">
        <f t="shared" si="11"/>
        <v>1000</v>
      </c>
    </row>
    <row r="83" spans="2:6" ht="15.75" thickBot="1" x14ac:dyDescent="0.3">
      <c r="B83" s="430" t="s">
        <v>569</v>
      </c>
      <c r="C83" s="418">
        <v>2000</v>
      </c>
      <c r="D83" s="418">
        <v>2000</v>
      </c>
      <c r="E83" s="418">
        <v>1000</v>
      </c>
      <c r="F83" s="418">
        <v>1000</v>
      </c>
    </row>
    <row r="84" spans="2:6" ht="15.75" thickBot="1" x14ac:dyDescent="0.3">
      <c r="B84" s="430" t="s">
        <v>594</v>
      </c>
      <c r="C84" s="432"/>
      <c r="D84" s="428"/>
      <c r="E84" s="428"/>
      <c r="F84" s="429"/>
    </row>
    <row r="85" spans="2:6" ht="15.75" thickBot="1" x14ac:dyDescent="0.3">
      <c r="B85" s="430" t="s">
        <v>595</v>
      </c>
      <c r="C85" s="432"/>
      <c r="D85" s="428"/>
      <c r="E85" s="428"/>
      <c r="F85" s="429"/>
    </row>
    <row r="86" spans="2:6" ht="15.75" thickBot="1" x14ac:dyDescent="0.3">
      <c r="B86" s="430" t="s">
        <v>596</v>
      </c>
      <c r="C86" s="432"/>
      <c r="D86" s="428"/>
      <c r="E86" s="428"/>
      <c r="F86" s="429"/>
    </row>
    <row r="87" spans="2:6" ht="24.75" thickBot="1" x14ac:dyDescent="0.3">
      <c r="B87" s="447" t="s">
        <v>577</v>
      </c>
      <c r="C87" s="432">
        <f>C77+C82</f>
        <v>2000</v>
      </c>
      <c r="D87" s="432">
        <f>D77+D82</f>
        <v>2000</v>
      </c>
      <c r="E87" s="432">
        <f>E77+E82</f>
        <v>1000</v>
      </c>
      <c r="F87" s="433">
        <f>F77+F82</f>
        <v>1000</v>
      </c>
    </row>
    <row r="88" spans="2:6" ht="15.75" thickBot="1" x14ac:dyDescent="0.3">
      <c r="B88" s="441" t="s">
        <v>578</v>
      </c>
      <c r="C88" s="442">
        <f>IF(C87-C69=0,0,"Error")</f>
        <v>0</v>
      </c>
      <c r="D88" s="442">
        <f t="shared" ref="D88:F88" si="12">IF(D87-D69=0,0,"Error")</f>
        <v>0</v>
      </c>
      <c r="E88" s="442">
        <f t="shared" si="12"/>
        <v>0</v>
      </c>
      <c r="F88" s="442">
        <f t="shared" si="12"/>
        <v>0</v>
      </c>
    </row>
    <row r="89" spans="2:6" ht="34.5" thickBot="1" x14ac:dyDescent="0.3">
      <c r="B89" s="410" t="s">
        <v>647</v>
      </c>
      <c r="C89" s="444"/>
      <c r="D89" s="445" t="s">
        <v>587</v>
      </c>
      <c r="E89" s="1646" t="s">
        <v>1972</v>
      </c>
      <c r="F89" s="1628"/>
    </row>
    <row r="90" spans="2:6" ht="17.25" customHeight="1" thickBot="1" x14ac:dyDescent="0.3">
      <c r="B90" s="411" t="s">
        <v>560</v>
      </c>
      <c r="C90" s="1629" t="s">
        <v>1973</v>
      </c>
      <c r="D90" s="1630"/>
      <c r="E90" s="1630"/>
      <c r="F90" s="1631"/>
    </row>
    <row r="91" spans="2:6" ht="15.75" thickBot="1" x14ac:dyDescent="0.3">
      <c r="B91" s="411" t="s">
        <v>37</v>
      </c>
      <c r="C91" s="1643" t="s">
        <v>1685</v>
      </c>
      <c r="D91" s="1644"/>
      <c r="E91" s="1644"/>
      <c r="F91" s="1645"/>
    </row>
    <row r="92" spans="2:6" ht="12.75" customHeight="1" x14ac:dyDescent="0.25">
      <c r="B92" s="1635"/>
      <c r="C92" s="412">
        <v>2022</v>
      </c>
      <c r="D92" s="412">
        <v>2023</v>
      </c>
      <c r="E92" s="413">
        <v>2024</v>
      </c>
      <c r="F92" s="413">
        <v>2025</v>
      </c>
    </row>
    <row r="93" spans="2:6" ht="9" customHeight="1" thickBot="1" x14ac:dyDescent="0.3">
      <c r="B93" s="1636"/>
      <c r="C93" s="414" t="s">
        <v>17</v>
      </c>
      <c r="D93" s="414" t="s">
        <v>18</v>
      </c>
      <c r="E93" s="414" t="s">
        <v>18</v>
      </c>
      <c r="F93" s="415" t="s">
        <v>18</v>
      </c>
    </row>
    <row r="94" spans="2:6" ht="15.75" thickBot="1" x14ac:dyDescent="0.3">
      <c r="B94" s="411" t="s">
        <v>39</v>
      </c>
      <c r="C94" s="448">
        <v>45</v>
      </c>
      <c r="D94" s="448"/>
      <c r="E94" s="448">
        <v>22</v>
      </c>
      <c r="F94" s="449">
        <v>22</v>
      </c>
    </row>
    <row r="95" spans="2:6" ht="15.75" thickBot="1" x14ac:dyDescent="0.3">
      <c r="B95" s="411" t="s">
        <v>562</v>
      </c>
      <c r="C95" s="418">
        <v>2000</v>
      </c>
      <c r="D95" s="418">
        <v>0</v>
      </c>
      <c r="E95" s="418">
        <v>1000</v>
      </c>
      <c r="F95" s="418">
        <v>1000</v>
      </c>
    </row>
    <row r="96" spans="2:6" ht="23.25" thickBot="1" x14ac:dyDescent="0.3">
      <c r="B96" s="411" t="s">
        <v>563</v>
      </c>
      <c r="C96" s="418">
        <f>C95/C94</f>
        <v>44.444444444444443</v>
      </c>
      <c r="D96" s="418"/>
      <c r="E96" s="418">
        <f t="shared" ref="E96:F96" si="13">E95/E94</f>
        <v>45.454545454545453</v>
      </c>
      <c r="F96" s="418">
        <f t="shared" si="13"/>
        <v>45.454545454545453</v>
      </c>
    </row>
    <row r="97" spans="2:6" ht="15.75" thickBot="1" x14ac:dyDescent="0.3">
      <c r="B97" s="411" t="s">
        <v>564</v>
      </c>
      <c r="C97" s="420" t="s">
        <v>565</v>
      </c>
      <c r="D97" s="421"/>
      <c r="E97" s="421"/>
      <c r="F97" s="422"/>
    </row>
    <row r="98" spans="2:6" ht="23.25" thickBot="1" x14ac:dyDescent="0.3">
      <c r="B98" s="411" t="s">
        <v>566</v>
      </c>
      <c r="C98" s="420" t="s">
        <v>565</v>
      </c>
      <c r="D98" s="421"/>
      <c r="E98" s="421"/>
      <c r="F98" s="422"/>
    </row>
    <row r="99" spans="2:6" ht="23.25" thickBot="1" x14ac:dyDescent="0.3">
      <c r="B99" s="411" t="s">
        <v>51</v>
      </c>
      <c r="C99" s="420" t="s">
        <v>565</v>
      </c>
      <c r="D99" s="421"/>
      <c r="E99" s="421"/>
      <c r="F99" s="422"/>
    </row>
    <row r="100" spans="2:6" ht="15.75" thickBot="1" x14ac:dyDescent="0.3">
      <c r="B100" s="1637" t="s">
        <v>1974</v>
      </c>
      <c r="C100" s="1638"/>
      <c r="D100" s="1638"/>
      <c r="E100" s="1638"/>
      <c r="F100" s="1639"/>
    </row>
    <row r="101" spans="2:6" ht="12.75" customHeight="1" x14ac:dyDescent="0.25">
      <c r="B101" s="1635"/>
      <c r="C101" s="412">
        <v>2022</v>
      </c>
      <c r="D101" s="412">
        <v>2023</v>
      </c>
      <c r="E101" s="413">
        <v>2024</v>
      </c>
      <c r="F101" s="413">
        <v>2025</v>
      </c>
    </row>
    <row r="102" spans="2:6" ht="15.75" thickBot="1" x14ac:dyDescent="0.3">
      <c r="B102" s="1636"/>
      <c r="C102" s="414" t="s">
        <v>17</v>
      </c>
      <c r="D102" s="414" t="s">
        <v>18</v>
      </c>
      <c r="E102" s="414" t="s">
        <v>18</v>
      </c>
      <c r="F102" s="415" t="s">
        <v>18</v>
      </c>
    </row>
    <row r="103" spans="2:6" ht="24.75" thickBot="1" x14ac:dyDescent="0.3">
      <c r="B103" s="427" t="s">
        <v>593</v>
      </c>
      <c r="C103" s="428">
        <f>C104+C105+C106+C107</f>
        <v>0</v>
      </c>
      <c r="D103" s="428">
        <f t="shared" ref="D103:F103" si="14">D104+D105+D106+D107</f>
        <v>0</v>
      </c>
      <c r="E103" s="428">
        <f t="shared" si="14"/>
        <v>0</v>
      </c>
      <c r="F103" s="429">
        <f t="shared" si="14"/>
        <v>0</v>
      </c>
    </row>
    <row r="104" spans="2:6" ht="15.75" thickBot="1" x14ac:dyDescent="0.3">
      <c r="B104" s="430" t="s">
        <v>569</v>
      </c>
      <c r="C104" s="428"/>
      <c r="D104" s="428"/>
      <c r="E104" s="428"/>
      <c r="F104" s="429"/>
    </row>
    <row r="105" spans="2:6" ht="15.75" thickBot="1" x14ac:dyDescent="0.3">
      <c r="B105" s="430" t="s">
        <v>594</v>
      </c>
      <c r="C105" s="428"/>
      <c r="D105" s="428"/>
      <c r="E105" s="428"/>
      <c r="F105" s="429"/>
    </row>
    <row r="106" spans="2:6" ht="15.75" thickBot="1" x14ac:dyDescent="0.3">
      <c r="B106" s="430" t="s">
        <v>595</v>
      </c>
      <c r="C106" s="428"/>
      <c r="D106" s="428"/>
      <c r="E106" s="428"/>
      <c r="F106" s="429"/>
    </row>
    <row r="107" spans="2:6" ht="15.75" thickBot="1" x14ac:dyDescent="0.3">
      <c r="B107" s="430" t="s">
        <v>596</v>
      </c>
      <c r="C107" s="428"/>
      <c r="D107" s="428"/>
      <c r="E107" s="428"/>
      <c r="F107" s="429"/>
    </row>
    <row r="108" spans="2:6" ht="24.75" thickBot="1" x14ac:dyDescent="0.3">
      <c r="B108" s="427" t="s">
        <v>597</v>
      </c>
      <c r="C108" s="432">
        <f>C109+C110+C111+C112</f>
        <v>2000</v>
      </c>
      <c r="D108" s="432">
        <f t="shared" ref="D108:F108" si="15">D109+D110+D111+D112</f>
        <v>0</v>
      </c>
      <c r="E108" s="432">
        <f t="shared" si="15"/>
        <v>1000</v>
      </c>
      <c r="F108" s="433">
        <f t="shared" si="15"/>
        <v>1000</v>
      </c>
    </row>
    <row r="109" spans="2:6" ht="15.75" thickBot="1" x14ac:dyDescent="0.3">
      <c r="B109" s="430" t="s">
        <v>569</v>
      </c>
      <c r="C109" s="432">
        <v>2000</v>
      </c>
      <c r="D109" s="435">
        <v>0</v>
      </c>
      <c r="E109" s="428">
        <v>1000</v>
      </c>
      <c r="F109" s="429">
        <v>1000</v>
      </c>
    </row>
    <row r="110" spans="2:6" ht="15.75" thickBot="1" x14ac:dyDescent="0.3">
      <c r="B110" s="430" t="s">
        <v>594</v>
      </c>
      <c r="C110" s="432"/>
      <c r="D110" s="428"/>
      <c r="E110" s="428"/>
      <c r="F110" s="429"/>
    </row>
    <row r="111" spans="2:6" ht="15.75" thickBot="1" x14ac:dyDescent="0.3">
      <c r="B111" s="430" t="s">
        <v>595</v>
      </c>
      <c r="C111" s="432"/>
      <c r="D111" s="428"/>
      <c r="E111" s="428"/>
      <c r="F111" s="429"/>
    </row>
    <row r="112" spans="2:6" ht="15.75" thickBot="1" x14ac:dyDescent="0.3">
      <c r="B112" s="430" t="s">
        <v>596</v>
      </c>
      <c r="C112" s="432"/>
      <c r="D112" s="428"/>
      <c r="E112" s="428"/>
      <c r="F112" s="429"/>
    </row>
    <row r="113" spans="2:6" ht="24.75" thickBot="1" x14ac:dyDescent="0.3">
      <c r="B113" s="447" t="s">
        <v>653</v>
      </c>
      <c r="C113" s="432">
        <f>C103+C108</f>
        <v>2000</v>
      </c>
      <c r="D113" s="432">
        <f t="shared" ref="D113:F113" si="16">D103+D108</f>
        <v>0</v>
      </c>
      <c r="E113" s="432">
        <f t="shared" si="16"/>
        <v>1000</v>
      </c>
      <c r="F113" s="433">
        <f t="shared" si="16"/>
        <v>1000</v>
      </c>
    </row>
    <row r="114" spans="2:6" ht="15.75" thickBot="1" x14ac:dyDescent="0.3">
      <c r="B114" s="441" t="s">
        <v>578</v>
      </c>
      <c r="C114" s="442">
        <f>IF(C113-C95=0,0,"Error")</f>
        <v>0</v>
      </c>
      <c r="D114" s="442">
        <f t="shared" ref="D114:F114" si="17">IF(D113-D95=0,0,"Error")</f>
        <v>0</v>
      </c>
      <c r="E114" s="442">
        <f t="shared" si="17"/>
        <v>0</v>
      </c>
      <c r="F114" s="442">
        <f t="shared" si="17"/>
        <v>0</v>
      </c>
    </row>
    <row r="115" spans="2:6" ht="15.75" thickBot="1" x14ac:dyDescent="0.3">
      <c r="B115" s="1640" t="s">
        <v>72</v>
      </c>
      <c r="C115" s="1641"/>
      <c r="D115" s="1641"/>
      <c r="E115" s="1641"/>
      <c r="F115" s="1642"/>
    </row>
    <row r="116" spans="2:6" ht="15.75" thickBot="1" x14ac:dyDescent="0.3">
      <c r="B116" s="1640" t="s">
        <v>583</v>
      </c>
      <c r="C116" s="1641"/>
      <c r="D116" s="1641"/>
      <c r="E116" s="1641"/>
      <c r="F116" s="1642"/>
    </row>
    <row r="117" spans="2:6" ht="48" customHeight="1" thickBot="1" x14ac:dyDescent="0.3">
      <c r="B117" s="410" t="s">
        <v>641</v>
      </c>
      <c r="C117" s="444"/>
      <c r="D117" s="445" t="s">
        <v>587</v>
      </c>
      <c r="E117" s="1627" t="s">
        <v>1975</v>
      </c>
      <c r="F117" s="1628"/>
    </row>
    <row r="118" spans="2:6" ht="17.25" customHeight="1" thickBot="1" x14ac:dyDescent="0.3">
      <c r="B118" s="411" t="s">
        <v>560</v>
      </c>
      <c r="C118" s="1629" t="s">
        <v>1976</v>
      </c>
      <c r="D118" s="1630"/>
      <c r="E118" s="1630"/>
      <c r="F118" s="1631"/>
    </row>
    <row r="119" spans="2:6" ht="15.75" thickBot="1" x14ac:dyDescent="0.3">
      <c r="B119" s="411" t="s">
        <v>37</v>
      </c>
      <c r="C119" s="1632" t="s">
        <v>1977</v>
      </c>
      <c r="D119" s="1633"/>
      <c r="E119" s="1633"/>
      <c r="F119" s="1634"/>
    </row>
    <row r="120" spans="2:6" ht="12.75" customHeight="1" x14ac:dyDescent="0.25">
      <c r="B120" s="1635"/>
      <c r="C120" s="412">
        <v>2022</v>
      </c>
      <c r="D120" s="412">
        <v>2023</v>
      </c>
      <c r="E120" s="413">
        <v>2024</v>
      </c>
      <c r="F120" s="413">
        <v>2025</v>
      </c>
    </row>
    <row r="121" spans="2:6" ht="9" customHeight="1" thickBot="1" x14ac:dyDescent="0.3">
      <c r="B121" s="1636"/>
      <c r="C121" s="414" t="s">
        <v>17</v>
      </c>
      <c r="D121" s="414" t="s">
        <v>18</v>
      </c>
      <c r="E121" s="414" t="s">
        <v>18</v>
      </c>
      <c r="F121" s="415" t="s">
        <v>18</v>
      </c>
    </row>
    <row r="122" spans="2:6" ht="15.75" thickBot="1" x14ac:dyDescent="0.3">
      <c r="B122" s="411" t="s">
        <v>39</v>
      </c>
      <c r="C122" s="418">
        <v>1</v>
      </c>
      <c r="D122" s="418">
        <v>1</v>
      </c>
      <c r="E122" s="418">
        <v>1</v>
      </c>
      <c r="F122" s="419">
        <v>0</v>
      </c>
    </row>
    <row r="123" spans="2:6" ht="15.75" thickBot="1" x14ac:dyDescent="0.3">
      <c r="B123" s="411" t="s">
        <v>562</v>
      </c>
      <c r="C123" s="418">
        <f>C141</f>
        <v>60000</v>
      </c>
      <c r="D123" s="418">
        <f t="shared" ref="D123:E123" si="18">D141</f>
        <v>50000</v>
      </c>
      <c r="E123" s="418">
        <f t="shared" si="18"/>
        <v>0</v>
      </c>
      <c r="F123" s="419">
        <f>F141</f>
        <v>0</v>
      </c>
    </row>
    <row r="124" spans="2:6" ht="23.25" thickBot="1" x14ac:dyDescent="0.3">
      <c r="B124" s="411" t="s">
        <v>563</v>
      </c>
      <c r="C124" s="418">
        <f>C123/C122</f>
        <v>60000</v>
      </c>
      <c r="D124" s="418">
        <f t="shared" ref="D124:E124" si="19">D123/D122</f>
        <v>50000</v>
      </c>
      <c r="E124" s="418">
        <f t="shared" si="19"/>
        <v>0</v>
      </c>
      <c r="F124" s="419"/>
    </row>
    <row r="125" spans="2:6" ht="15.75" thickBot="1" x14ac:dyDescent="0.3">
      <c r="B125" s="411" t="s">
        <v>564</v>
      </c>
      <c r="C125" s="420"/>
      <c r="D125" s="421"/>
      <c r="E125" s="421"/>
      <c r="F125" s="422"/>
    </row>
    <row r="126" spans="2:6" ht="23.25" thickBot="1" x14ac:dyDescent="0.3">
      <c r="B126" s="411" t="s">
        <v>566</v>
      </c>
      <c r="C126" s="420"/>
      <c r="D126" s="421"/>
      <c r="E126" s="421"/>
      <c r="F126" s="422"/>
    </row>
    <row r="127" spans="2:6" ht="23.25" thickBot="1" x14ac:dyDescent="0.3">
      <c r="B127" s="411" t="s">
        <v>51</v>
      </c>
      <c r="C127" s="420"/>
      <c r="D127" s="421"/>
      <c r="E127" s="421"/>
      <c r="F127" s="422"/>
    </row>
    <row r="128" spans="2:6" ht="15.75" thickBot="1" x14ac:dyDescent="0.3">
      <c r="B128" s="1637" t="s">
        <v>592</v>
      </c>
      <c r="C128" s="1638"/>
      <c r="D128" s="1638"/>
      <c r="E128" s="1638"/>
      <c r="F128" s="1639"/>
    </row>
    <row r="129" spans="2:6" ht="12.75" customHeight="1" x14ac:dyDescent="0.25">
      <c r="B129" s="1635"/>
      <c r="C129" s="412">
        <v>2022</v>
      </c>
      <c r="D129" s="412">
        <v>2023</v>
      </c>
      <c r="E129" s="413">
        <v>2024</v>
      </c>
      <c r="F129" s="413">
        <v>2025</v>
      </c>
    </row>
    <row r="130" spans="2:6" ht="9" customHeight="1" thickBot="1" x14ac:dyDescent="0.3">
      <c r="B130" s="1636"/>
      <c r="C130" s="414" t="s">
        <v>17</v>
      </c>
      <c r="D130" s="414" t="s">
        <v>18</v>
      </c>
      <c r="E130" s="414" t="s">
        <v>18</v>
      </c>
      <c r="F130" s="415" t="s">
        <v>18</v>
      </c>
    </row>
    <row r="131" spans="2:6" ht="24.75" thickBot="1" x14ac:dyDescent="0.3">
      <c r="B131" s="427" t="s">
        <v>593</v>
      </c>
      <c r="C131" s="428">
        <f>C132+C133+C134+C135</f>
        <v>0</v>
      </c>
      <c r="D131" s="428">
        <f t="shared" ref="D131:F131" si="20">D132+D133+D134+D135</f>
        <v>0</v>
      </c>
      <c r="E131" s="428">
        <f t="shared" si="20"/>
        <v>0</v>
      </c>
      <c r="F131" s="429">
        <f t="shared" si="20"/>
        <v>0</v>
      </c>
    </row>
    <row r="132" spans="2:6" ht="15.75" thickBot="1" x14ac:dyDescent="0.3">
      <c r="B132" s="430" t="s">
        <v>569</v>
      </c>
      <c r="C132" s="428"/>
      <c r="D132" s="428"/>
      <c r="E132" s="428"/>
      <c r="F132" s="429"/>
    </row>
    <row r="133" spans="2:6" ht="15.75" thickBot="1" x14ac:dyDescent="0.3">
      <c r="B133" s="430" t="s">
        <v>594</v>
      </c>
      <c r="C133" s="428"/>
      <c r="D133" s="428"/>
      <c r="E133" s="428"/>
      <c r="F133" s="429"/>
    </row>
    <row r="134" spans="2:6" ht="15.75" thickBot="1" x14ac:dyDescent="0.3">
      <c r="B134" s="430" t="s">
        <v>595</v>
      </c>
      <c r="C134" s="428"/>
      <c r="D134" s="428"/>
      <c r="E134" s="428"/>
      <c r="F134" s="429"/>
    </row>
    <row r="135" spans="2:6" ht="15.75" thickBot="1" x14ac:dyDescent="0.3">
      <c r="B135" s="430" t="s">
        <v>596</v>
      </c>
      <c r="C135" s="428"/>
      <c r="D135" s="428"/>
      <c r="E135" s="428"/>
      <c r="F135" s="429"/>
    </row>
    <row r="136" spans="2:6" ht="24.75" thickBot="1" x14ac:dyDescent="0.3">
      <c r="B136" s="427" t="s">
        <v>597</v>
      </c>
      <c r="C136" s="432">
        <f>C137+C138+C139+C140</f>
        <v>60000</v>
      </c>
      <c r="D136" s="432">
        <f t="shared" ref="D136:F136" si="21">D137+D138+D139+D140</f>
        <v>50000</v>
      </c>
      <c r="E136" s="432">
        <f t="shared" si="21"/>
        <v>0</v>
      </c>
      <c r="F136" s="433">
        <f t="shared" si="21"/>
        <v>0</v>
      </c>
    </row>
    <row r="137" spans="2:6" ht="15.75" thickBot="1" x14ac:dyDescent="0.3">
      <c r="B137" s="430" t="s">
        <v>569</v>
      </c>
      <c r="C137" s="428">
        <v>60000</v>
      </c>
      <c r="D137" s="428">
        <v>50000</v>
      </c>
      <c r="E137" s="428">
        <v>0</v>
      </c>
      <c r="F137" s="429">
        <v>0</v>
      </c>
    </row>
    <row r="138" spans="2:6" ht="15.75" thickBot="1" x14ac:dyDescent="0.3">
      <c r="B138" s="430" t="s">
        <v>594</v>
      </c>
      <c r="C138" s="432"/>
      <c r="D138" s="428"/>
      <c r="E138" s="428"/>
      <c r="F138" s="429"/>
    </row>
    <row r="139" spans="2:6" ht="15.75" thickBot="1" x14ac:dyDescent="0.3">
      <c r="B139" s="430" t="s">
        <v>595</v>
      </c>
      <c r="C139" s="432"/>
      <c r="D139" s="428"/>
      <c r="E139" s="428"/>
      <c r="F139" s="429"/>
    </row>
    <row r="140" spans="2:6" ht="15.75" thickBot="1" x14ac:dyDescent="0.3">
      <c r="B140" s="430" t="s">
        <v>596</v>
      </c>
      <c r="C140" s="432"/>
      <c r="D140" s="428"/>
      <c r="E140" s="428"/>
      <c r="F140" s="429"/>
    </row>
    <row r="141" spans="2:6" ht="24.75" thickBot="1" x14ac:dyDescent="0.3">
      <c r="B141" s="447" t="s">
        <v>577</v>
      </c>
      <c r="C141" s="432">
        <f>C131+C136</f>
        <v>60000</v>
      </c>
      <c r="D141" s="432">
        <f t="shared" ref="D141:F141" si="22">D131+D136</f>
        <v>50000</v>
      </c>
      <c r="E141" s="432">
        <f t="shared" si="22"/>
        <v>0</v>
      </c>
      <c r="F141" s="432">
        <f t="shared" si="22"/>
        <v>0</v>
      </c>
    </row>
    <row r="142" spans="2:6" ht="15.75" thickBot="1" x14ac:dyDescent="0.3">
      <c r="B142" s="441" t="s">
        <v>578</v>
      </c>
      <c r="C142" s="442">
        <f>IF(C141-C123=0,0,"Error")</f>
        <v>0</v>
      </c>
      <c r="D142" s="442">
        <f t="shared" ref="D142:F142" si="23">IF(D141-D123=0,0,"Error")</f>
        <v>0</v>
      </c>
      <c r="E142" s="442">
        <f t="shared" si="23"/>
        <v>0</v>
      </c>
      <c r="F142" s="442">
        <f t="shared" si="23"/>
        <v>0</v>
      </c>
    </row>
    <row r="143" spans="2:6" ht="15.75" thickBot="1" x14ac:dyDescent="0.3">
      <c r="B143" s="450"/>
      <c r="C143" s="451"/>
      <c r="D143" s="451"/>
      <c r="E143" s="451"/>
      <c r="F143" s="452"/>
    </row>
    <row r="144" spans="2:6" ht="36.75" thickBot="1" x14ac:dyDescent="0.3">
      <c r="B144" s="404" t="s">
        <v>598</v>
      </c>
      <c r="C144" s="453">
        <f>C30+C69+C95+C123</f>
        <v>266800</v>
      </c>
      <c r="D144" s="453">
        <f t="shared" ref="D144:F144" si="24">D30+D69+D95+D123</f>
        <v>252000</v>
      </c>
      <c r="E144" s="453">
        <f t="shared" si="24"/>
        <v>182000</v>
      </c>
      <c r="F144" s="453">
        <f t="shared" si="24"/>
        <v>202000</v>
      </c>
    </row>
    <row r="145" spans="2:6" ht="36.75" thickBot="1" x14ac:dyDescent="0.3">
      <c r="B145" s="404" t="s">
        <v>599</v>
      </c>
      <c r="C145" s="453">
        <f>C59+C141+C113+C87</f>
        <v>266800</v>
      </c>
      <c r="D145" s="453">
        <f t="shared" ref="D145:F145" si="25">D59+D141+D113+D87</f>
        <v>252000</v>
      </c>
      <c r="E145" s="453">
        <f t="shared" si="25"/>
        <v>182000</v>
      </c>
      <c r="F145" s="453">
        <f t="shared" si="25"/>
        <v>202000</v>
      </c>
    </row>
    <row r="146" spans="2:6" ht="15.75" thickBot="1" x14ac:dyDescent="0.3">
      <c r="B146" s="427" t="s">
        <v>568</v>
      </c>
      <c r="C146" s="454">
        <f>C147+C148</f>
        <v>160000</v>
      </c>
      <c r="D146" s="454">
        <f t="shared" ref="D146:F146" si="26">D147+D148</f>
        <v>160000</v>
      </c>
      <c r="E146" s="454">
        <f t="shared" si="26"/>
        <v>160000</v>
      </c>
      <c r="F146" s="455">
        <f t="shared" si="26"/>
        <v>160000</v>
      </c>
    </row>
    <row r="147" spans="2:6" ht="15.75" thickBot="1" x14ac:dyDescent="0.3">
      <c r="B147" s="430" t="s">
        <v>569</v>
      </c>
      <c r="C147" s="432">
        <f>C39</f>
        <v>160000</v>
      </c>
      <c r="D147" s="432">
        <f t="shared" ref="D147:F148" si="27">D39</f>
        <v>160000</v>
      </c>
      <c r="E147" s="432">
        <f t="shared" si="27"/>
        <v>160000</v>
      </c>
      <c r="F147" s="432">
        <f t="shared" si="27"/>
        <v>160000</v>
      </c>
    </row>
    <row r="148" spans="2:6" ht="15.75" thickBot="1" x14ac:dyDescent="0.3">
      <c r="B148" s="430" t="s">
        <v>600</v>
      </c>
      <c r="C148" s="432">
        <f>C40</f>
        <v>0</v>
      </c>
      <c r="D148" s="432">
        <f t="shared" si="27"/>
        <v>0</v>
      </c>
      <c r="E148" s="432">
        <f t="shared" si="27"/>
        <v>0</v>
      </c>
      <c r="F148" s="432">
        <f t="shared" si="27"/>
        <v>0</v>
      </c>
    </row>
    <row r="149" spans="2:6" ht="36.75" thickBot="1" x14ac:dyDescent="0.3">
      <c r="B149" s="427" t="s">
        <v>571</v>
      </c>
      <c r="C149" s="454">
        <f>C150+C151</f>
        <v>20000</v>
      </c>
      <c r="D149" s="454">
        <f t="shared" ref="D149:F149" si="28">D150+D151</f>
        <v>20000</v>
      </c>
      <c r="E149" s="454">
        <f t="shared" si="28"/>
        <v>20000</v>
      </c>
      <c r="F149" s="455">
        <f t="shared" si="28"/>
        <v>20000</v>
      </c>
    </row>
    <row r="150" spans="2:6" ht="15.75" thickBot="1" x14ac:dyDescent="0.3">
      <c r="B150" s="430" t="s">
        <v>569</v>
      </c>
      <c r="C150" s="428">
        <f>C42</f>
        <v>20000</v>
      </c>
      <c r="D150" s="428">
        <f t="shared" ref="D150:F151" si="29">D42</f>
        <v>20000</v>
      </c>
      <c r="E150" s="428">
        <f t="shared" si="29"/>
        <v>20000</v>
      </c>
      <c r="F150" s="428">
        <f t="shared" si="29"/>
        <v>20000</v>
      </c>
    </row>
    <row r="151" spans="2:6" ht="15.75" thickBot="1" x14ac:dyDescent="0.3">
      <c r="B151" s="430" t="s">
        <v>600</v>
      </c>
      <c r="C151" s="432">
        <f>C43</f>
        <v>0</v>
      </c>
      <c r="D151" s="432">
        <f t="shared" si="29"/>
        <v>0</v>
      </c>
      <c r="E151" s="432">
        <f t="shared" si="29"/>
        <v>0</v>
      </c>
      <c r="F151" s="432">
        <f t="shared" si="29"/>
        <v>0</v>
      </c>
    </row>
    <row r="152" spans="2:6" ht="24.75" thickBot="1" x14ac:dyDescent="0.3">
      <c r="B152" s="427" t="s">
        <v>572</v>
      </c>
      <c r="C152" s="454">
        <f>C153+C154</f>
        <v>21570</v>
      </c>
      <c r="D152" s="454">
        <f t="shared" ref="D152:F152" si="30">D153+D154</f>
        <v>18770</v>
      </c>
      <c r="E152" s="454">
        <f t="shared" si="30"/>
        <v>0</v>
      </c>
      <c r="F152" s="455">
        <f t="shared" si="30"/>
        <v>18770</v>
      </c>
    </row>
    <row r="153" spans="2:6" ht="15.75" thickBot="1" x14ac:dyDescent="0.3">
      <c r="B153" s="430" t="s">
        <v>569</v>
      </c>
      <c r="C153" s="432">
        <f>C45</f>
        <v>21570</v>
      </c>
      <c r="D153" s="432">
        <f t="shared" ref="D153:F154" si="31">D45</f>
        <v>18770</v>
      </c>
      <c r="E153" s="432">
        <f t="shared" si="31"/>
        <v>0</v>
      </c>
      <c r="F153" s="432">
        <f t="shared" si="31"/>
        <v>18770</v>
      </c>
    </row>
    <row r="154" spans="2:6" ht="15.75" thickBot="1" x14ac:dyDescent="0.3">
      <c r="B154" s="430" t="s">
        <v>600</v>
      </c>
      <c r="C154" s="432">
        <f>C46</f>
        <v>0</v>
      </c>
      <c r="D154" s="432">
        <f t="shared" si="31"/>
        <v>0</v>
      </c>
      <c r="E154" s="432">
        <f t="shared" si="31"/>
        <v>0</v>
      </c>
      <c r="F154" s="432">
        <f t="shared" si="31"/>
        <v>0</v>
      </c>
    </row>
    <row r="155" spans="2:6" ht="15.75" thickBot="1" x14ac:dyDescent="0.3">
      <c r="B155" s="427" t="s">
        <v>573</v>
      </c>
      <c r="C155" s="454">
        <f>C156+C157</f>
        <v>0</v>
      </c>
      <c r="D155" s="454">
        <f t="shared" ref="D155:F155" si="32">D156+D157</f>
        <v>0</v>
      </c>
      <c r="E155" s="454">
        <f t="shared" si="32"/>
        <v>0</v>
      </c>
      <c r="F155" s="455">
        <f t="shared" si="32"/>
        <v>0</v>
      </c>
    </row>
    <row r="156" spans="2:6" ht="15.75" thickBot="1" x14ac:dyDescent="0.3">
      <c r="B156" s="430" t="s">
        <v>569</v>
      </c>
      <c r="C156" s="428">
        <f>C48</f>
        <v>0</v>
      </c>
      <c r="D156" s="428">
        <f t="shared" ref="D156:F157" si="33">D48</f>
        <v>0</v>
      </c>
      <c r="E156" s="428">
        <f t="shared" si="33"/>
        <v>0</v>
      </c>
      <c r="F156" s="428">
        <f t="shared" si="33"/>
        <v>0</v>
      </c>
    </row>
    <row r="157" spans="2:6" ht="15.75" thickBot="1" x14ac:dyDescent="0.3">
      <c r="B157" s="430" t="s">
        <v>600</v>
      </c>
      <c r="C157" s="432">
        <f>C49</f>
        <v>0</v>
      </c>
      <c r="D157" s="432">
        <f t="shared" si="33"/>
        <v>0</v>
      </c>
      <c r="E157" s="432">
        <f t="shared" si="33"/>
        <v>0</v>
      </c>
      <c r="F157" s="432">
        <f t="shared" si="33"/>
        <v>0</v>
      </c>
    </row>
    <row r="158" spans="2:6" ht="24.75" thickBot="1" x14ac:dyDescent="0.3">
      <c r="B158" s="427" t="s">
        <v>574</v>
      </c>
      <c r="C158" s="454">
        <f>C159+C160</f>
        <v>0</v>
      </c>
      <c r="D158" s="454">
        <f t="shared" ref="D158:F158" si="34">D159+D160</f>
        <v>0</v>
      </c>
      <c r="E158" s="454">
        <f t="shared" si="34"/>
        <v>0</v>
      </c>
      <c r="F158" s="455">
        <f t="shared" si="34"/>
        <v>0</v>
      </c>
    </row>
    <row r="159" spans="2:6" ht="15.75" thickBot="1" x14ac:dyDescent="0.3">
      <c r="B159" s="430" t="s">
        <v>569</v>
      </c>
      <c r="C159" s="428">
        <f>C51</f>
        <v>0</v>
      </c>
      <c r="D159" s="428">
        <f t="shared" ref="D159:F160" si="35">D51</f>
        <v>0</v>
      </c>
      <c r="E159" s="428">
        <f t="shared" si="35"/>
        <v>0</v>
      </c>
      <c r="F159" s="428">
        <f t="shared" si="35"/>
        <v>0</v>
      </c>
    </row>
    <row r="160" spans="2:6" ht="15.75" thickBot="1" x14ac:dyDescent="0.3">
      <c r="B160" s="430" t="s">
        <v>600</v>
      </c>
      <c r="C160" s="432">
        <f>C52</f>
        <v>0</v>
      </c>
      <c r="D160" s="432">
        <f t="shared" si="35"/>
        <v>0</v>
      </c>
      <c r="E160" s="432">
        <f t="shared" si="35"/>
        <v>0</v>
      </c>
      <c r="F160" s="432">
        <f t="shared" si="35"/>
        <v>0</v>
      </c>
    </row>
    <row r="161" spans="2:6" ht="24.75" thickBot="1" x14ac:dyDescent="0.3">
      <c r="B161" s="427" t="s">
        <v>575</v>
      </c>
      <c r="C161" s="454">
        <f>C162+C163</f>
        <v>0</v>
      </c>
      <c r="D161" s="454">
        <f>D162+D163</f>
        <v>0</v>
      </c>
      <c r="E161" s="454">
        <f t="shared" ref="E161:F161" si="36">E162+E163</f>
        <v>0</v>
      </c>
      <c r="F161" s="455">
        <f t="shared" si="36"/>
        <v>0</v>
      </c>
    </row>
    <row r="162" spans="2:6" ht="15.75" thickBot="1" x14ac:dyDescent="0.3">
      <c r="B162" s="430" t="s">
        <v>569</v>
      </c>
      <c r="C162" s="428">
        <f>C54</f>
        <v>0</v>
      </c>
      <c r="D162" s="428">
        <f t="shared" ref="D162:F163" si="37">D54</f>
        <v>0</v>
      </c>
      <c r="E162" s="428">
        <f t="shared" si="37"/>
        <v>0</v>
      </c>
      <c r="F162" s="428">
        <f t="shared" si="37"/>
        <v>0</v>
      </c>
    </row>
    <row r="163" spans="2:6" ht="15.75" thickBot="1" x14ac:dyDescent="0.3">
      <c r="B163" s="430" t="s">
        <v>600</v>
      </c>
      <c r="C163" s="432">
        <f>C55</f>
        <v>0</v>
      </c>
      <c r="D163" s="432">
        <f t="shared" si="37"/>
        <v>0</v>
      </c>
      <c r="E163" s="432">
        <f t="shared" si="37"/>
        <v>0</v>
      </c>
      <c r="F163" s="432">
        <f t="shared" si="37"/>
        <v>0</v>
      </c>
    </row>
    <row r="164" spans="2:6" ht="24.75" thickBot="1" x14ac:dyDescent="0.3">
      <c r="B164" s="427" t="s">
        <v>576</v>
      </c>
      <c r="C164" s="454">
        <f>C165+C166</f>
        <v>1230</v>
      </c>
      <c r="D164" s="454">
        <f t="shared" ref="D164:F164" si="38">D165+D166</f>
        <v>1230</v>
      </c>
      <c r="E164" s="454">
        <f t="shared" si="38"/>
        <v>0</v>
      </c>
      <c r="F164" s="454">
        <f t="shared" si="38"/>
        <v>1230</v>
      </c>
    </row>
    <row r="165" spans="2:6" ht="15.75" thickBot="1" x14ac:dyDescent="0.3">
      <c r="B165" s="430" t="s">
        <v>569</v>
      </c>
      <c r="C165" s="428">
        <f>C57</f>
        <v>1230</v>
      </c>
      <c r="D165" s="428">
        <f t="shared" ref="D165:F166" si="39">D57</f>
        <v>1230</v>
      </c>
      <c r="E165" s="428">
        <f t="shared" si="39"/>
        <v>0</v>
      </c>
      <c r="F165" s="428">
        <f t="shared" si="39"/>
        <v>1230</v>
      </c>
    </row>
    <row r="166" spans="2:6" ht="15.75" thickBot="1" x14ac:dyDescent="0.3">
      <c r="B166" s="430" t="s">
        <v>600</v>
      </c>
      <c r="C166" s="432">
        <f>C58</f>
        <v>0</v>
      </c>
      <c r="D166" s="432">
        <f t="shared" si="39"/>
        <v>0</v>
      </c>
      <c r="E166" s="432">
        <f t="shared" si="39"/>
        <v>0</v>
      </c>
      <c r="F166" s="432">
        <f t="shared" si="39"/>
        <v>0</v>
      </c>
    </row>
    <row r="167" spans="2:6" ht="24.75" thickBot="1" x14ac:dyDescent="0.3">
      <c r="B167" s="427" t="s">
        <v>601</v>
      </c>
      <c r="C167" s="454">
        <f>C168+C169+C170+C171</f>
        <v>0</v>
      </c>
      <c r="D167" s="454">
        <f t="shared" ref="D167:F167" si="40">D168+D169+D170+D171</f>
        <v>0</v>
      </c>
      <c r="E167" s="454">
        <f t="shared" si="40"/>
        <v>0</v>
      </c>
      <c r="F167" s="455">
        <f t="shared" si="40"/>
        <v>0</v>
      </c>
    </row>
    <row r="168" spans="2:6" ht="15.75" thickBot="1" x14ac:dyDescent="0.3">
      <c r="B168" s="430" t="s">
        <v>569</v>
      </c>
      <c r="C168" s="428">
        <f>C78+C104+C132</f>
        <v>0</v>
      </c>
      <c r="D168" s="428">
        <f t="shared" ref="D168:F171" si="41">D78+D104+D132</f>
        <v>0</v>
      </c>
      <c r="E168" s="428">
        <f t="shared" si="41"/>
        <v>0</v>
      </c>
      <c r="F168" s="428">
        <f t="shared" si="41"/>
        <v>0</v>
      </c>
    </row>
    <row r="169" spans="2:6" ht="15.75" thickBot="1" x14ac:dyDescent="0.3">
      <c r="B169" s="430" t="s">
        <v>602</v>
      </c>
      <c r="C169" s="428">
        <f>C79+C105+C133</f>
        <v>0</v>
      </c>
      <c r="D169" s="428">
        <f t="shared" si="41"/>
        <v>0</v>
      </c>
      <c r="E169" s="428">
        <f t="shared" si="41"/>
        <v>0</v>
      </c>
      <c r="F169" s="428">
        <f t="shared" si="41"/>
        <v>0</v>
      </c>
    </row>
    <row r="170" spans="2:6" ht="15.75" thickBot="1" x14ac:dyDescent="0.3">
      <c r="B170" s="430" t="s">
        <v>595</v>
      </c>
      <c r="C170" s="428">
        <f>C80+C106+C134</f>
        <v>0</v>
      </c>
      <c r="D170" s="428">
        <f t="shared" si="41"/>
        <v>0</v>
      </c>
      <c r="E170" s="428">
        <f t="shared" si="41"/>
        <v>0</v>
      </c>
      <c r="F170" s="428">
        <f t="shared" si="41"/>
        <v>0</v>
      </c>
    </row>
    <row r="171" spans="2:6" ht="15.75" thickBot="1" x14ac:dyDescent="0.3">
      <c r="B171" s="430" t="s">
        <v>596</v>
      </c>
      <c r="C171" s="428">
        <f>C81+C107+C135</f>
        <v>0</v>
      </c>
      <c r="D171" s="428">
        <f t="shared" si="41"/>
        <v>0</v>
      </c>
      <c r="E171" s="428">
        <f t="shared" si="41"/>
        <v>0</v>
      </c>
      <c r="F171" s="428">
        <f t="shared" si="41"/>
        <v>0</v>
      </c>
    </row>
    <row r="172" spans="2:6" ht="24.75" thickBot="1" x14ac:dyDescent="0.3">
      <c r="B172" s="427" t="s">
        <v>603</v>
      </c>
      <c r="C172" s="454">
        <f>C173+C174+C175+C176</f>
        <v>64000</v>
      </c>
      <c r="D172" s="454">
        <f t="shared" ref="D172:F172" si="42">D173+D174+D175+D176</f>
        <v>52000</v>
      </c>
      <c r="E172" s="454">
        <f t="shared" si="42"/>
        <v>2000</v>
      </c>
      <c r="F172" s="454">
        <f t="shared" si="42"/>
        <v>2000</v>
      </c>
    </row>
    <row r="173" spans="2:6" ht="15.75" thickBot="1" x14ac:dyDescent="0.3">
      <c r="B173" s="430" t="s">
        <v>569</v>
      </c>
      <c r="C173" s="428">
        <f>C83+C109+C137</f>
        <v>64000</v>
      </c>
      <c r="D173" s="428">
        <f t="shared" ref="D173:F176" si="43">D83+D109+D137</f>
        <v>52000</v>
      </c>
      <c r="E173" s="428">
        <f t="shared" si="43"/>
        <v>2000</v>
      </c>
      <c r="F173" s="428">
        <f t="shared" si="43"/>
        <v>2000</v>
      </c>
    </row>
    <row r="174" spans="2:6" ht="15.75" thickBot="1" x14ac:dyDescent="0.3">
      <c r="B174" s="430" t="s">
        <v>602</v>
      </c>
      <c r="C174" s="428">
        <f>C84+C110+C138</f>
        <v>0</v>
      </c>
      <c r="D174" s="428">
        <f t="shared" si="43"/>
        <v>0</v>
      </c>
      <c r="E174" s="428">
        <f t="shared" si="43"/>
        <v>0</v>
      </c>
      <c r="F174" s="428">
        <f t="shared" si="43"/>
        <v>0</v>
      </c>
    </row>
    <row r="175" spans="2:6" ht="15.75" thickBot="1" x14ac:dyDescent="0.3">
      <c r="B175" s="430" t="s">
        <v>595</v>
      </c>
      <c r="C175" s="428">
        <f>C85+C111+C139</f>
        <v>0</v>
      </c>
      <c r="D175" s="428">
        <f t="shared" si="43"/>
        <v>0</v>
      </c>
      <c r="E175" s="428">
        <f t="shared" si="43"/>
        <v>0</v>
      </c>
      <c r="F175" s="428">
        <f t="shared" si="43"/>
        <v>0</v>
      </c>
    </row>
    <row r="176" spans="2:6" ht="15.75" thickBot="1" x14ac:dyDescent="0.3">
      <c r="B176" s="430" t="s">
        <v>596</v>
      </c>
      <c r="C176" s="428">
        <f>C86+C112+C140</f>
        <v>0</v>
      </c>
      <c r="D176" s="428">
        <f t="shared" si="43"/>
        <v>0</v>
      </c>
      <c r="E176" s="428">
        <f t="shared" si="43"/>
        <v>0</v>
      </c>
      <c r="F176" s="428">
        <f t="shared" si="43"/>
        <v>0</v>
      </c>
    </row>
    <row r="177" spans="1:8" ht="15.75" thickBot="1" x14ac:dyDescent="0.3">
      <c r="B177" s="456" t="s">
        <v>578</v>
      </c>
      <c r="C177" s="457">
        <f>IF(C145-C144=0,0,"Error")</f>
        <v>0</v>
      </c>
      <c r="D177" s="457">
        <f t="shared" ref="D177:F177" si="44">IF(D145-D144=0,0,"Error")</f>
        <v>0</v>
      </c>
      <c r="E177" s="457">
        <f t="shared" si="44"/>
        <v>0</v>
      </c>
      <c r="F177" s="457">
        <f t="shared" si="44"/>
        <v>0</v>
      </c>
    </row>
    <row r="178" spans="1:8" ht="15.75" thickBot="1" x14ac:dyDescent="0.3">
      <c r="B178" s="458"/>
      <c r="C178" s="459"/>
      <c r="D178" s="459"/>
      <c r="E178" s="459"/>
      <c r="F178" s="459"/>
    </row>
    <row r="179" spans="1:8" ht="15" customHeight="1" x14ac:dyDescent="0.25">
      <c r="A179" s="460" t="s">
        <v>121</v>
      </c>
      <c r="B179" s="461" t="s">
        <v>1978</v>
      </c>
      <c r="C179" s="1619" t="s">
        <v>605</v>
      </c>
      <c r="D179" s="462" t="s">
        <v>1979</v>
      </c>
      <c r="E179" s="463"/>
      <c r="F179" s="1619" t="s">
        <v>668</v>
      </c>
      <c r="G179" s="1622" t="s">
        <v>1980</v>
      </c>
      <c r="H179" s="1623"/>
    </row>
    <row r="180" spans="1:8" ht="21.75" customHeight="1" x14ac:dyDescent="0.25">
      <c r="A180" s="464" t="s">
        <v>607</v>
      </c>
      <c r="B180" s="465"/>
      <c r="C180" s="1620"/>
      <c r="D180" s="464" t="s">
        <v>607</v>
      </c>
      <c r="E180" s="465"/>
      <c r="F180" s="1620"/>
      <c r="G180" s="464" t="s">
        <v>607</v>
      </c>
      <c r="H180" s="465"/>
    </row>
    <row r="181" spans="1:8" ht="19.5" customHeight="1" thickBot="1" x14ac:dyDescent="0.3">
      <c r="A181" s="466" t="s">
        <v>126</v>
      </c>
      <c r="B181" s="467" t="s">
        <v>1981</v>
      </c>
      <c r="C181" s="1621"/>
      <c r="D181" s="466" t="s">
        <v>126</v>
      </c>
      <c r="E181" s="467" t="s">
        <v>1981</v>
      </c>
      <c r="F181" s="1621"/>
      <c r="G181" s="466" t="s">
        <v>126</v>
      </c>
      <c r="H181" s="468" t="s">
        <v>608</v>
      </c>
    </row>
    <row r="182" spans="1:8" ht="15.75" thickBot="1" x14ac:dyDescent="0.3">
      <c r="A182" s="469"/>
      <c r="B182" s="469"/>
      <c r="C182" s="470"/>
      <c r="D182" s="471"/>
      <c r="E182" s="469"/>
      <c r="F182" s="469"/>
    </row>
    <row r="183" spans="1:8" ht="47.25" customHeight="1" thickBot="1" x14ac:dyDescent="0.3">
      <c r="B183" s="1624" t="s">
        <v>609</v>
      </c>
      <c r="C183" s="1625"/>
      <c r="D183" s="1625"/>
      <c r="E183" s="1625"/>
      <c r="F183" s="1626"/>
    </row>
  </sheetData>
  <mergeCells count="46">
    <mergeCell ref="B20:F20"/>
    <mergeCell ref="A2:F2"/>
    <mergeCell ref="B3:F3"/>
    <mergeCell ref="C6:F6"/>
    <mergeCell ref="C7:F7"/>
    <mergeCell ref="B8:F8"/>
    <mergeCell ref="B9:F9"/>
    <mergeCell ref="C11:F11"/>
    <mergeCell ref="B12:B13"/>
    <mergeCell ref="C16:F16"/>
    <mergeCell ref="B17:F17"/>
    <mergeCell ref="C19:F19"/>
    <mergeCell ref="C64:F64"/>
    <mergeCell ref="B22:F22"/>
    <mergeCell ref="B23:F23"/>
    <mergeCell ref="C24:F24"/>
    <mergeCell ref="C25:F25"/>
    <mergeCell ref="C26:F26"/>
    <mergeCell ref="B27:B28"/>
    <mergeCell ref="B35:F35"/>
    <mergeCell ref="B36:B37"/>
    <mergeCell ref="B61:F61"/>
    <mergeCell ref="B62:F62"/>
    <mergeCell ref="E63:F63"/>
    <mergeCell ref="B116:F116"/>
    <mergeCell ref="C65:F65"/>
    <mergeCell ref="B66:B67"/>
    <mergeCell ref="B74:F74"/>
    <mergeCell ref="B75:B76"/>
    <mergeCell ref="E89:F89"/>
    <mergeCell ref="C90:F90"/>
    <mergeCell ref="C91:F91"/>
    <mergeCell ref="B92:B93"/>
    <mergeCell ref="B100:F100"/>
    <mergeCell ref="B101:B102"/>
    <mergeCell ref="B115:F115"/>
    <mergeCell ref="C179:C181"/>
    <mergeCell ref="F179:F181"/>
    <mergeCell ref="G179:H179"/>
    <mergeCell ref="B183:F183"/>
    <mergeCell ref="E117:F117"/>
    <mergeCell ref="C118:F118"/>
    <mergeCell ref="C119:F119"/>
    <mergeCell ref="B120:B121"/>
    <mergeCell ref="B128:F128"/>
    <mergeCell ref="B129:B130"/>
  </mergeCells>
  <pageMargins left="0.25" right="0.25" top="0.75" bottom="0.75" header="0.3" footer="0.3"/>
  <pageSetup scale="18" orientation="portrait" r:id="rId1"/>
  <rowBreaks count="1" manualBreakCount="1">
    <brk id="117"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121"/>
  <sheetViews>
    <sheetView workbookViewId="0">
      <selection activeCell="K820" sqref="K819:K820"/>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127</v>
      </c>
      <c r="E3" s="1385"/>
      <c r="F3" s="1385"/>
      <c r="G3" s="1385"/>
      <c r="H3" s="30"/>
      <c r="I3" s="30"/>
      <c r="J3" s="30"/>
      <c r="K3" s="30"/>
    </row>
    <row r="4" spans="1:11" ht="14.1" customHeight="1" x14ac:dyDescent="0.25">
      <c r="A4" s="30"/>
      <c r="B4" s="30"/>
      <c r="C4" s="32" t="s">
        <v>4</v>
      </c>
      <c r="D4" s="1384" t="s">
        <v>128</v>
      </c>
      <c r="E4" s="1385"/>
      <c r="F4" s="1385"/>
      <c r="G4" s="1385"/>
      <c r="H4" s="30"/>
      <c r="I4" s="30"/>
      <c r="J4" s="30"/>
      <c r="K4" s="30"/>
    </row>
    <row r="5" spans="1:11" ht="14.1" customHeight="1" x14ac:dyDescent="0.25">
      <c r="A5" s="30"/>
      <c r="B5" s="30"/>
      <c r="C5" s="32" t="s">
        <v>6</v>
      </c>
      <c r="D5" s="1384" t="s">
        <v>129</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93.75" customHeight="1" x14ac:dyDescent="0.25">
      <c r="A9" s="30"/>
      <c r="B9" s="30"/>
      <c r="C9" s="1378" t="s">
        <v>131</v>
      </c>
      <c r="D9" s="1379"/>
      <c r="E9" s="1379"/>
      <c r="F9" s="1379"/>
      <c r="G9" s="1379"/>
      <c r="H9" s="30"/>
      <c r="I9" s="30"/>
      <c r="J9" s="30"/>
      <c r="K9" s="30"/>
    </row>
    <row r="10" spans="1:11" ht="84" customHeight="1" x14ac:dyDescent="0.25">
      <c r="A10" s="30"/>
      <c r="B10" s="30"/>
      <c r="C10" s="33" t="s">
        <v>14</v>
      </c>
      <c r="D10" s="1372" t="s">
        <v>132</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133</v>
      </c>
      <c r="D13" s="38" t="s">
        <v>134</v>
      </c>
      <c r="E13" s="38" t="s">
        <v>134</v>
      </c>
      <c r="F13" s="38" t="s">
        <v>135</v>
      </c>
      <c r="G13" s="38" t="s">
        <v>135</v>
      </c>
      <c r="H13" s="30"/>
      <c r="I13" s="30"/>
      <c r="J13" s="30"/>
      <c r="K13" s="30"/>
    </row>
    <row r="14" spans="1:11" ht="30.95" customHeight="1" x14ac:dyDescent="0.25">
      <c r="A14" s="30"/>
      <c r="B14" s="30"/>
      <c r="C14" s="34" t="s">
        <v>136</v>
      </c>
      <c r="D14" s="38" t="s">
        <v>134</v>
      </c>
      <c r="E14" s="38" t="s">
        <v>135</v>
      </c>
      <c r="F14" s="38" t="s">
        <v>135</v>
      </c>
      <c r="G14" s="38" t="s">
        <v>137</v>
      </c>
      <c r="H14" s="30"/>
      <c r="I14" s="30"/>
      <c r="J14" s="30"/>
      <c r="K14" s="30"/>
    </row>
    <row r="15" spans="1:11" ht="20.100000000000001" customHeight="1" x14ac:dyDescent="0.25">
      <c r="A15" s="30"/>
      <c r="B15" s="30"/>
      <c r="C15" s="34" t="s">
        <v>138</v>
      </c>
      <c r="D15" s="38" t="s">
        <v>134</v>
      </c>
      <c r="E15" s="38" t="s">
        <v>135</v>
      </c>
      <c r="F15" s="38" t="s">
        <v>135</v>
      </c>
      <c r="G15" s="38" t="s">
        <v>135</v>
      </c>
      <c r="H15" s="30"/>
      <c r="I15" s="30"/>
      <c r="J15" s="30"/>
      <c r="K15" s="30"/>
    </row>
    <row r="16" spans="1:11" ht="20.100000000000001" customHeight="1" x14ac:dyDescent="0.25">
      <c r="A16" s="30"/>
      <c r="B16" s="30"/>
      <c r="C16" s="34" t="s">
        <v>139</v>
      </c>
      <c r="D16" s="38" t="s">
        <v>134</v>
      </c>
      <c r="E16" s="38" t="s">
        <v>134</v>
      </c>
      <c r="F16" s="38" t="s">
        <v>134</v>
      </c>
      <c r="G16" s="38" t="s">
        <v>135</v>
      </c>
      <c r="H16" s="30"/>
      <c r="I16" s="30"/>
      <c r="J16" s="30"/>
      <c r="K16" s="30"/>
    </row>
    <row r="17" spans="1:11" ht="55.5" customHeight="1" x14ac:dyDescent="0.25">
      <c r="A17" s="30"/>
      <c r="B17" s="30"/>
      <c r="C17" s="33" t="s">
        <v>21</v>
      </c>
      <c r="D17" s="1372" t="s">
        <v>140</v>
      </c>
      <c r="E17" s="1373"/>
      <c r="F17" s="1373"/>
      <c r="G17" s="1373"/>
      <c r="H17" s="30"/>
      <c r="I17" s="30"/>
      <c r="J17" s="30"/>
      <c r="K17" s="30"/>
    </row>
    <row r="18" spans="1:11" ht="27.95" customHeight="1" x14ac:dyDescent="0.25">
      <c r="A18" s="30"/>
      <c r="B18" s="30"/>
      <c r="C18" s="34" t="s">
        <v>23</v>
      </c>
      <c r="D18" s="35">
        <v>2022</v>
      </c>
      <c r="E18" s="35">
        <v>2023</v>
      </c>
      <c r="F18" s="35">
        <v>2024</v>
      </c>
      <c r="G18" s="35">
        <v>2025</v>
      </c>
      <c r="H18" s="30"/>
      <c r="I18" s="30"/>
      <c r="J18" s="30"/>
      <c r="K18" s="30"/>
    </row>
    <row r="19" spans="1:11" ht="14.1" customHeight="1" x14ac:dyDescent="0.25">
      <c r="A19" s="30"/>
      <c r="B19" s="30"/>
      <c r="C19" s="36"/>
      <c r="D19" s="37" t="s">
        <v>17</v>
      </c>
      <c r="E19" s="37" t="s">
        <v>18</v>
      </c>
      <c r="F19" s="37" t="s">
        <v>18</v>
      </c>
      <c r="G19" s="37" t="s">
        <v>18</v>
      </c>
      <c r="H19" s="30"/>
      <c r="I19" s="30"/>
      <c r="J19" s="30"/>
      <c r="K19" s="30"/>
    </row>
    <row r="20" spans="1:11" ht="41.1" customHeight="1" x14ac:dyDescent="0.25">
      <c r="A20" s="30"/>
      <c r="B20" s="30"/>
      <c r="C20" s="34" t="s">
        <v>141</v>
      </c>
      <c r="D20" s="38" t="s">
        <v>134</v>
      </c>
      <c r="E20" s="38" t="s">
        <v>134</v>
      </c>
      <c r="F20" s="38" t="s">
        <v>135</v>
      </c>
      <c r="G20" s="38" t="s">
        <v>135</v>
      </c>
      <c r="H20" s="30"/>
      <c r="I20" s="30"/>
      <c r="J20" s="30"/>
      <c r="K20" s="30"/>
    </row>
    <row r="21" spans="1:11" ht="30.95" customHeight="1" x14ac:dyDescent="0.25">
      <c r="A21" s="30"/>
      <c r="B21" s="30"/>
      <c r="C21" s="34" t="s">
        <v>142</v>
      </c>
      <c r="D21" s="38" t="s">
        <v>135</v>
      </c>
      <c r="E21" s="38" t="s">
        <v>137</v>
      </c>
      <c r="F21" s="38" t="s">
        <v>137</v>
      </c>
      <c r="G21" s="38" t="s">
        <v>143</v>
      </c>
      <c r="H21" s="30"/>
      <c r="I21" s="30"/>
      <c r="J21" s="30"/>
      <c r="K21" s="30"/>
    </row>
    <row r="22" spans="1:11" ht="30.95" customHeight="1" x14ac:dyDescent="0.25">
      <c r="A22" s="30"/>
      <c r="B22" s="30"/>
      <c r="C22" s="34" t="s">
        <v>144</v>
      </c>
      <c r="D22" s="38" t="s">
        <v>135</v>
      </c>
      <c r="E22" s="38" t="s">
        <v>135</v>
      </c>
      <c r="F22" s="38" t="s">
        <v>137</v>
      </c>
      <c r="G22" s="38" t="s">
        <v>137</v>
      </c>
      <c r="H22" s="30"/>
      <c r="I22" s="30"/>
      <c r="J22" s="30"/>
      <c r="K22" s="30"/>
    </row>
    <row r="23" spans="1:11" ht="41.1" customHeight="1" x14ac:dyDescent="0.25">
      <c r="A23" s="30"/>
      <c r="B23" s="30"/>
      <c r="C23" s="34" t="s">
        <v>145</v>
      </c>
      <c r="D23" s="38" t="s">
        <v>48</v>
      </c>
      <c r="E23" s="38" t="s">
        <v>84</v>
      </c>
      <c r="F23" s="38" t="s">
        <v>135</v>
      </c>
      <c r="G23" s="38" t="s">
        <v>135</v>
      </c>
      <c r="H23" s="30"/>
      <c r="I23" s="30"/>
      <c r="J23" s="30"/>
      <c r="K23" s="30"/>
    </row>
    <row r="24" spans="1:11" ht="14.1" customHeight="1" x14ac:dyDescent="0.25">
      <c r="A24" s="30"/>
      <c r="B24" s="30"/>
      <c r="C24" s="1370" t="s">
        <v>30</v>
      </c>
      <c r="D24" s="1371"/>
      <c r="E24" s="1371"/>
      <c r="F24" s="1371"/>
      <c r="G24" s="1371"/>
      <c r="H24" s="30"/>
      <c r="I24" s="30"/>
      <c r="J24" s="30"/>
      <c r="K24" s="30"/>
    </row>
    <row r="25" spans="1:11" ht="14.1" customHeight="1" x14ac:dyDescent="0.25">
      <c r="A25" s="30"/>
      <c r="B25" s="30"/>
      <c r="C25" s="39" t="s">
        <v>146</v>
      </c>
      <c r="D25" s="1370" t="s">
        <v>147</v>
      </c>
      <c r="E25" s="1371"/>
      <c r="F25" s="1371"/>
      <c r="G25" s="1371"/>
      <c r="H25" s="30"/>
      <c r="I25" s="30"/>
      <c r="J25" s="30"/>
      <c r="K25" s="30"/>
    </row>
    <row r="26" spans="1:11" ht="18" customHeight="1" x14ac:dyDescent="0.25">
      <c r="A26" s="30"/>
      <c r="B26" s="30"/>
      <c r="C26" s="40" t="s">
        <v>33</v>
      </c>
      <c r="D26" s="1368" t="s">
        <v>148</v>
      </c>
      <c r="E26" s="1369"/>
      <c r="F26" s="1369"/>
      <c r="G26" s="1369"/>
      <c r="H26" s="30"/>
      <c r="I26" s="30"/>
      <c r="J26" s="30"/>
      <c r="K26" s="30"/>
    </row>
    <row r="27" spans="1:11" ht="18" customHeight="1" x14ac:dyDescent="0.25">
      <c r="A27" s="30"/>
      <c r="B27" s="30"/>
      <c r="C27" s="41" t="s">
        <v>35</v>
      </c>
      <c r="D27" s="1361" t="s">
        <v>149</v>
      </c>
      <c r="E27" s="1362"/>
      <c r="F27" s="1362"/>
      <c r="G27" s="1362"/>
      <c r="H27" s="30"/>
      <c r="I27" s="30"/>
      <c r="J27" s="30"/>
      <c r="K27" s="30"/>
    </row>
    <row r="28" spans="1:11" ht="18" customHeight="1" x14ac:dyDescent="0.25">
      <c r="A28" s="30"/>
      <c r="B28" s="30"/>
      <c r="C28" s="41" t="s">
        <v>37</v>
      </c>
      <c r="D28" s="1361" t="s">
        <v>150</v>
      </c>
      <c r="E28" s="1362"/>
      <c r="F28" s="1362"/>
      <c r="G28" s="1362"/>
      <c r="H28" s="30"/>
      <c r="I28" s="30"/>
      <c r="J28" s="30"/>
      <c r="K28" s="30"/>
    </row>
    <row r="29" spans="1:11" ht="15" customHeight="1" x14ac:dyDescent="0.25">
      <c r="A29" s="30"/>
      <c r="B29" s="30"/>
      <c r="C29" s="42"/>
      <c r="D29" s="43">
        <v>2022</v>
      </c>
      <c r="E29" s="43">
        <v>2023</v>
      </c>
      <c r="F29" s="43">
        <v>2024</v>
      </c>
      <c r="G29" s="43">
        <v>2025</v>
      </c>
      <c r="H29" s="30"/>
      <c r="I29" s="30"/>
      <c r="J29" s="30"/>
      <c r="K29" s="30"/>
    </row>
    <row r="30" spans="1:11" ht="15" customHeight="1" x14ac:dyDescent="0.25">
      <c r="A30" s="30"/>
      <c r="B30" s="30"/>
      <c r="C30" s="44"/>
      <c r="D30" s="45" t="s">
        <v>17</v>
      </c>
      <c r="E30" s="45" t="s">
        <v>18</v>
      </c>
      <c r="F30" s="45" t="s">
        <v>18</v>
      </c>
      <c r="G30" s="45" t="s">
        <v>18</v>
      </c>
      <c r="H30" s="30"/>
      <c r="I30" s="30"/>
      <c r="J30" s="30"/>
      <c r="K30" s="30"/>
    </row>
    <row r="31" spans="1:11" ht="14.1" customHeight="1" x14ac:dyDescent="0.25">
      <c r="A31" s="30"/>
      <c r="B31" s="30"/>
      <c r="C31" s="34" t="s">
        <v>39</v>
      </c>
      <c r="D31" s="38" t="s">
        <v>151</v>
      </c>
      <c r="E31" s="38" t="s">
        <v>152</v>
      </c>
      <c r="F31" s="38" t="s">
        <v>153</v>
      </c>
      <c r="G31" s="38" t="s">
        <v>153</v>
      </c>
      <c r="H31" s="30"/>
      <c r="I31" s="30"/>
      <c r="J31" s="30"/>
      <c r="K31" s="30"/>
    </row>
    <row r="32" spans="1:11" ht="14.1" customHeight="1" x14ac:dyDescent="0.25">
      <c r="A32" s="30"/>
      <c r="B32" s="30"/>
      <c r="C32" s="34" t="s">
        <v>40</v>
      </c>
      <c r="D32" s="38" t="s">
        <v>154</v>
      </c>
      <c r="E32" s="38" t="s">
        <v>155</v>
      </c>
      <c r="F32" s="38" t="s">
        <v>156</v>
      </c>
      <c r="G32" s="38" t="s">
        <v>156</v>
      </c>
      <c r="H32" s="30"/>
      <c r="I32" s="30"/>
      <c r="J32" s="30"/>
      <c r="K32" s="30"/>
    </row>
    <row r="33" spans="1:11" ht="14.1" customHeight="1" x14ac:dyDescent="0.25">
      <c r="A33" s="30"/>
      <c r="B33" s="30"/>
      <c r="C33" s="34" t="s">
        <v>43</v>
      </c>
      <c r="D33" s="38" t="s">
        <v>157</v>
      </c>
      <c r="E33" s="38" t="s">
        <v>158</v>
      </c>
      <c r="F33" s="38" t="s">
        <v>159</v>
      </c>
      <c r="G33" s="38" t="s">
        <v>159</v>
      </c>
      <c r="H33" s="30"/>
      <c r="I33" s="30"/>
      <c r="J33" s="30"/>
      <c r="K33" s="30"/>
    </row>
    <row r="34" spans="1:11" ht="14.1" customHeight="1" x14ac:dyDescent="0.25">
      <c r="A34" s="30"/>
      <c r="B34" s="30"/>
      <c r="C34" s="34" t="s">
        <v>46</v>
      </c>
      <c r="D34" s="38" t="s">
        <v>47</v>
      </c>
      <c r="E34" s="38" t="s">
        <v>160</v>
      </c>
      <c r="F34" s="38" t="s">
        <v>161</v>
      </c>
      <c r="G34" s="38" t="s">
        <v>48</v>
      </c>
      <c r="H34" s="30"/>
      <c r="I34" s="30"/>
      <c r="J34" s="30"/>
      <c r="K34" s="30"/>
    </row>
    <row r="35" spans="1:11" ht="14.1" customHeight="1" x14ac:dyDescent="0.25">
      <c r="A35" s="30"/>
      <c r="B35" s="30"/>
      <c r="C35" s="34" t="s">
        <v>49</v>
      </c>
      <c r="D35" s="38" t="s">
        <v>47</v>
      </c>
      <c r="E35" s="38" t="s">
        <v>162</v>
      </c>
      <c r="F35" s="38" t="s">
        <v>163</v>
      </c>
      <c r="G35" s="38" t="s">
        <v>48</v>
      </c>
      <c r="H35" s="30"/>
      <c r="I35" s="30"/>
      <c r="J35" s="30"/>
      <c r="K35" s="30"/>
    </row>
    <row r="36" spans="1:11" ht="14.1" customHeight="1" x14ac:dyDescent="0.25">
      <c r="A36" s="30"/>
      <c r="B36" s="30"/>
      <c r="C36" s="34" t="s">
        <v>51</v>
      </c>
      <c r="D36" s="38" t="s">
        <v>47</v>
      </c>
      <c r="E36" s="38" t="s">
        <v>164</v>
      </c>
      <c r="F36" s="38" t="s">
        <v>165</v>
      </c>
      <c r="G36" s="38" t="s">
        <v>48</v>
      </c>
      <c r="H36" s="30"/>
      <c r="I36" s="30"/>
      <c r="J36" s="30"/>
      <c r="K36" s="30"/>
    </row>
    <row r="37" spans="1:11" ht="14.1" customHeight="1" x14ac:dyDescent="0.25">
      <c r="A37" s="30"/>
      <c r="B37" s="30"/>
      <c r="C37" s="1363" t="s">
        <v>52</v>
      </c>
      <c r="D37" s="1364"/>
      <c r="E37" s="1364"/>
      <c r="F37" s="1364"/>
      <c r="G37" s="1364"/>
      <c r="H37" s="30"/>
      <c r="I37" s="30"/>
      <c r="J37" s="30"/>
      <c r="K37" s="30"/>
    </row>
    <row r="38" spans="1:11" ht="14.1" customHeight="1" x14ac:dyDescent="0.25">
      <c r="A38" s="30"/>
      <c r="B38" s="30"/>
      <c r="C38" s="42"/>
      <c r="D38" s="43">
        <v>2022</v>
      </c>
      <c r="E38" s="43">
        <v>2023</v>
      </c>
      <c r="F38" s="43">
        <v>2024</v>
      </c>
      <c r="G38" s="43">
        <v>2025</v>
      </c>
      <c r="H38" s="30"/>
      <c r="I38" s="30"/>
      <c r="J38" s="30"/>
      <c r="K38" s="30"/>
    </row>
    <row r="39" spans="1:11" ht="14.1" customHeight="1" x14ac:dyDescent="0.25">
      <c r="A39" s="30"/>
      <c r="B39" s="30"/>
      <c r="C39" s="44"/>
      <c r="D39" s="45" t="s">
        <v>17</v>
      </c>
      <c r="E39" s="45" t="s">
        <v>18</v>
      </c>
      <c r="F39" s="45" t="s">
        <v>18</v>
      </c>
      <c r="G39" s="45" t="s">
        <v>18</v>
      </c>
      <c r="H39" s="30"/>
      <c r="I39" s="30"/>
      <c r="J39" s="30"/>
      <c r="K39" s="30"/>
    </row>
    <row r="40" spans="1:11" ht="14.1" customHeight="1" x14ac:dyDescent="0.25">
      <c r="A40" s="30"/>
      <c r="B40" s="30"/>
      <c r="C40" s="46" t="s">
        <v>53</v>
      </c>
      <c r="D40" s="47">
        <v>234437000</v>
      </c>
      <c r="E40" s="47">
        <v>235320000</v>
      </c>
      <c r="F40" s="47">
        <v>235320000</v>
      </c>
      <c r="G40" s="47">
        <v>235320000</v>
      </c>
      <c r="H40" s="30"/>
      <c r="I40" s="30"/>
      <c r="J40" s="30"/>
      <c r="K40" s="30"/>
    </row>
    <row r="41" spans="1:11" ht="14.1" customHeight="1" x14ac:dyDescent="0.25">
      <c r="A41" s="30"/>
      <c r="B41" s="30"/>
      <c r="C41" s="46" t="s">
        <v>54</v>
      </c>
      <c r="D41" s="47">
        <v>234437000</v>
      </c>
      <c r="E41" s="47">
        <v>235320000</v>
      </c>
      <c r="F41" s="47">
        <v>235320000</v>
      </c>
      <c r="G41" s="47">
        <v>235320000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56</v>
      </c>
      <c r="D43" s="47">
        <v>37850000</v>
      </c>
      <c r="E43" s="47">
        <v>38000000</v>
      </c>
      <c r="F43" s="47">
        <v>38000000</v>
      </c>
      <c r="G43" s="47">
        <v>38000000</v>
      </c>
      <c r="H43" s="30"/>
      <c r="I43" s="30"/>
      <c r="J43" s="30"/>
      <c r="K43" s="30"/>
    </row>
    <row r="44" spans="1:11" ht="14.1" customHeight="1" x14ac:dyDescent="0.25">
      <c r="A44" s="30"/>
      <c r="B44" s="30"/>
      <c r="C44" s="46" t="s">
        <v>54</v>
      </c>
      <c r="D44" s="47">
        <v>37850000</v>
      </c>
      <c r="E44" s="47">
        <v>38000000</v>
      </c>
      <c r="F44" s="47">
        <v>38000000</v>
      </c>
      <c r="G44" s="47">
        <v>38000000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57</v>
      </c>
      <c r="D46" s="47">
        <v>13400000</v>
      </c>
      <c r="E46" s="47">
        <v>24060000</v>
      </c>
      <c r="F46" s="47">
        <v>18060000</v>
      </c>
      <c r="G46" s="47">
        <v>18060000</v>
      </c>
      <c r="H46" s="30"/>
      <c r="I46" s="30"/>
      <c r="J46" s="30"/>
      <c r="K46" s="30"/>
    </row>
    <row r="47" spans="1:11" ht="14.1" customHeight="1" x14ac:dyDescent="0.25">
      <c r="A47" s="30"/>
      <c r="B47" s="30"/>
      <c r="C47" s="46" t="s">
        <v>54</v>
      </c>
      <c r="D47" s="47">
        <v>13400000</v>
      </c>
      <c r="E47" s="47">
        <v>24060000</v>
      </c>
      <c r="F47" s="47">
        <v>18060000</v>
      </c>
      <c r="G47" s="47">
        <v>18060000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58</v>
      </c>
      <c r="D49" s="47">
        <v>0</v>
      </c>
      <c r="E49" s="47">
        <v>0</v>
      </c>
      <c r="F49" s="47">
        <v>0</v>
      </c>
      <c r="G49" s="47">
        <v>0</v>
      </c>
      <c r="H49" s="30"/>
      <c r="I49" s="30"/>
      <c r="J49" s="30"/>
      <c r="K49" s="30"/>
    </row>
    <row r="50" spans="1:11" ht="14.1" customHeight="1" x14ac:dyDescent="0.25">
      <c r="A50" s="30"/>
      <c r="B50" s="30"/>
      <c r="C50" s="46" t="s">
        <v>54</v>
      </c>
      <c r="D50" s="47">
        <v>0</v>
      </c>
      <c r="E50" s="47">
        <v>0</v>
      </c>
      <c r="F50" s="47">
        <v>0</v>
      </c>
      <c r="G50" s="47">
        <v>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59</v>
      </c>
      <c r="D52" s="47">
        <v>0</v>
      </c>
      <c r="E52" s="47">
        <v>0</v>
      </c>
      <c r="F52" s="47">
        <v>0</v>
      </c>
      <c r="G52" s="47">
        <v>0</v>
      </c>
      <c r="H52" s="30"/>
      <c r="I52" s="30"/>
      <c r="J52" s="30"/>
      <c r="K52" s="30"/>
    </row>
    <row r="53" spans="1:11" ht="14.1" customHeight="1" x14ac:dyDescent="0.25">
      <c r="A53" s="30"/>
      <c r="B53" s="30"/>
      <c r="C53" s="46" t="s">
        <v>54</v>
      </c>
      <c r="D53" s="47">
        <v>0</v>
      </c>
      <c r="E53" s="47">
        <v>0</v>
      </c>
      <c r="F53" s="47">
        <v>0</v>
      </c>
      <c r="G53" s="47">
        <v>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60</v>
      </c>
      <c r="D55" s="47">
        <v>0</v>
      </c>
      <c r="E55" s="47">
        <v>0</v>
      </c>
      <c r="F55" s="47">
        <v>0</v>
      </c>
      <c r="G55" s="47">
        <v>0</v>
      </c>
      <c r="H55" s="30"/>
      <c r="I55" s="30"/>
      <c r="J55" s="30"/>
      <c r="K55" s="30"/>
    </row>
    <row r="56" spans="1:11" ht="14.1" customHeight="1" x14ac:dyDescent="0.25">
      <c r="A56" s="30"/>
      <c r="B56" s="30"/>
      <c r="C56" s="46" t="s">
        <v>54</v>
      </c>
      <c r="D56" s="47">
        <v>0</v>
      </c>
      <c r="E56" s="47">
        <v>0</v>
      </c>
      <c r="F56" s="47">
        <v>0</v>
      </c>
      <c r="G56" s="47">
        <v>0</v>
      </c>
      <c r="H56" s="30"/>
      <c r="I56" s="30"/>
      <c r="J56" s="30"/>
      <c r="K56" s="30"/>
    </row>
    <row r="57" spans="1:11" ht="14.1" customHeight="1" x14ac:dyDescent="0.25">
      <c r="A57" s="30"/>
      <c r="B57" s="30"/>
      <c r="C57" s="46" t="s">
        <v>55</v>
      </c>
      <c r="D57" s="47">
        <v>0</v>
      </c>
      <c r="E57" s="47">
        <v>0</v>
      </c>
      <c r="F57" s="47">
        <v>0</v>
      </c>
      <c r="G57" s="47">
        <v>0</v>
      </c>
      <c r="H57" s="30"/>
      <c r="I57" s="30"/>
      <c r="J57" s="30"/>
      <c r="K57" s="30"/>
    </row>
    <row r="58" spans="1:11" ht="14.1" customHeight="1" x14ac:dyDescent="0.25">
      <c r="A58" s="30"/>
      <c r="B58" s="30"/>
      <c r="C58" s="46" t="s">
        <v>61</v>
      </c>
      <c r="D58" s="47">
        <v>1600000</v>
      </c>
      <c r="E58" s="47">
        <v>0</v>
      </c>
      <c r="F58" s="47">
        <v>0</v>
      </c>
      <c r="G58" s="47">
        <v>0</v>
      </c>
      <c r="H58" s="30"/>
      <c r="I58" s="30"/>
      <c r="J58" s="30"/>
      <c r="K58" s="30"/>
    </row>
    <row r="59" spans="1:11" ht="14.1" customHeight="1" x14ac:dyDescent="0.25">
      <c r="A59" s="30"/>
      <c r="B59" s="30"/>
      <c r="C59" s="46" t="s">
        <v>54</v>
      </c>
      <c r="D59" s="47">
        <v>1600000</v>
      </c>
      <c r="E59" s="47">
        <v>0</v>
      </c>
      <c r="F59" s="47">
        <v>0</v>
      </c>
      <c r="G59" s="47">
        <v>0</v>
      </c>
      <c r="H59" s="30"/>
      <c r="I59" s="30"/>
      <c r="J59" s="30"/>
      <c r="K59" s="30"/>
    </row>
    <row r="60" spans="1:11" ht="14.1" customHeight="1" x14ac:dyDescent="0.25">
      <c r="A60" s="30"/>
      <c r="B60" s="30"/>
      <c r="C60" s="46" t="s">
        <v>55</v>
      </c>
      <c r="D60" s="47">
        <v>0</v>
      </c>
      <c r="E60" s="47">
        <v>0</v>
      </c>
      <c r="F60" s="47">
        <v>0</v>
      </c>
      <c r="G60" s="47">
        <v>0</v>
      </c>
      <c r="H60" s="30"/>
      <c r="I60" s="30"/>
      <c r="J60" s="30"/>
      <c r="K60" s="30"/>
    </row>
    <row r="61" spans="1:11" ht="14.1" customHeight="1" x14ac:dyDescent="0.25">
      <c r="A61" s="30"/>
      <c r="B61" s="30"/>
      <c r="C61" s="46" t="s">
        <v>62</v>
      </c>
      <c r="D61" s="47">
        <v>0</v>
      </c>
      <c r="E61" s="47">
        <v>0</v>
      </c>
      <c r="F61" s="47">
        <v>0</v>
      </c>
      <c r="G61" s="47">
        <v>0</v>
      </c>
      <c r="H61" s="30"/>
      <c r="I61" s="30"/>
      <c r="J61" s="30"/>
      <c r="K61" s="30"/>
    </row>
    <row r="62" spans="1:11" ht="14.1" customHeight="1" x14ac:dyDescent="0.25">
      <c r="A62" s="30"/>
      <c r="B62" s="30"/>
      <c r="C62" s="46" t="s">
        <v>54</v>
      </c>
      <c r="D62" s="47">
        <v>0</v>
      </c>
      <c r="E62" s="47">
        <v>0</v>
      </c>
      <c r="F62" s="47">
        <v>0</v>
      </c>
      <c r="G62" s="47">
        <v>0</v>
      </c>
      <c r="H62" s="30"/>
      <c r="I62" s="30"/>
      <c r="J62" s="30"/>
      <c r="K62" s="30"/>
    </row>
    <row r="63" spans="1:11" ht="14.1" customHeight="1" x14ac:dyDescent="0.25">
      <c r="A63" s="30"/>
      <c r="B63" s="30"/>
      <c r="C63" s="46" t="s">
        <v>63</v>
      </c>
      <c r="D63" s="47">
        <v>0</v>
      </c>
      <c r="E63" s="47">
        <v>0</v>
      </c>
      <c r="F63" s="47">
        <v>0</v>
      </c>
      <c r="G63" s="47">
        <v>0</v>
      </c>
      <c r="H63" s="30"/>
      <c r="I63" s="30"/>
      <c r="J63" s="30"/>
      <c r="K63" s="30"/>
    </row>
    <row r="64" spans="1:11" ht="14.1" customHeight="1" x14ac:dyDescent="0.25">
      <c r="A64" s="30"/>
      <c r="B64" s="30"/>
      <c r="C64" s="46" t="s">
        <v>64</v>
      </c>
      <c r="D64" s="47">
        <v>0</v>
      </c>
      <c r="E64" s="47">
        <v>0</v>
      </c>
      <c r="F64" s="47">
        <v>0</v>
      </c>
      <c r="G64" s="47">
        <v>0</v>
      </c>
      <c r="H64" s="30"/>
      <c r="I64" s="30"/>
      <c r="J64" s="30"/>
      <c r="K64" s="30"/>
    </row>
    <row r="65" spans="1:11" ht="14.1" customHeight="1" x14ac:dyDescent="0.25">
      <c r="A65" s="30"/>
      <c r="B65" s="30"/>
      <c r="C65" s="46" t="s">
        <v>65</v>
      </c>
      <c r="D65" s="47">
        <v>0</v>
      </c>
      <c r="E65" s="47">
        <v>0</v>
      </c>
      <c r="F65" s="47">
        <v>0</v>
      </c>
      <c r="G65" s="47">
        <v>0</v>
      </c>
      <c r="H65" s="30"/>
      <c r="I65" s="30"/>
      <c r="J65" s="30"/>
      <c r="K65" s="30"/>
    </row>
    <row r="66" spans="1:11" ht="14.1" customHeight="1" x14ac:dyDescent="0.25">
      <c r="A66" s="30"/>
      <c r="B66" s="30"/>
      <c r="C66" s="46" t="s">
        <v>66</v>
      </c>
      <c r="D66" s="47">
        <v>0</v>
      </c>
      <c r="E66" s="47">
        <v>0</v>
      </c>
      <c r="F66" s="47">
        <v>0</v>
      </c>
      <c r="G66" s="47">
        <v>0</v>
      </c>
      <c r="H66" s="30"/>
      <c r="I66" s="30"/>
      <c r="J66" s="30"/>
      <c r="K66" s="30"/>
    </row>
    <row r="67" spans="1:11" ht="14.1" customHeight="1" x14ac:dyDescent="0.25">
      <c r="A67" s="30"/>
      <c r="B67" s="30"/>
      <c r="C67" s="46" t="s">
        <v>67</v>
      </c>
      <c r="D67" s="47">
        <v>0</v>
      </c>
      <c r="E67" s="47">
        <v>0</v>
      </c>
      <c r="F67" s="47">
        <v>0</v>
      </c>
      <c r="G67" s="47">
        <v>0</v>
      </c>
      <c r="H67" s="30"/>
      <c r="I67" s="30"/>
      <c r="J67" s="30"/>
      <c r="K67" s="30"/>
    </row>
    <row r="68" spans="1:11" ht="14.1" customHeight="1" x14ac:dyDescent="0.25">
      <c r="A68" s="30"/>
      <c r="B68" s="30"/>
      <c r="C68" s="46" t="s">
        <v>54</v>
      </c>
      <c r="D68" s="47">
        <v>0</v>
      </c>
      <c r="E68" s="47">
        <v>0</v>
      </c>
      <c r="F68" s="47">
        <v>0</v>
      </c>
      <c r="G68" s="47">
        <v>0</v>
      </c>
      <c r="H68" s="30"/>
      <c r="I68" s="30"/>
      <c r="J68" s="30"/>
      <c r="K68" s="30"/>
    </row>
    <row r="69" spans="1:11" ht="14.1" customHeight="1" x14ac:dyDescent="0.25">
      <c r="A69" s="30"/>
      <c r="B69" s="30"/>
      <c r="C69" s="46" t="s">
        <v>63</v>
      </c>
      <c r="D69" s="47">
        <v>0</v>
      </c>
      <c r="E69" s="47">
        <v>0</v>
      </c>
      <c r="F69" s="47">
        <v>0</v>
      </c>
      <c r="G69" s="47">
        <v>0</v>
      </c>
      <c r="H69" s="30"/>
      <c r="I69" s="30"/>
      <c r="J69" s="30"/>
      <c r="K69" s="30"/>
    </row>
    <row r="70" spans="1:11" ht="14.1" customHeight="1" x14ac:dyDescent="0.25">
      <c r="A70" s="30"/>
      <c r="B70" s="30"/>
      <c r="C70" s="46" t="s">
        <v>64</v>
      </c>
      <c r="D70" s="47">
        <v>0</v>
      </c>
      <c r="E70" s="47">
        <v>0</v>
      </c>
      <c r="F70" s="47">
        <v>0</v>
      </c>
      <c r="G70" s="47">
        <v>0</v>
      </c>
      <c r="H70" s="30"/>
      <c r="I70" s="30"/>
      <c r="J70" s="30"/>
      <c r="K70" s="30"/>
    </row>
    <row r="71" spans="1:11" ht="14.1" customHeight="1" x14ac:dyDescent="0.25">
      <c r="A71" s="30"/>
      <c r="B71" s="30"/>
      <c r="C71" s="46" t="s">
        <v>65</v>
      </c>
      <c r="D71" s="47">
        <v>0</v>
      </c>
      <c r="E71" s="47">
        <v>0</v>
      </c>
      <c r="F71" s="47">
        <v>0</v>
      </c>
      <c r="G71" s="47">
        <v>0</v>
      </c>
      <c r="H71" s="30"/>
      <c r="I71" s="30"/>
      <c r="J71" s="30"/>
      <c r="K71" s="30"/>
    </row>
    <row r="72" spans="1:11" ht="14.1" customHeight="1" x14ac:dyDescent="0.25">
      <c r="A72" s="30"/>
      <c r="B72" s="30"/>
      <c r="C72" s="46" t="s">
        <v>66</v>
      </c>
      <c r="D72" s="47">
        <v>0</v>
      </c>
      <c r="E72" s="47">
        <v>0</v>
      </c>
      <c r="F72" s="47">
        <v>0</v>
      </c>
      <c r="G72" s="47">
        <v>0</v>
      </c>
      <c r="H72" s="30"/>
      <c r="I72" s="30"/>
      <c r="J72" s="30"/>
      <c r="K72" s="30"/>
    </row>
    <row r="73" spans="1:11" ht="14.1" customHeight="1" x14ac:dyDescent="0.25">
      <c r="A73" s="30"/>
      <c r="B73" s="30"/>
      <c r="C73" s="46" t="s">
        <v>68</v>
      </c>
      <c r="D73" s="47">
        <v>0</v>
      </c>
      <c r="E73" s="47">
        <v>0</v>
      </c>
      <c r="F73" s="47">
        <v>0</v>
      </c>
      <c r="G73" s="47">
        <v>0</v>
      </c>
      <c r="H73" s="30"/>
      <c r="I73" s="30"/>
      <c r="J73" s="30"/>
      <c r="K73" s="30"/>
    </row>
    <row r="74" spans="1:11" ht="14.1" customHeight="1" x14ac:dyDescent="0.25">
      <c r="A74" s="30"/>
      <c r="B74" s="30"/>
      <c r="C74" s="46" t="s">
        <v>54</v>
      </c>
      <c r="D74" s="47">
        <v>0</v>
      </c>
      <c r="E74" s="47">
        <v>0</v>
      </c>
      <c r="F74" s="47">
        <v>0</v>
      </c>
      <c r="G74" s="47">
        <v>0</v>
      </c>
      <c r="H74" s="30"/>
      <c r="I74" s="30"/>
      <c r="J74" s="30"/>
      <c r="K74" s="30"/>
    </row>
    <row r="75" spans="1:11" ht="14.1" customHeight="1" x14ac:dyDescent="0.25">
      <c r="A75" s="30"/>
      <c r="B75" s="30"/>
      <c r="C75" s="46" t="s">
        <v>63</v>
      </c>
      <c r="D75" s="47">
        <v>0</v>
      </c>
      <c r="E75" s="47">
        <v>0</v>
      </c>
      <c r="F75" s="47">
        <v>0</v>
      </c>
      <c r="G75" s="47">
        <v>0</v>
      </c>
      <c r="H75" s="30"/>
      <c r="I75" s="30"/>
      <c r="J75" s="30"/>
      <c r="K75" s="30"/>
    </row>
    <row r="76" spans="1:11" ht="14.1" customHeight="1" x14ac:dyDescent="0.25">
      <c r="A76" s="30"/>
      <c r="B76" s="30"/>
      <c r="C76" s="46" t="s">
        <v>64</v>
      </c>
      <c r="D76" s="47">
        <v>0</v>
      </c>
      <c r="E76" s="47">
        <v>0</v>
      </c>
      <c r="F76" s="47">
        <v>0</v>
      </c>
      <c r="G76" s="47">
        <v>0</v>
      </c>
      <c r="H76" s="30"/>
      <c r="I76" s="30"/>
      <c r="J76" s="30"/>
      <c r="K76" s="30"/>
    </row>
    <row r="77" spans="1:11" ht="14.1" customHeight="1" x14ac:dyDescent="0.25">
      <c r="A77" s="30"/>
      <c r="B77" s="30"/>
      <c r="C77" s="46" t="s">
        <v>65</v>
      </c>
      <c r="D77" s="47">
        <v>0</v>
      </c>
      <c r="E77" s="47">
        <v>0</v>
      </c>
      <c r="F77" s="47">
        <v>0</v>
      </c>
      <c r="G77" s="47">
        <v>0</v>
      </c>
      <c r="H77" s="30"/>
      <c r="I77" s="30"/>
      <c r="J77" s="30"/>
      <c r="K77" s="30"/>
    </row>
    <row r="78" spans="1:11" ht="14.1" customHeight="1" x14ac:dyDescent="0.25">
      <c r="A78" s="30"/>
      <c r="B78" s="30"/>
      <c r="C78" s="46" t="s">
        <v>66</v>
      </c>
      <c r="D78" s="47">
        <v>0</v>
      </c>
      <c r="E78" s="47">
        <v>0</v>
      </c>
      <c r="F78" s="47">
        <v>0</v>
      </c>
      <c r="G78" s="47">
        <v>0</v>
      </c>
      <c r="H78" s="30"/>
      <c r="I78" s="30"/>
      <c r="J78" s="30"/>
      <c r="K78" s="30"/>
    </row>
    <row r="79" spans="1:11" ht="14.1" customHeight="1" x14ac:dyDescent="0.25">
      <c r="A79" s="30"/>
      <c r="B79" s="30"/>
      <c r="C79" s="46" t="s">
        <v>69</v>
      </c>
      <c r="D79" s="47">
        <v>0</v>
      </c>
      <c r="E79" s="47">
        <v>0</v>
      </c>
      <c r="F79" s="47">
        <v>0</v>
      </c>
      <c r="G79" s="47">
        <v>0</v>
      </c>
      <c r="H79" s="30"/>
      <c r="I79" s="30"/>
      <c r="J79" s="30"/>
      <c r="K79" s="30"/>
    </row>
    <row r="80" spans="1:11" ht="14.1" customHeight="1" x14ac:dyDescent="0.25">
      <c r="A80" s="30"/>
      <c r="B80" s="30"/>
      <c r="C80" s="46" t="s">
        <v>70</v>
      </c>
      <c r="D80" s="47">
        <v>0</v>
      </c>
      <c r="E80" s="47">
        <v>0</v>
      </c>
      <c r="F80" s="47">
        <v>0</v>
      </c>
      <c r="G80" s="47">
        <v>0</v>
      </c>
      <c r="H80" s="30"/>
      <c r="I80" s="30"/>
      <c r="J80" s="30"/>
      <c r="K80" s="30"/>
    </row>
    <row r="81" spans="1:11" ht="14.1" customHeight="1" x14ac:dyDescent="0.25">
      <c r="A81" s="30"/>
      <c r="B81" s="30"/>
      <c r="C81" s="48" t="s">
        <v>71</v>
      </c>
      <c r="D81" s="47">
        <v>287287000</v>
      </c>
      <c r="E81" s="47">
        <v>297380000</v>
      </c>
      <c r="F81" s="47">
        <v>291380000</v>
      </c>
      <c r="G81" s="47">
        <v>291380000</v>
      </c>
      <c r="H81" s="30"/>
      <c r="I81" s="30"/>
      <c r="J81" s="30"/>
      <c r="K81" s="30"/>
    </row>
    <row r="82" spans="1:11" ht="31.5" customHeight="1" x14ac:dyDescent="0.25">
      <c r="A82" s="30"/>
      <c r="B82" s="30"/>
      <c r="C82" s="40" t="s">
        <v>33</v>
      </c>
      <c r="D82" s="1368" t="s">
        <v>166</v>
      </c>
      <c r="E82" s="1369"/>
      <c r="F82" s="1369"/>
      <c r="G82" s="1369"/>
      <c r="H82" s="30"/>
      <c r="I82" s="30"/>
      <c r="J82" s="30"/>
      <c r="K82" s="30"/>
    </row>
    <row r="83" spans="1:11" ht="69" customHeight="1" x14ac:dyDescent="0.25">
      <c r="A83" s="30"/>
      <c r="B83" s="30"/>
      <c r="C83" s="41" t="s">
        <v>35</v>
      </c>
      <c r="D83" s="1361" t="s">
        <v>167</v>
      </c>
      <c r="E83" s="1362"/>
      <c r="F83" s="1362"/>
      <c r="G83" s="1362"/>
      <c r="H83" s="30"/>
      <c r="I83" s="30"/>
      <c r="J83" s="30"/>
      <c r="K83" s="30"/>
    </row>
    <row r="84" spans="1:11" x14ac:dyDescent="0.25">
      <c r="A84" s="30"/>
      <c r="B84" s="30"/>
      <c r="C84" s="41" t="s">
        <v>37</v>
      </c>
      <c r="D84" s="1361" t="s">
        <v>168</v>
      </c>
      <c r="E84" s="1362"/>
      <c r="F84" s="1362"/>
      <c r="G84" s="1362"/>
      <c r="H84" s="30"/>
      <c r="I84" s="30"/>
      <c r="J84" s="30"/>
      <c r="K84" s="30"/>
    </row>
    <row r="85" spans="1:11" ht="15" customHeight="1" x14ac:dyDescent="0.25">
      <c r="A85" s="30"/>
      <c r="B85" s="30"/>
      <c r="C85" s="42"/>
      <c r="D85" s="43">
        <v>2022</v>
      </c>
      <c r="E85" s="43">
        <v>2023</v>
      </c>
      <c r="F85" s="43">
        <v>2024</v>
      </c>
      <c r="G85" s="43">
        <v>2025</v>
      </c>
      <c r="H85" s="30"/>
      <c r="I85" s="30"/>
      <c r="J85" s="30"/>
      <c r="K85" s="30"/>
    </row>
    <row r="86" spans="1:11" ht="15" customHeight="1" x14ac:dyDescent="0.25">
      <c r="A86" s="30"/>
      <c r="B86" s="30"/>
      <c r="C86" s="44"/>
      <c r="D86" s="45" t="s">
        <v>17</v>
      </c>
      <c r="E86" s="45" t="s">
        <v>18</v>
      </c>
      <c r="F86" s="45" t="s">
        <v>18</v>
      </c>
      <c r="G86" s="45" t="s">
        <v>18</v>
      </c>
      <c r="H86" s="30"/>
      <c r="I86" s="30"/>
      <c r="J86" s="30"/>
      <c r="K86" s="30"/>
    </row>
    <row r="87" spans="1:11" ht="14.1" customHeight="1" x14ac:dyDescent="0.25">
      <c r="A87" s="30"/>
      <c r="B87" s="30"/>
      <c r="C87" s="34" t="s">
        <v>39</v>
      </c>
      <c r="D87" s="38" t="s">
        <v>92</v>
      </c>
      <c r="E87" s="38" t="s">
        <v>169</v>
      </c>
      <c r="F87" s="38" t="s">
        <v>169</v>
      </c>
      <c r="G87" s="38" t="s">
        <v>169</v>
      </c>
      <c r="H87" s="30"/>
      <c r="I87" s="30"/>
      <c r="J87" s="30"/>
      <c r="K87" s="30"/>
    </row>
    <row r="88" spans="1:11" ht="14.1" customHeight="1" x14ac:dyDescent="0.25">
      <c r="A88" s="30"/>
      <c r="B88" s="30"/>
      <c r="C88" s="34" t="s">
        <v>40</v>
      </c>
      <c r="D88" s="38" t="s">
        <v>170</v>
      </c>
      <c r="E88" s="38" t="s">
        <v>170</v>
      </c>
      <c r="F88" s="38" t="s">
        <v>170</v>
      </c>
      <c r="G88" s="38" t="s">
        <v>170</v>
      </c>
      <c r="H88" s="30"/>
      <c r="I88" s="30"/>
      <c r="J88" s="30"/>
      <c r="K88" s="30"/>
    </row>
    <row r="89" spans="1:11" ht="14.1" customHeight="1" x14ac:dyDescent="0.25">
      <c r="A89" s="30"/>
      <c r="B89" s="30"/>
      <c r="C89" s="34" t="s">
        <v>43</v>
      </c>
      <c r="D89" s="38" t="s">
        <v>171</v>
      </c>
      <c r="E89" s="38" t="s">
        <v>172</v>
      </c>
      <c r="F89" s="38" t="s">
        <v>172</v>
      </c>
      <c r="G89" s="38" t="s">
        <v>172</v>
      </c>
      <c r="H89" s="30"/>
      <c r="I89" s="30"/>
      <c r="J89" s="30"/>
      <c r="K89" s="30"/>
    </row>
    <row r="90" spans="1:11" ht="14.1" customHeight="1" x14ac:dyDescent="0.25">
      <c r="A90" s="30"/>
      <c r="B90" s="30"/>
      <c r="C90" s="34" t="s">
        <v>46</v>
      </c>
      <c r="D90" s="38" t="s">
        <v>47</v>
      </c>
      <c r="E90" s="38" t="s">
        <v>173</v>
      </c>
      <c r="F90" s="38" t="s">
        <v>48</v>
      </c>
      <c r="G90" s="38" t="s">
        <v>48</v>
      </c>
      <c r="H90" s="30"/>
      <c r="I90" s="30"/>
      <c r="J90" s="30"/>
      <c r="K90" s="30"/>
    </row>
    <row r="91" spans="1:11" ht="14.1" customHeight="1" x14ac:dyDescent="0.25">
      <c r="A91" s="30"/>
      <c r="B91" s="30"/>
      <c r="C91" s="34" t="s">
        <v>49</v>
      </c>
      <c r="D91" s="38" t="s">
        <v>47</v>
      </c>
      <c r="E91" s="38" t="s">
        <v>48</v>
      </c>
      <c r="F91" s="38" t="s">
        <v>48</v>
      </c>
      <c r="G91" s="38" t="s">
        <v>48</v>
      </c>
      <c r="H91" s="30"/>
      <c r="I91" s="30"/>
      <c r="J91" s="30"/>
      <c r="K91" s="30"/>
    </row>
    <row r="92" spans="1:11" ht="14.1" customHeight="1" x14ac:dyDescent="0.25">
      <c r="A92" s="30"/>
      <c r="B92" s="30"/>
      <c r="C92" s="34" t="s">
        <v>51</v>
      </c>
      <c r="D92" s="38" t="s">
        <v>47</v>
      </c>
      <c r="E92" s="38" t="s">
        <v>174</v>
      </c>
      <c r="F92" s="38" t="s">
        <v>48</v>
      </c>
      <c r="G92" s="38" t="s">
        <v>48</v>
      </c>
      <c r="H92" s="30"/>
      <c r="I92" s="30"/>
      <c r="J92" s="30"/>
      <c r="K92" s="30"/>
    </row>
    <row r="93" spans="1:11" ht="14.1" customHeight="1" x14ac:dyDescent="0.25">
      <c r="A93" s="30"/>
      <c r="B93" s="30"/>
      <c r="C93" s="1363" t="s">
        <v>52</v>
      </c>
      <c r="D93" s="1364"/>
      <c r="E93" s="1364"/>
      <c r="F93" s="1364"/>
      <c r="G93" s="1364"/>
      <c r="H93" s="30"/>
      <c r="I93" s="30"/>
      <c r="J93" s="30"/>
      <c r="K93" s="30"/>
    </row>
    <row r="94" spans="1:11" ht="14.1" customHeight="1" x14ac:dyDescent="0.25">
      <c r="A94" s="30"/>
      <c r="B94" s="30"/>
      <c r="C94" s="42"/>
      <c r="D94" s="43">
        <v>2022</v>
      </c>
      <c r="E94" s="43">
        <v>2023</v>
      </c>
      <c r="F94" s="43">
        <v>2024</v>
      </c>
      <c r="G94" s="43">
        <v>2025</v>
      </c>
      <c r="H94" s="30"/>
      <c r="I94" s="30"/>
      <c r="J94" s="30"/>
      <c r="K94" s="30"/>
    </row>
    <row r="95" spans="1:11" ht="14.1" customHeight="1" x14ac:dyDescent="0.25">
      <c r="A95" s="30"/>
      <c r="B95" s="30"/>
      <c r="C95" s="44"/>
      <c r="D95" s="45" t="s">
        <v>17</v>
      </c>
      <c r="E95" s="45" t="s">
        <v>18</v>
      </c>
      <c r="F95" s="45" t="s">
        <v>18</v>
      </c>
      <c r="G95" s="45" t="s">
        <v>18</v>
      </c>
      <c r="H95" s="30"/>
      <c r="I95" s="30"/>
      <c r="J95" s="30"/>
      <c r="K95" s="30"/>
    </row>
    <row r="96" spans="1:11" ht="14.1" customHeight="1" x14ac:dyDescent="0.25">
      <c r="A96" s="30"/>
      <c r="B96" s="30"/>
      <c r="C96" s="46" t="s">
        <v>53</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56</v>
      </c>
      <c r="D99" s="47">
        <v>0</v>
      </c>
      <c r="E99" s="47">
        <v>0</v>
      </c>
      <c r="F99" s="47">
        <v>0</v>
      </c>
      <c r="G99" s="47">
        <v>0</v>
      </c>
      <c r="H99" s="30"/>
      <c r="I99" s="30"/>
      <c r="J99" s="30"/>
      <c r="K99" s="30"/>
    </row>
    <row r="100" spans="1:11" ht="14.1" customHeight="1" x14ac:dyDescent="0.25">
      <c r="A100" s="30"/>
      <c r="B100" s="30"/>
      <c r="C100" s="46" t="s">
        <v>54</v>
      </c>
      <c r="D100" s="47">
        <v>0</v>
      </c>
      <c r="E100" s="47">
        <v>0</v>
      </c>
      <c r="F100" s="47">
        <v>0</v>
      </c>
      <c r="G100" s="47">
        <v>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57</v>
      </c>
      <c r="D102" s="47">
        <v>7700000</v>
      </c>
      <c r="E102" s="47">
        <v>6700000</v>
      </c>
      <c r="F102" s="47">
        <v>6700000</v>
      </c>
      <c r="G102" s="47">
        <v>6700000</v>
      </c>
      <c r="H102" s="30"/>
      <c r="I102" s="30"/>
      <c r="J102" s="30"/>
      <c r="K102" s="30"/>
    </row>
    <row r="103" spans="1:11" ht="14.1" customHeight="1" x14ac:dyDescent="0.25">
      <c r="A103" s="30"/>
      <c r="B103" s="30"/>
      <c r="C103" s="46" t="s">
        <v>54</v>
      </c>
      <c r="D103" s="47">
        <v>7700000</v>
      </c>
      <c r="E103" s="47">
        <v>6700000</v>
      </c>
      <c r="F103" s="47">
        <v>6700000</v>
      </c>
      <c r="G103" s="47">
        <v>6700000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58</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59</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60</v>
      </c>
      <c r="D111" s="47">
        <v>90000</v>
      </c>
      <c r="E111" s="47">
        <v>1090000</v>
      </c>
      <c r="F111" s="47">
        <v>1090000</v>
      </c>
      <c r="G111" s="47">
        <v>1090000</v>
      </c>
      <c r="H111" s="30"/>
      <c r="I111" s="30"/>
      <c r="J111" s="30"/>
      <c r="K111" s="30"/>
    </row>
    <row r="112" spans="1:11" ht="14.1" customHeight="1" x14ac:dyDescent="0.25">
      <c r="A112" s="30"/>
      <c r="B112" s="30"/>
      <c r="C112" s="46" t="s">
        <v>54</v>
      </c>
      <c r="D112" s="47">
        <v>90000</v>
      </c>
      <c r="E112" s="47">
        <v>1090000</v>
      </c>
      <c r="F112" s="47">
        <v>1090000</v>
      </c>
      <c r="G112" s="47">
        <v>1090000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61</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55</v>
      </c>
      <c r="D116" s="47">
        <v>0</v>
      </c>
      <c r="E116" s="47">
        <v>0</v>
      </c>
      <c r="F116" s="47">
        <v>0</v>
      </c>
      <c r="G116" s="47">
        <v>0</v>
      </c>
      <c r="H116" s="30"/>
      <c r="I116" s="30"/>
      <c r="J116" s="30"/>
      <c r="K116" s="30"/>
    </row>
    <row r="117" spans="1:11" ht="14.1" customHeight="1" x14ac:dyDescent="0.25">
      <c r="A117" s="30"/>
      <c r="B117" s="30"/>
      <c r="C117" s="46" t="s">
        <v>62</v>
      </c>
      <c r="D117" s="47">
        <v>0</v>
      </c>
      <c r="E117" s="47">
        <v>0</v>
      </c>
      <c r="F117" s="47">
        <v>0</v>
      </c>
      <c r="G117" s="47">
        <v>0</v>
      </c>
      <c r="H117" s="30"/>
      <c r="I117" s="30"/>
      <c r="J117" s="30"/>
      <c r="K117" s="30"/>
    </row>
    <row r="118" spans="1:11" ht="14.1" customHeight="1" x14ac:dyDescent="0.25">
      <c r="A118" s="30"/>
      <c r="B118" s="30"/>
      <c r="C118" s="46" t="s">
        <v>54</v>
      </c>
      <c r="D118" s="47">
        <v>0</v>
      </c>
      <c r="E118" s="47">
        <v>0</v>
      </c>
      <c r="F118" s="47">
        <v>0</v>
      </c>
      <c r="G118" s="47">
        <v>0</v>
      </c>
      <c r="H118" s="30"/>
      <c r="I118" s="30"/>
      <c r="J118" s="30"/>
      <c r="K118" s="30"/>
    </row>
    <row r="119" spans="1:11" ht="14.1" customHeight="1" x14ac:dyDescent="0.25">
      <c r="A119" s="30"/>
      <c r="B119" s="30"/>
      <c r="C119" s="46" t="s">
        <v>63</v>
      </c>
      <c r="D119" s="47">
        <v>0</v>
      </c>
      <c r="E119" s="47">
        <v>0</v>
      </c>
      <c r="F119" s="47">
        <v>0</v>
      </c>
      <c r="G119" s="47">
        <v>0</v>
      </c>
      <c r="H119" s="30"/>
      <c r="I119" s="30"/>
      <c r="J119" s="30"/>
      <c r="K119" s="30"/>
    </row>
    <row r="120" spans="1:11" ht="14.1" customHeight="1" x14ac:dyDescent="0.25">
      <c r="A120" s="30"/>
      <c r="B120" s="30"/>
      <c r="C120" s="46" t="s">
        <v>64</v>
      </c>
      <c r="D120" s="47">
        <v>0</v>
      </c>
      <c r="E120" s="47">
        <v>0</v>
      </c>
      <c r="F120" s="47">
        <v>0</v>
      </c>
      <c r="G120" s="47">
        <v>0</v>
      </c>
      <c r="H120" s="30"/>
      <c r="I120" s="30"/>
      <c r="J120" s="30"/>
      <c r="K120" s="30"/>
    </row>
    <row r="121" spans="1:11" ht="14.1" customHeight="1" x14ac:dyDescent="0.25">
      <c r="A121" s="30"/>
      <c r="B121" s="30"/>
      <c r="C121" s="46" t="s">
        <v>65</v>
      </c>
      <c r="D121" s="47">
        <v>0</v>
      </c>
      <c r="E121" s="47">
        <v>0</v>
      </c>
      <c r="F121" s="47">
        <v>0</v>
      </c>
      <c r="G121" s="47">
        <v>0</v>
      </c>
      <c r="H121" s="30"/>
      <c r="I121" s="30"/>
      <c r="J121" s="30"/>
      <c r="K121" s="30"/>
    </row>
    <row r="122" spans="1:11" ht="14.1" customHeight="1" x14ac:dyDescent="0.25">
      <c r="A122" s="30"/>
      <c r="B122" s="30"/>
      <c r="C122" s="46" t="s">
        <v>66</v>
      </c>
      <c r="D122" s="47">
        <v>0</v>
      </c>
      <c r="E122" s="47">
        <v>0</v>
      </c>
      <c r="F122" s="47">
        <v>0</v>
      </c>
      <c r="G122" s="47">
        <v>0</v>
      </c>
      <c r="H122" s="30"/>
      <c r="I122" s="30"/>
      <c r="J122" s="30"/>
      <c r="K122" s="30"/>
    </row>
    <row r="123" spans="1:11" ht="14.1" customHeight="1" x14ac:dyDescent="0.25">
      <c r="A123" s="30"/>
      <c r="B123" s="30"/>
      <c r="C123" s="46" t="s">
        <v>67</v>
      </c>
      <c r="D123" s="47">
        <v>0</v>
      </c>
      <c r="E123" s="47">
        <v>0</v>
      </c>
      <c r="F123" s="47">
        <v>0</v>
      </c>
      <c r="G123" s="47">
        <v>0</v>
      </c>
      <c r="H123" s="30"/>
      <c r="I123" s="30"/>
      <c r="J123" s="30"/>
      <c r="K123" s="30"/>
    </row>
    <row r="124" spans="1:11" ht="14.1" customHeight="1" x14ac:dyDescent="0.25">
      <c r="A124" s="30"/>
      <c r="B124" s="30"/>
      <c r="C124" s="46" t="s">
        <v>54</v>
      </c>
      <c r="D124" s="47">
        <v>0</v>
      </c>
      <c r="E124" s="47">
        <v>0</v>
      </c>
      <c r="F124" s="47">
        <v>0</v>
      </c>
      <c r="G124" s="47">
        <v>0</v>
      </c>
      <c r="H124" s="30"/>
      <c r="I124" s="30"/>
      <c r="J124" s="30"/>
      <c r="K124" s="30"/>
    </row>
    <row r="125" spans="1:11" ht="14.1" customHeight="1" x14ac:dyDescent="0.25">
      <c r="A125" s="30"/>
      <c r="B125" s="30"/>
      <c r="C125" s="46" t="s">
        <v>63</v>
      </c>
      <c r="D125" s="47">
        <v>0</v>
      </c>
      <c r="E125" s="47">
        <v>0</v>
      </c>
      <c r="F125" s="47">
        <v>0</v>
      </c>
      <c r="G125" s="47">
        <v>0</v>
      </c>
      <c r="H125" s="30"/>
      <c r="I125" s="30"/>
      <c r="J125" s="30"/>
      <c r="K125" s="30"/>
    </row>
    <row r="126" spans="1:11" ht="14.1" customHeight="1" x14ac:dyDescent="0.25">
      <c r="A126" s="30"/>
      <c r="B126" s="30"/>
      <c r="C126" s="46" t="s">
        <v>64</v>
      </c>
      <c r="D126" s="47">
        <v>0</v>
      </c>
      <c r="E126" s="47">
        <v>0</v>
      </c>
      <c r="F126" s="47">
        <v>0</v>
      </c>
      <c r="G126" s="47">
        <v>0</v>
      </c>
      <c r="H126" s="30"/>
      <c r="I126" s="30"/>
      <c r="J126" s="30"/>
      <c r="K126" s="30"/>
    </row>
    <row r="127" spans="1:11" ht="14.1" customHeight="1" x14ac:dyDescent="0.25">
      <c r="A127" s="30"/>
      <c r="B127" s="30"/>
      <c r="C127" s="46" t="s">
        <v>65</v>
      </c>
      <c r="D127" s="47">
        <v>0</v>
      </c>
      <c r="E127" s="47">
        <v>0</v>
      </c>
      <c r="F127" s="47">
        <v>0</v>
      </c>
      <c r="G127" s="47">
        <v>0</v>
      </c>
      <c r="H127" s="30"/>
      <c r="I127" s="30"/>
      <c r="J127" s="30"/>
      <c r="K127" s="30"/>
    </row>
    <row r="128" spans="1:11" ht="14.1" customHeight="1" x14ac:dyDescent="0.25">
      <c r="A128" s="30"/>
      <c r="B128" s="30"/>
      <c r="C128" s="46" t="s">
        <v>66</v>
      </c>
      <c r="D128" s="47">
        <v>0</v>
      </c>
      <c r="E128" s="47">
        <v>0</v>
      </c>
      <c r="F128" s="47">
        <v>0</v>
      </c>
      <c r="G128" s="47">
        <v>0</v>
      </c>
      <c r="H128" s="30"/>
      <c r="I128" s="30"/>
      <c r="J128" s="30"/>
      <c r="K128" s="30"/>
    </row>
    <row r="129" spans="1:11" ht="14.1" customHeight="1" x14ac:dyDescent="0.25">
      <c r="A129" s="30"/>
      <c r="B129" s="30"/>
      <c r="C129" s="46" t="s">
        <v>68</v>
      </c>
      <c r="D129" s="47">
        <v>0</v>
      </c>
      <c r="E129" s="47">
        <v>0</v>
      </c>
      <c r="F129" s="47">
        <v>0</v>
      </c>
      <c r="G129" s="47">
        <v>0</v>
      </c>
      <c r="H129" s="30"/>
      <c r="I129" s="30"/>
      <c r="J129" s="30"/>
      <c r="K129" s="30"/>
    </row>
    <row r="130" spans="1:11" ht="14.1" customHeight="1" x14ac:dyDescent="0.25">
      <c r="A130" s="30"/>
      <c r="B130" s="30"/>
      <c r="C130" s="46" t="s">
        <v>54</v>
      </c>
      <c r="D130" s="47">
        <v>0</v>
      </c>
      <c r="E130" s="47">
        <v>0</v>
      </c>
      <c r="F130" s="47">
        <v>0</v>
      </c>
      <c r="G130" s="47">
        <v>0</v>
      </c>
      <c r="H130" s="30"/>
      <c r="I130" s="30"/>
      <c r="J130" s="30"/>
      <c r="K130" s="30"/>
    </row>
    <row r="131" spans="1:11" ht="14.1" customHeight="1" x14ac:dyDescent="0.25">
      <c r="A131" s="30"/>
      <c r="B131" s="30"/>
      <c r="C131" s="46" t="s">
        <v>63</v>
      </c>
      <c r="D131" s="47">
        <v>0</v>
      </c>
      <c r="E131" s="47">
        <v>0</v>
      </c>
      <c r="F131" s="47">
        <v>0</v>
      </c>
      <c r="G131" s="47">
        <v>0</v>
      </c>
      <c r="H131" s="30"/>
      <c r="I131" s="30"/>
      <c r="J131" s="30"/>
      <c r="K131" s="30"/>
    </row>
    <row r="132" spans="1:11" ht="14.1" customHeight="1" x14ac:dyDescent="0.25">
      <c r="A132" s="30"/>
      <c r="B132" s="30"/>
      <c r="C132" s="46" t="s">
        <v>64</v>
      </c>
      <c r="D132" s="47">
        <v>0</v>
      </c>
      <c r="E132" s="47">
        <v>0</v>
      </c>
      <c r="F132" s="47">
        <v>0</v>
      </c>
      <c r="G132" s="47">
        <v>0</v>
      </c>
      <c r="H132" s="30"/>
      <c r="I132" s="30"/>
      <c r="J132" s="30"/>
      <c r="K132" s="30"/>
    </row>
    <row r="133" spans="1:11" ht="14.1" customHeight="1" x14ac:dyDescent="0.25">
      <c r="A133" s="30"/>
      <c r="B133" s="30"/>
      <c r="C133" s="46" t="s">
        <v>65</v>
      </c>
      <c r="D133" s="47">
        <v>0</v>
      </c>
      <c r="E133" s="47">
        <v>0</v>
      </c>
      <c r="F133" s="47">
        <v>0</v>
      </c>
      <c r="G133" s="47">
        <v>0</v>
      </c>
      <c r="H133" s="30"/>
      <c r="I133" s="30"/>
      <c r="J133" s="30"/>
      <c r="K133" s="30"/>
    </row>
    <row r="134" spans="1:11" ht="14.1" customHeight="1" x14ac:dyDescent="0.25">
      <c r="A134" s="30"/>
      <c r="B134" s="30"/>
      <c r="C134" s="46" t="s">
        <v>66</v>
      </c>
      <c r="D134" s="47">
        <v>0</v>
      </c>
      <c r="E134" s="47">
        <v>0</v>
      </c>
      <c r="F134" s="47">
        <v>0</v>
      </c>
      <c r="G134" s="47">
        <v>0</v>
      </c>
      <c r="H134" s="30"/>
      <c r="I134" s="30"/>
      <c r="J134" s="30"/>
      <c r="K134" s="30"/>
    </row>
    <row r="135" spans="1:11" ht="14.1" customHeight="1" x14ac:dyDescent="0.25">
      <c r="A135" s="30"/>
      <c r="B135" s="30"/>
      <c r="C135" s="46" t="s">
        <v>69</v>
      </c>
      <c r="D135" s="47">
        <v>0</v>
      </c>
      <c r="E135" s="47">
        <v>0</v>
      </c>
      <c r="F135" s="47">
        <v>0</v>
      </c>
      <c r="G135" s="47">
        <v>0</v>
      </c>
      <c r="H135" s="30"/>
      <c r="I135" s="30"/>
      <c r="J135" s="30"/>
      <c r="K135" s="30"/>
    </row>
    <row r="136" spans="1:11" ht="14.1" customHeight="1" x14ac:dyDescent="0.25">
      <c r="A136" s="30"/>
      <c r="B136" s="30"/>
      <c r="C136" s="46" t="s">
        <v>70</v>
      </c>
      <c r="D136" s="47">
        <v>0</v>
      </c>
      <c r="E136" s="47">
        <v>0</v>
      </c>
      <c r="F136" s="47">
        <v>0</v>
      </c>
      <c r="G136" s="47">
        <v>0</v>
      </c>
      <c r="H136" s="30"/>
      <c r="I136" s="30"/>
      <c r="J136" s="30"/>
      <c r="K136" s="30"/>
    </row>
    <row r="137" spans="1:11" ht="14.1" customHeight="1" x14ac:dyDescent="0.25">
      <c r="A137" s="30"/>
      <c r="B137" s="30"/>
      <c r="C137" s="48" t="s">
        <v>71</v>
      </c>
      <c r="D137" s="47">
        <v>7790000</v>
      </c>
      <c r="E137" s="47">
        <v>7790000</v>
      </c>
      <c r="F137" s="47">
        <v>7790000</v>
      </c>
      <c r="G137" s="47">
        <v>7790000</v>
      </c>
      <c r="H137" s="30"/>
      <c r="I137" s="30"/>
      <c r="J137" s="30"/>
      <c r="K137" s="30"/>
    </row>
    <row r="138" spans="1:11" ht="14.1" customHeight="1" x14ac:dyDescent="0.25">
      <c r="A138" s="30"/>
      <c r="B138" s="30"/>
      <c r="C138" s="1370" t="s">
        <v>72</v>
      </c>
      <c r="D138" s="1371"/>
      <c r="E138" s="1371"/>
      <c r="F138" s="1371"/>
      <c r="G138" s="1371"/>
      <c r="H138" s="30"/>
      <c r="I138" s="30"/>
      <c r="J138" s="30"/>
      <c r="K138" s="30"/>
    </row>
    <row r="139" spans="1:11" ht="14.1" customHeight="1" x14ac:dyDescent="0.25">
      <c r="A139" s="30"/>
      <c r="B139" s="30"/>
      <c r="C139" s="39" t="s">
        <v>175</v>
      </c>
      <c r="D139" s="1370" t="s">
        <v>176</v>
      </c>
      <c r="E139" s="1371"/>
      <c r="F139" s="1371"/>
      <c r="G139" s="1371"/>
      <c r="H139" s="30"/>
      <c r="I139" s="30"/>
      <c r="J139" s="30"/>
      <c r="K139" s="30"/>
    </row>
    <row r="140" spans="1:11" ht="14.1" customHeight="1" x14ac:dyDescent="0.25">
      <c r="A140" s="30"/>
      <c r="B140" s="30"/>
      <c r="C140" s="40" t="s">
        <v>33</v>
      </c>
      <c r="D140" s="1368" t="s">
        <v>177</v>
      </c>
      <c r="E140" s="1369"/>
      <c r="F140" s="1369"/>
      <c r="G140" s="1369"/>
      <c r="H140" s="30"/>
      <c r="I140" s="30"/>
      <c r="J140" s="30"/>
      <c r="K140" s="30"/>
    </row>
    <row r="141" spans="1:11" ht="14.1" customHeight="1" x14ac:dyDescent="0.25">
      <c r="A141" s="30"/>
      <c r="B141" s="30"/>
      <c r="C141" s="41" t="s">
        <v>35</v>
      </c>
      <c r="D141" s="1361" t="s">
        <v>178</v>
      </c>
      <c r="E141" s="1362"/>
      <c r="F141" s="1362"/>
      <c r="G141" s="1362"/>
      <c r="H141" s="30"/>
      <c r="I141" s="30"/>
      <c r="J141" s="30"/>
      <c r="K141" s="30"/>
    </row>
    <row r="142" spans="1:11" ht="14.1" customHeight="1" x14ac:dyDescent="0.25">
      <c r="A142" s="30"/>
      <c r="B142" s="30"/>
      <c r="C142" s="41" t="s">
        <v>37</v>
      </c>
      <c r="D142" s="1361" t="s">
        <v>179</v>
      </c>
      <c r="E142" s="1362"/>
      <c r="F142" s="1362"/>
      <c r="G142" s="1362"/>
      <c r="H142" s="30"/>
      <c r="I142" s="30"/>
      <c r="J142" s="30"/>
      <c r="K142" s="30"/>
    </row>
    <row r="143" spans="1:11" ht="15" customHeight="1" x14ac:dyDescent="0.25">
      <c r="A143" s="30"/>
      <c r="B143" s="30"/>
      <c r="C143" s="42"/>
      <c r="D143" s="43">
        <v>2022</v>
      </c>
      <c r="E143" s="43">
        <v>2023</v>
      </c>
      <c r="F143" s="43">
        <v>2024</v>
      </c>
      <c r="G143" s="43">
        <v>2025</v>
      </c>
      <c r="H143" s="30"/>
      <c r="I143" s="30"/>
      <c r="J143" s="30"/>
      <c r="K143" s="30"/>
    </row>
    <row r="144" spans="1:11" ht="15" customHeight="1" x14ac:dyDescent="0.25">
      <c r="A144" s="30"/>
      <c r="B144" s="30"/>
      <c r="C144" s="44"/>
      <c r="D144" s="45" t="s">
        <v>17</v>
      </c>
      <c r="E144" s="45" t="s">
        <v>18</v>
      </c>
      <c r="F144" s="45" t="s">
        <v>18</v>
      </c>
      <c r="G144" s="45" t="s">
        <v>18</v>
      </c>
      <c r="H144" s="30"/>
      <c r="I144" s="30"/>
      <c r="J144" s="30"/>
      <c r="K144" s="30"/>
    </row>
    <row r="145" spans="1:11" ht="14.1" customHeight="1" x14ac:dyDescent="0.25">
      <c r="A145" s="30"/>
      <c r="B145" s="30"/>
      <c r="C145" s="34" t="s">
        <v>39</v>
      </c>
      <c r="D145" s="38" t="s">
        <v>169</v>
      </c>
      <c r="E145" s="38" t="s">
        <v>180</v>
      </c>
      <c r="F145" s="38" t="s">
        <v>180</v>
      </c>
      <c r="G145" s="38" t="s">
        <v>180</v>
      </c>
      <c r="H145" s="30"/>
      <c r="I145" s="30"/>
      <c r="J145" s="30"/>
      <c r="K145" s="30"/>
    </row>
    <row r="146" spans="1:11" ht="14.1" customHeight="1" x14ac:dyDescent="0.25">
      <c r="A146" s="30"/>
      <c r="B146" s="30"/>
      <c r="C146" s="34" t="s">
        <v>40</v>
      </c>
      <c r="D146" s="38" t="s">
        <v>181</v>
      </c>
      <c r="E146" s="38" t="s">
        <v>182</v>
      </c>
      <c r="F146" s="38" t="s">
        <v>182</v>
      </c>
      <c r="G146" s="38" t="s">
        <v>182</v>
      </c>
      <c r="H146" s="30"/>
      <c r="I146" s="30"/>
      <c r="J146" s="30"/>
      <c r="K146" s="30"/>
    </row>
    <row r="147" spans="1:11" ht="14.1" customHeight="1" x14ac:dyDescent="0.25">
      <c r="A147" s="30"/>
      <c r="B147" s="30"/>
      <c r="C147" s="34" t="s">
        <v>43</v>
      </c>
      <c r="D147" s="38" t="s">
        <v>183</v>
      </c>
      <c r="E147" s="38" t="s">
        <v>184</v>
      </c>
      <c r="F147" s="38" t="s">
        <v>184</v>
      </c>
      <c r="G147" s="38" t="s">
        <v>184</v>
      </c>
      <c r="H147" s="30"/>
      <c r="I147" s="30"/>
      <c r="J147" s="30"/>
      <c r="K147" s="30"/>
    </row>
    <row r="148" spans="1:11" ht="14.1" customHeight="1" x14ac:dyDescent="0.25">
      <c r="A148" s="30"/>
      <c r="B148" s="30"/>
      <c r="C148" s="34" t="s">
        <v>46</v>
      </c>
      <c r="D148" s="38" t="s">
        <v>47</v>
      </c>
      <c r="E148" s="38" t="s">
        <v>185</v>
      </c>
      <c r="F148" s="38" t="s">
        <v>48</v>
      </c>
      <c r="G148" s="38" t="s">
        <v>48</v>
      </c>
      <c r="H148" s="30"/>
      <c r="I148" s="30"/>
      <c r="J148" s="30"/>
      <c r="K148" s="30"/>
    </row>
    <row r="149" spans="1:11" ht="14.1" customHeight="1" x14ac:dyDescent="0.25">
      <c r="A149" s="30"/>
      <c r="B149" s="30"/>
      <c r="C149" s="34" t="s">
        <v>49</v>
      </c>
      <c r="D149" s="38" t="s">
        <v>47</v>
      </c>
      <c r="E149" s="38" t="s">
        <v>186</v>
      </c>
      <c r="F149" s="38" t="s">
        <v>48</v>
      </c>
      <c r="G149" s="38" t="s">
        <v>48</v>
      </c>
      <c r="H149" s="30"/>
      <c r="I149" s="30"/>
      <c r="J149" s="30"/>
      <c r="K149" s="30"/>
    </row>
    <row r="150" spans="1:11" ht="14.1" customHeight="1" x14ac:dyDescent="0.25">
      <c r="A150" s="30"/>
      <c r="B150" s="30"/>
      <c r="C150" s="34" t="s">
        <v>51</v>
      </c>
      <c r="D150" s="38" t="s">
        <v>47</v>
      </c>
      <c r="E150" s="38" t="s">
        <v>187</v>
      </c>
      <c r="F150" s="38" t="s">
        <v>48</v>
      </c>
      <c r="G150" s="38" t="s">
        <v>48</v>
      </c>
      <c r="H150" s="30"/>
      <c r="I150" s="30"/>
      <c r="J150" s="30"/>
      <c r="K150" s="30"/>
    </row>
    <row r="151" spans="1:11" ht="14.1" customHeight="1" x14ac:dyDescent="0.25">
      <c r="A151" s="30"/>
      <c r="B151" s="30"/>
      <c r="C151" s="1363" t="s">
        <v>52</v>
      </c>
      <c r="D151" s="1364"/>
      <c r="E151" s="1364"/>
      <c r="F151" s="1364"/>
      <c r="G151" s="1364"/>
      <c r="H151" s="30"/>
      <c r="I151" s="30"/>
      <c r="J151" s="30"/>
      <c r="K151" s="30"/>
    </row>
    <row r="152" spans="1:11" ht="14.1" customHeight="1" x14ac:dyDescent="0.25">
      <c r="A152" s="30"/>
      <c r="B152" s="30"/>
      <c r="C152" s="42"/>
      <c r="D152" s="43">
        <v>2022</v>
      </c>
      <c r="E152" s="43">
        <v>2023</v>
      </c>
      <c r="F152" s="43">
        <v>2024</v>
      </c>
      <c r="G152" s="43">
        <v>2025</v>
      </c>
      <c r="H152" s="30"/>
      <c r="I152" s="30"/>
      <c r="J152" s="30"/>
      <c r="K152" s="30"/>
    </row>
    <row r="153" spans="1:11" ht="14.1" customHeight="1" x14ac:dyDescent="0.25">
      <c r="A153" s="30"/>
      <c r="B153" s="30"/>
      <c r="C153" s="44"/>
      <c r="D153" s="45" t="s">
        <v>17</v>
      </c>
      <c r="E153" s="45" t="s">
        <v>18</v>
      </c>
      <c r="F153" s="45" t="s">
        <v>18</v>
      </c>
      <c r="G153" s="45" t="s">
        <v>18</v>
      </c>
      <c r="H153" s="30"/>
      <c r="I153" s="30"/>
      <c r="J153" s="30"/>
      <c r="K153" s="30"/>
    </row>
    <row r="154" spans="1:11" ht="14.1" customHeight="1" x14ac:dyDescent="0.25">
      <c r="A154" s="30"/>
      <c r="B154" s="30"/>
      <c r="C154" s="46" t="s">
        <v>53</v>
      </c>
      <c r="D154" s="47">
        <v>0</v>
      </c>
      <c r="E154" s="47">
        <v>0</v>
      </c>
      <c r="F154" s="47">
        <v>0</v>
      </c>
      <c r="G154" s="47">
        <v>0</v>
      </c>
      <c r="H154" s="30"/>
      <c r="I154" s="30"/>
      <c r="J154" s="30"/>
      <c r="K154" s="30"/>
    </row>
    <row r="155" spans="1:11" ht="14.1" customHeight="1" x14ac:dyDescent="0.25">
      <c r="A155" s="30"/>
      <c r="B155" s="30"/>
      <c r="C155" s="46" t="s">
        <v>54</v>
      </c>
      <c r="D155" s="47">
        <v>0</v>
      </c>
      <c r="E155" s="47">
        <v>0</v>
      </c>
      <c r="F155" s="47">
        <v>0</v>
      </c>
      <c r="G155" s="47">
        <v>0</v>
      </c>
      <c r="H155" s="30"/>
      <c r="I155" s="30"/>
      <c r="J155" s="30"/>
      <c r="K155" s="30"/>
    </row>
    <row r="156" spans="1:11" ht="14.1" customHeight="1" x14ac:dyDescent="0.25">
      <c r="A156" s="30"/>
      <c r="B156" s="30"/>
      <c r="C156" s="46" t="s">
        <v>55</v>
      </c>
      <c r="D156" s="47">
        <v>0</v>
      </c>
      <c r="E156" s="47">
        <v>0</v>
      </c>
      <c r="F156" s="47">
        <v>0</v>
      </c>
      <c r="G156" s="47">
        <v>0</v>
      </c>
      <c r="H156" s="30"/>
      <c r="I156" s="30"/>
      <c r="J156" s="30"/>
      <c r="K156" s="30"/>
    </row>
    <row r="157" spans="1:11" ht="14.1" customHeight="1" x14ac:dyDescent="0.25">
      <c r="A157" s="30"/>
      <c r="B157" s="30"/>
      <c r="C157" s="46" t="s">
        <v>56</v>
      </c>
      <c r="D157" s="47">
        <v>0</v>
      </c>
      <c r="E157" s="47">
        <v>0</v>
      </c>
      <c r="F157" s="47">
        <v>0</v>
      </c>
      <c r="G157" s="47">
        <v>0</v>
      </c>
      <c r="H157" s="30"/>
      <c r="I157" s="30"/>
      <c r="J157" s="30"/>
      <c r="K157" s="30"/>
    </row>
    <row r="158" spans="1:11" ht="14.1" customHeight="1" x14ac:dyDescent="0.25">
      <c r="A158" s="30"/>
      <c r="B158" s="30"/>
      <c r="C158" s="46" t="s">
        <v>54</v>
      </c>
      <c r="D158" s="47">
        <v>0</v>
      </c>
      <c r="E158" s="47">
        <v>0</v>
      </c>
      <c r="F158" s="47">
        <v>0</v>
      </c>
      <c r="G158" s="47">
        <v>0</v>
      </c>
      <c r="H158" s="30"/>
      <c r="I158" s="30"/>
      <c r="J158" s="30"/>
      <c r="K158" s="30"/>
    </row>
    <row r="159" spans="1:11" ht="14.1" customHeight="1" x14ac:dyDescent="0.25">
      <c r="A159" s="30"/>
      <c r="B159" s="30"/>
      <c r="C159" s="46" t="s">
        <v>55</v>
      </c>
      <c r="D159" s="47">
        <v>0</v>
      </c>
      <c r="E159" s="47">
        <v>0</v>
      </c>
      <c r="F159" s="47">
        <v>0</v>
      </c>
      <c r="G159" s="47">
        <v>0</v>
      </c>
      <c r="H159" s="30"/>
      <c r="I159" s="30"/>
      <c r="J159" s="30"/>
      <c r="K159" s="30"/>
    </row>
    <row r="160" spans="1:11" ht="14.1" customHeight="1" x14ac:dyDescent="0.25">
      <c r="A160" s="30"/>
      <c r="B160" s="30"/>
      <c r="C160" s="46" t="s">
        <v>57</v>
      </c>
      <c r="D160" s="47">
        <v>0</v>
      </c>
      <c r="E160" s="47">
        <v>0</v>
      </c>
      <c r="F160" s="47">
        <v>0</v>
      </c>
      <c r="G160" s="47">
        <v>0</v>
      </c>
      <c r="H160" s="30"/>
      <c r="I160" s="30"/>
      <c r="J160" s="30"/>
      <c r="K160" s="30"/>
    </row>
    <row r="161" spans="1:11" ht="14.1" customHeight="1" x14ac:dyDescent="0.25">
      <c r="A161" s="30"/>
      <c r="B161" s="30"/>
      <c r="C161" s="46" t="s">
        <v>54</v>
      </c>
      <c r="D161" s="47">
        <v>0</v>
      </c>
      <c r="E161" s="47">
        <v>0</v>
      </c>
      <c r="F161" s="47">
        <v>0</v>
      </c>
      <c r="G161" s="47">
        <v>0</v>
      </c>
      <c r="H161" s="30"/>
      <c r="I161" s="30"/>
      <c r="J161" s="30"/>
      <c r="K161" s="30"/>
    </row>
    <row r="162" spans="1:11" ht="14.1" customHeight="1" x14ac:dyDescent="0.25">
      <c r="A162" s="30"/>
      <c r="B162" s="30"/>
      <c r="C162" s="46" t="s">
        <v>55</v>
      </c>
      <c r="D162" s="47">
        <v>0</v>
      </c>
      <c r="E162" s="47">
        <v>0</v>
      </c>
      <c r="F162" s="47">
        <v>0</v>
      </c>
      <c r="G162" s="47">
        <v>0</v>
      </c>
      <c r="H162" s="30"/>
      <c r="I162" s="30"/>
      <c r="J162" s="30"/>
      <c r="K162" s="30"/>
    </row>
    <row r="163" spans="1:11" ht="14.1" customHeight="1" x14ac:dyDescent="0.25">
      <c r="A163" s="30"/>
      <c r="B163" s="30"/>
      <c r="C163" s="46" t="s">
        <v>58</v>
      </c>
      <c r="D163" s="47">
        <v>0</v>
      </c>
      <c r="E163" s="47">
        <v>0</v>
      </c>
      <c r="F163" s="47">
        <v>0</v>
      </c>
      <c r="G163" s="47">
        <v>0</v>
      </c>
      <c r="H163" s="30"/>
      <c r="I163" s="30"/>
      <c r="J163" s="30"/>
      <c r="K163" s="30"/>
    </row>
    <row r="164" spans="1:11" ht="14.1" customHeight="1" x14ac:dyDescent="0.25">
      <c r="A164" s="30"/>
      <c r="B164" s="30"/>
      <c r="C164" s="46" t="s">
        <v>54</v>
      </c>
      <c r="D164" s="47">
        <v>0</v>
      </c>
      <c r="E164" s="47">
        <v>0</v>
      </c>
      <c r="F164" s="47">
        <v>0</v>
      </c>
      <c r="G164" s="47">
        <v>0</v>
      </c>
      <c r="H164" s="30"/>
      <c r="I164" s="30"/>
      <c r="J164" s="30"/>
      <c r="K164" s="30"/>
    </row>
    <row r="165" spans="1:11" ht="14.1" customHeight="1" x14ac:dyDescent="0.25">
      <c r="A165" s="30"/>
      <c r="B165" s="30"/>
      <c r="C165" s="46" t="s">
        <v>55</v>
      </c>
      <c r="D165" s="47">
        <v>0</v>
      </c>
      <c r="E165" s="47">
        <v>0</v>
      </c>
      <c r="F165" s="47">
        <v>0</v>
      </c>
      <c r="G165" s="47">
        <v>0</v>
      </c>
      <c r="H165" s="30"/>
      <c r="I165" s="30"/>
      <c r="J165" s="30"/>
      <c r="K165" s="30"/>
    </row>
    <row r="166" spans="1:11" ht="14.1" customHeight="1" x14ac:dyDescent="0.25">
      <c r="A166" s="30"/>
      <c r="B166" s="30"/>
      <c r="C166" s="46" t="s">
        <v>59</v>
      </c>
      <c r="D166" s="47">
        <v>0</v>
      </c>
      <c r="E166" s="47">
        <v>0</v>
      </c>
      <c r="F166" s="47">
        <v>0</v>
      </c>
      <c r="G166" s="47">
        <v>0</v>
      </c>
      <c r="H166" s="30"/>
      <c r="I166" s="30"/>
      <c r="J166" s="30"/>
      <c r="K166" s="30"/>
    </row>
    <row r="167" spans="1:11" ht="14.1" customHeight="1" x14ac:dyDescent="0.25">
      <c r="A167" s="30"/>
      <c r="B167" s="30"/>
      <c r="C167" s="46" t="s">
        <v>54</v>
      </c>
      <c r="D167" s="47">
        <v>0</v>
      </c>
      <c r="E167" s="47">
        <v>0</v>
      </c>
      <c r="F167" s="47">
        <v>0</v>
      </c>
      <c r="G167" s="47">
        <v>0</v>
      </c>
      <c r="H167" s="30"/>
      <c r="I167" s="30"/>
      <c r="J167" s="30"/>
      <c r="K167" s="30"/>
    </row>
    <row r="168" spans="1:11" ht="14.1" customHeight="1" x14ac:dyDescent="0.25">
      <c r="A168" s="30"/>
      <c r="B168" s="30"/>
      <c r="C168" s="46" t="s">
        <v>55</v>
      </c>
      <c r="D168" s="47">
        <v>0</v>
      </c>
      <c r="E168" s="47">
        <v>0</v>
      </c>
      <c r="F168" s="47">
        <v>0</v>
      </c>
      <c r="G168" s="47">
        <v>0</v>
      </c>
      <c r="H168" s="30"/>
      <c r="I168" s="30"/>
      <c r="J168" s="30"/>
      <c r="K168" s="30"/>
    </row>
    <row r="169" spans="1:11" ht="14.1" customHeight="1" x14ac:dyDescent="0.25">
      <c r="A169" s="30"/>
      <c r="B169" s="30"/>
      <c r="C169" s="46" t="s">
        <v>60</v>
      </c>
      <c r="D169" s="47">
        <v>0</v>
      </c>
      <c r="E169" s="47">
        <v>0</v>
      </c>
      <c r="F169" s="47">
        <v>0</v>
      </c>
      <c r="G169" s="47">
        <v>0</v>
      </c>
      <c r="H169" s="30"/>
      <c r="I169" s="30"/>
      <c r="J169" s="30"/>
      <c r="K169" s="30"/>
    </row>
    <row r="170" spans="1:11" ht="14.1" customHeight="1" x14ac:dyDescent="0.25">
      <c r="A170" s="30"/>
      <c r="B170" s="30"/>
      <c r="C170" s="46" t="s">
        <v>54</v>
      </c>
      <c r="D170" s="47">
        <v>0</v>
      </c>
      <c r="E170" s="47">
        <v>0</v>
      </c>
      <c r="F170" s="47">
        <v>0</v>
      </c>
      <c r="G170" s="47">
        <v>0</v>
      </c>
      <c r="H170" s="30"/>
      <c r="I170" s="30"/>
      <c r="J170" s="30"/>
      <c r="K170" s="30"/>
    </row>
    <row r="171" spans="1:11" ht="14.1" customHeight="1" x14ac:dyDescent="0.25">
      <c r="A171" s="30"/>
      <c r="B171" s="30"/>
      <c r="C171" s="46" t="s">
        <v>55</v>
      </c>
      <c r="D171" s="47">
        <v>0</v>
      </c>
      <c r="E171" s="47">
        <v>0</v>
      </c>
      <c r="F171" s="47">
        <v>0</v>
      </c>
      <c r="G171" s="47">
        <v>0</v>
      </c>
      <c r="H171" s="30"/>
      <c r="I171" s="30"/>
      <c r="J171" s="30"/>
      <c r="K171" s="30"/>
    </row>
    <row r="172" spans="1:11" ht="14.1" customHeight="1" x14ac:dyDescent="0.25">
      <c r="A172" s="30"/>
      <c r="B172" s="30"/>
      <c r="C172" s="46" t="s">
        <v>61</v>
      </c>
      <c r="D172" s="47">
        <v>0</v>
      </c>
      <c r="E172" s="47">
        <v>0</v>
      </c>
      <c r="F172" s="47">
        <v>0</v>
      </c>
      <c r="G172" s="47">
        <v>0</v>
      </c>
      <c r="H172" s="30"/>
      <c r="I172" s="30"/>
      <c r="J172" s="30"/>
      <c r="K172" s="30"/>
    </row>
    <row r="173" spans="1:11" ht="14.1" customHeight="1" x14ac:dyDescent="0.25">
      <c r="A173" s="30"/>
      <c r="B173" s="30"/>
      <c r="C173" s="46" t="s">
        <v>54</v>
      </c>
      <c r="D173" s="47">
        <v>0</v>
      </c>
      <c r="E173" s="47">
        <v>0</v>
      </c>
      <c r="F173" s="47">
        <v>0</v>
      </c>
      <c r="G173" s="47">
        <v>0</v>
      </c>
      <c r="H173" s="30"/>
      <c r="I173" s="30"/>
      <c r="J173" s="30"/>
      <c r="K173" s="30"/>
    </row>
    <row r="174" spans="1:11" ht="14.1" customHeight="1" x14ac:dyDescent="0.25">
      <c r="A174" s="30"/>
      <c r="B174" s="30"/>
      <c r="C174" s="46" t="s">
        <v>55</v>
      </c>
      <c r="D174" s="47">
        <v>0</v>
      </c>
      <c r="E174" s="47">
        <v>0</v>
      </c>
      <c r="F174" s="47">
        <v>0</v>
      </c>
      <c r="G174" s="47">
        <v>0</v>
      </c>
      <c r="H174" s="30"/>
      <c r="I174" s="30"/>
      <c r="J174" s="30"/>
      <c r="K174" s="30"/>
    </row>
    <row r="175" spans="1:11" ht="14.1" customHeight="1" x14ac:dyDescent="0.25">
      <c r="A175" s="30"/>
      <c r="B175" s="30"/>
      <c r="C175" s="46" t="s">
        <v>62</v>
      </c>
      <c r="D175" s="47">
        <v>0</v>
      </c>
      <c r="E175" s="47">
        <v>0</v>
      </c>
      <c r="F175" s="47">
        <v>0</v>
      </c>
      <c r="G175" s="47">
        <v>0</v>
      </c>
      <c r="H175" s="30"/>
      <c r="I175" s="30"/>
      <c r="J175" s="30"/>
      <c r="K175" s="30"/>
    </row>
    <row r="176" spans="1:11" ht="14.1" customHeight="1" x14ac:dyDescent="0.25">
      <c r="A176" s="30"/>
      <c r="B176" s="30"/>
      <c r="C176" s="46" t="s">
        <v>54</v>
      </c>
      <c r="D176" s="47">
        <v>0</v>
      </c>
      <c r="E176" s="47">
        <v>0</v>
      </c>
      <c r="F176" s="47">
        <v>0</v>
      </c>
      <c r="G176" s="47">
        <v>0</v>
      </c>
      <c r="H176" s="30"/>
      <c r="I176" s="30"/>
      <c r="J176" s="30"/>
      <c r="K176" s="30"/>
    </row>
    <row r="177" spans="1:11" ht="14.1" customHeight="1" x14ac:dyDescent="0.25">
      <c r="A177" s="30"/>
      <c r="B177" s="30"/>
      <c r="C177" s="46" t="s">
        <v>63</v>
      </c>
      <c r="D177" s="47">
        <v>0</v>
      </c>
      <c r="E177" s="47">
        <v>0</v>
      </c>
      <c r="F177" s="47">
        <v>0</v>
      </c>
      <c r="G177" s="47">
        <v>0</v>
      </c>
      <c r="H177" s="30"/>
      <c r="I177" s="30"/>
      <c r="J177" s="30"/>
      <c r="K177" s="30"/>
    </row>
    <row r="178" spans="1:11" ht="14.1" customHeight="1" x14ac:dyDescent="0.25">
      <c r="A178" s="30"/>
      <c r="B178" s="30"/>
      <c r="C178" s="46" t="s">
        <v>64</v>
      </c>
      <c r="D178" s="47">
        <v>0</v>
      </c>
      <c r="E178" s="47">
        <v>0</v>
      </c>
      <c r="F178" s="47">
        <v>0</v>
      </c>
      <c r="G178" s="47">
        <v>0</v>
      </c>
      <c r="H178" s="30"/>
      <c r="I178" s="30"/>
      <c r="J178" s="30"/>
      <c r="K178" s="30"/>
    </row>
    <row r="179" spans="1:11" ht="14.1" customHeight="1" x14ac:dyDescent="0.25">
      <c r="A179" s="30"/>
      <c r="B179" s="30"/>
      <c r="C179" s="46" t="s">
        <v>65</v>
      </c>
      <c r="D179" s="47">
        <v>0</v>
      </c>
      <c r="E179" s="47">
        <v>0</v>
      </c>
      <c r="F179" s="47">
        <v>0</v>
      </c>
      <c r="G179" s="47">
        <v>0</v>
      </c>
      <c r="H179" s="30"/>
      <c r="I179" s="30"/>
      <c r="J179" s="30"/>
      <c r="K179" s="30"/>
    </row>
    <row r="180" spans="1:11" ht="14.1" customHeight="1" x14ac:dyDescent="0.25">
      <c r="A180" s="30"/>
      <c r="B180" s="30"/>
      <c r="C180" s="46" t="s">
        <v>66</v>
      </c>
      <c r="D180" s="47">
        <v>0</v>
      </c>
      <c r="E180" s="47">
        <v>0</v>
      </c>
      <c r="F180" s="47">
        <v>0</v>
      </c>
      <c r="G180" s="47">
        <v>0</v>
      </c>
      <c r="H180" s="30"/>
      <c r="I180" s="30"/>
      <c r="J180" s="30"/>
      <c r="K180" s="30"/>
    </row>
    <row r="181" spans="1:11" ht="14.1" customHeight="1" x14ac:dyDescent="0.25">
      <c r="A181" s="30"/>
      <c r="B181" s="30"/>
      <c r="C181" s="46" t="s">
        <v>67</v>
      </c>
      <c r="D181" s="47">
        <v>500000</v>
      </c>
      <c r="E181" s="47">
        <v>800000</v>
      </c>
      <c r="F181" s="47">
        <v>800000</v>
      </c>
      <c r="G181" s="47">
        <v>800000</v>
      </c>
      <c r="H181" s="30"/>
      <c r="I181" s="30"/>
      <c r="J181" s="30"/>
      <c r="K181" s="30"/>
    </row>
    <row r="182" spans="1:11" ht="14.1" customHeight="1" x14ac:dyDescent="0.25">
      <c r="A182" s="30"/>
      <c r="B182" s="30"/>
      <c r="C182" s="46" t="s">
        <v>54</v>
      </c>
      <c r="D182" s="47">
        <v>500000</v>
      </c>
      <c r="E182" s="47">
        <v>800000</v>
      </c>
      <c r="F182" s="47">
        <v>800000</v>
      </c>
      <c r="G182" s="47">
        <v>800000</v>
      </c>
      <c r="H182" s="30"/>
      <c r="I182" s="30"/>
      <c r="J182" s="30"/>
      <c r="K182" s="30"/>
    </row>
    <row r="183" spans="1:11" ht="14.1" customHeight="1" x14ac:dyDescent="0.25">
      <c r="A183" s="30"/>
      <c r="B183" s="30"/>
      <c r="C183" s="46" t="s">
        <v>63</v>
      </c>
      <c r="D183" s="47">
        <v>0</v>
      </c>
      <c r="E183" s="47">
        <v>0</v>
      </c>
      <c r="F183" s="47">
        <v>0</v>
      </c>
      <c r="G183" s="47">
        <v>0</v>
      </c>
      <c r="H183" s="30"/>
      <c r="I183" s="30"/>
      <c r="J183" s="30"/>
      <c r="K183" s="30"/>
    </row>
    <row r="184" spans="1:11" ht="14.1" customHeight="1" x14ac:dyDescent="0.25">
      <c r="A184" s="30"/>
      <c r="B184" s="30"/>
      <c r="C184" s="46" t="s">
        <v>64</v>
      </c>
      <c r="D184" s="47">
        <v>0</v>
      </c>
      <c r="E184" s="47">
        <v>0</v>
      </c>
      <c r="F184" s="47">
        <v>0</v>
      </c>
      <c r="G184" s="47">
        <v>0</v>
      </c>
      <c r="H184" s="30"/>
      <c r="I184" s="30"/>
      <c r="J184" s="30"/>
      <c r="K184" s="30"/>
    </row>
    <row r="185" spans="1:11" ht="14.1" customHeight="1" x14ac:dyDescent="0.25">
      <c r="A185" s="30"/>
      <c r="B185" s="30"/>
      <c r="C185" s="46" t="s">
        <v>65</v>
      </c>
      <c r="D185" s="47">
        <v>0</v>
      </c>
      <c r="E185" s="47">
        <v>0</v>
      </c>
      <c r="F185" s="47">
        <v>0</v>
      </c>
      <c r="G185" s="47">
        <v>0</v>
      </c>
      <c r="H185" s="30"/>
      <c r="I185" s="30"/>
      <c r="J185" s="30"/>
      <c r="K185" s="30"/>
    </row>
    <row r="186" spans="1:11" ht="14.1" customHeight="1" x14ac:dyDescent="0.25">
      <c r="A186" s="30"/>
      <c r="B186" s="30"/>
      <c r="C186" s="46" t="s">
        <v>66</v>
      </c>
      <c r="D186" s="47">
        <v>0</v>
      </c>
      <c r="E186" s="47">
        <v>0</v>
      </c>
      <c r="F186" s="47">
        <v>0</v>
      </c>
      <c r="G186" s="47">
        <v>0</v>
      </c>
      <c r="H186" s="30"/>
      <c r="I186" s="30"/>
      <c r="J186" s="30"/>
      <c r="K186" s="30"/>
    </row>
    <row r="187" spans="1:11" ht="14.1" customHeight="1" x14ac:dyDescent="0.25">
      <c r="A187" s="30"/>
      <c r="B187" s="30"/>
      <c r="C187" s="46" t="s">
        <v>68</v>
      </c>
      <c r="D187" s="47">
        <v>0</v>
      </c>
      <c r="E187" s="47">
        <v>0</v>
      </c>
      <c r="F187" s="47">
        <v>0</v>
      </c>
      <c r="G187" s="47">
        <v>0</v>
      </c>
      <c r="H187" s="30"/>
      <c r="I187" s="30"/>
      <c r="J187" s="30"/>
      <c r="K187" s="30"/>
    </row>
    <row r="188" spans="1:11" ht="14.1" customHeight="1" x14ac:dyDescent="0.25">
      <c r="A188" s="30"/>
      <c r="B188" s="30"/>
      <c r="C188" s="46" t="s">
        <v>54</v>
      </c>
      <c r="D188" s="47">
        <v>0</v>
      </c>
      <c r="E188" s="47">
        <v>0</v>
      </c>
      <c r="F188" s="47">
        <v>0</v>
      </c>
      <c r="G188" s="47">
        <v>0</v>
      </c>
      <c r="H188" s="30"/>
      <c r="I188" s="30"/>
      <c r="J188" s="30"/>
      <c r="K188" s="30"/>
    </row>
    <row r="189" spans="1:11" ht="14.1" customHeight="1" x14ac:dyDescent="0.25">
      <c r="A189" s="30"/>
      <c r="B189" s="30"/>
      <c r="C189" s="46" t="s">
        <v>63</v>
      </c>
      <c r="D189" s="47">
        <v>0</v>
      </c>
      <c r="E189" s="47">
        <v>0</v>
      </c>
      <c r="F189" s="47">
        <v>0</v>
      </c>
      <c r="G189" s="47">
        <v>0</v>
      </c>
      <c r="H189" s="30"/>
      <c r="I189" s="30"/>
      <c r="J189" s="30"/>
      <c r="K189" s="30"/>
    </row>
    <row r="190" spans="1:11" ht="14.1" customHeight="1" x14ac:dyDescent="0.25">
      <c r="A190" s="30"/>
      <c r="B190" s="30"/>
      <c r="C190" s="46" t="s">
        <v>64</v>
      </c>
      <c r="D190" s="47">
        <v>0</v>
      </c>
      <c r="E190" s="47">
        <v>0</v>
      </c>
      <c r="F190" s="47">
        <v>0</v>
      </c>
      <c r="G190" s="47">
        <v>0</v>
      </c>
      <c r="H190" s="30"/>
      <c r="I190" s="30"/>
      <c r="J190" s="30"/>
      <c r="K190" s="30"/>
    </row>
    <row r="191" spans="1:11" ht="14.1" customHeight="1" x14ac:dyDescent="0.25">
      <c r="A191" s="30"/>
      <c r="B191" s="30"/>
      <c r="C191" s="46" t="s">
        <v>65</v>
      </c>
      <c r="D191" s="47">
        <v>0</v>
      </c>
      <c r="E191" s="47">
        <v>0</v>
      </c>
      <c r="F191" s="47">
        <v>0</v>
      </c>
      <c r="G191" s="47">
        <v>0</v>
      </c>
      <c r="H191" s="30"/>
      <c r="I191" s="30"/>
      <c r="J191" s="30"/>
      <c r="K191" s="30"/>
    </row>
    <row r="192" spans="1:11" ht="14.1" customHeight="1" x14ac:dyDescent="0.25">
      <c r="A192" s="30"/>
      <c r="B192" s="30"/>
      <c r="C192" s="46" t="s">
        <v>66</v>
      </c>
      <c r="D192" s="47">
        <v>0</v>
      </c>
      <c r="E192" s="47">
        <v>0</v>
      </c>
      <c r="F192" s="47">
        <v>0</v>
      </c>
      <c r="G192" s="47">
        <v>0</v>
      </c>
      <c r="H192" s="30"/>
      <c r="I192" s="30"/>
      <c r="J192" s="30"/>
      <c r="K192" s="30"/>
    </row>
    <row r="193" spans="1:11" ht="14.1" customHeight="1" x14ac:dyDescent="0.25">
      <c r="A193" s="30"/>
      <c r="B193" s="30"/>
      <c r="C193" s="46" t="s">
        <v>69</v>
      </c>
      <c r="D193" s="47">
        <v>0</v>
      </c>
      <c r="E193" s="47">
        <v>0</v>
      </c>
      <c r="F193" s="47">
        <v>0</v>
      </c>
      <c r="G193" s="47">
        <v>0</v>
      </c>
      <c r="H193" s="30"/>
      <c r="I193" s="30"/>
      <c r="J193" s="30"/>
      <c r="K193" s="30"/>
    </row>
    <row r="194" spans="1:11" ht="14.1" customHeight="1" x14ac:dyDescent="0.25">
      <c r="A194" s="30"/>
      <c r="B194" s="30"/>
      <c r="C194" s="46" t="s">
        <v>70</v>
      </c>
      <c r="D194" s="47">
        <v>0</v>
      </c>
      <c r="E194" s="47">
        <v>0</v>
      </c>
      <c r="F194" s="47">
        <v>0</v>
      </c>
      <c r="G194" s="47">
        <v>0</v>
      </c>
      <c r="H194" s="30"/>
      <c r="I194" s="30"/>
      <c r="J194" s="30"/>
      <c r="K194" s="30"/>
    </row>
    <row r="195" spans="1:11" ht="14.1" customHeight="1" x14ac:dyDescent="0.25">
      <c r="A195" s="30"/>
      <c r="B195" s="30"/>
      <c r="C195" s="48" t="s">
        <v>71</v>
      </c>
      <c r="D195" s="47">
        <v>500000</v>
      </c>
      <c r="E195" s="47">
        <v>800000</v>
      </c>
      <c r="F195" s="47">
        <v>800000</v>
      </c>
      <c r="G195" s="47">
        <v>800000</v>
      </c>
      <c r="H195" s="30"/>
      <c r="I195" s="30"/>
      <c r="J195" s="30"/>
      <c r="K195" s="30"/>
    </row>
    <row r="196" spans="1:11" ht="36" customHeight="1" x14ac:dyDescent="0.25">
      <c r="A196" s="30"/>
      <c r="B196" s="30"/>
      <c r="C196" s="33" t="s">
        <v>21</v>
      </c>
      <c r="D196" s="1372" t="s">
        <v>188</v>
      </c>
      <c r="E196" s="1373"/>
      <c r="F196" s="1373"/>
      <c r="G196" s="1373"/>
      <c r="H196" s="30"/>
      <c r="I196" s="30"/>
      <c r="J196" s="30"/>
      <c r="K196" s="30"/>
    </row>
    <row r="197" spans="1:11" ht="27.95" customHeight="1" x14ac:dyDescent="0.25">
      <c r="A197" s="30"/>
      <c r="B197" s="30"/>
      <c r="C197" s="34" t="s">
        <v>23</v>
      </c>
      <c r="D197" s="35">
        <v>2022</v>
      </c>
      <c r="E197" s="35">
        <v>2023</v>
      </c>
      <c r="F197" s="35">
        <v>2024</v>
      </c>
      <c r="G197" s="35">
        <v>2025</v>
      </c>
      <c r="H197" s="30"/>
      <c r="I197" s="30"/>
      <c r="J197" s="30"/>
      <c r="K197" s="30"/>
    </row>
    <row r="198" spans="1:11" ht="14.1" customHeight="1" x14ac:dyDescent="0.25">
      <c r="A198" s="30"/>
      <c r="B198" s="30"/>
      <c r="C198" s="36"/>
      <c r="D198" s="37" t="s">
        <v>17</v>
      </c>
      <c r="E198" s="37" t="s">
        <v>18</v>
      </c>
      <c r="F198" s="37" t="s">
        <v>18</v>
      </c>
      <c r="G198" s="37" t="s">
        <v>18</v>
      </c>
      <c r="H198" s="30"/>
      <c r="I198" s="30"/>
      <c r="J198" s="30"/>
      <c r="K198" s="30"/>
    </row>
    <row r="199" spans="1:11" ht="51.95" customHeight="1" x14ac:dyDescent="0.25">
      <c r="A199" s="30"/>
      <c r="B199" s="30"/>
      <c r="C199" s="34" t="s">
        <v>189</v>
      </c>
      <c r="D199" s="38" t="s">
        <v>143</v>
      </c>
      <c r="E199" s="38" t="s">
        <v>143</v>
      </c>
      <c r="F199" s="38" t="s">
        <v>143</v>
      </c>
      <c r="G199" s="38" t="s">
        <v>143</v>
      </c>
      <c r="H199" s="30"/>
      <c r="I199" s="30"/>
      <c r="J199" s="30"/>
      <c r="K199" s="30"/>
    </row>
    <row r="200" spans="1:11" ht="30.95" customHeight="1" x14ac:dyDescent="0.25">
      <c r="A200" s="30"/>
      <c r="B200" s="30"/>
      <c r="C200" s="34" t="s">
        <v>190</v>
      </c>
      <c r="D200" s="38" t="s">
        <v>134</v>
      </c>
      <c r="E200" s="38" t="s">
        <v>137</v>
      </c>
      <c r="F200" s="38" t="s">
        <v>143</v>
      </c>
      <c r="G200" s="38" t="s">
        <v>143</v>
      </c>
      <c r="H200" s="30"/>
      <c r="I200" s="30"/>
      <c r="J200" s="30"/>
      <c r="K200" s="30"/>
    </row>
    <row r="201" spans="1:11" ht="30.95" customHeight="1" x14ac:dyDescent="0.25">
      <c r="A201" s="30"/>
      <c r="B201" s="30"/>
      <c r="C201" s="34" t="s">
        <v>191</v>
      </c>
      <c r="D201" s="38" t="s">
        <v>134</v>
      </c>
      <c r="E201" s="38" t="s">
        <v>135</v>
      </c>
      <c r="F201" s="38" t="s">
        <v>135</v>
      </c>
      <c r="G201" s="38" t="s">
        <v>137</v>
      </c>
      <c r="H201" s="30"/>
      <c r="I201" s="30"/>
      <c r="J201" s="30"/>
      <c r="K201" s="30"/>
    </row>
    <row r="202" spans="1:11" ht="14.1" customHeight="1" x14ac:dyDescent="0.25">
      <c r="A202" s="30"/>
      <c r="B202" s="30"/>
      <c r="C202" s="1370" t="s">
        <v>30</v>
      </c>
      <c r="D202" s="1371"/>
      <c r="E202" s="1371"/>
      <c r="F202" s="1371"/>
      <c r="G202" s="1371"/>
      <c r="H202" s="30"/>
      <c r="I202" s="30"/>
      <c r="J202" s="30"/>
      <c r="K202" s="30"/>
    </row>
    <row r="203" spans="1:11" ht="14.1" customHeight="1" x14ac:dyDescent="0.25">
      <c r="A203" s="30"/>
      <c r="B203" s="30"/>
      <c r="C203" s="39" t="s">
        <v>146</v>
      </c>
      <c r="D203" s="1370" t="s">
        <v>147</v>
      </c>
      <c r="E203" s="1371"/>
      <c r="F203" s="1371"/>
      <c r="G203" s="1371"/>
      <c r="H203" s="30"/>
      <c r="I203" s="30"/>
      <c r="J203" s="30"/>
      <c r="K203" s="30"/>
    </row>
    <row r="204" spans="1:11" ht="14.1" customHeight="1" x14ac:dyDescent="0.25">
      <c r="A204" s="30"/>
      <c r="B204" s="30"/>
      <c r="C204" s="40" t="s">
        <v>33</v>
      </c>
      <c r="D204" s="1368" t="s">
        <v>192</v>
      </c>
      <c r="E204" s="1369"/>
      <c r="F204" s="1369"/>
      <c r="G204" s="1369"/>
      <c r="H204" s="30"/>
      <c r="I204" s="30"/>
      <c r="J204" s="30"/>
      <c r="K204" s="30"/>
    </row>
    <row r="205" spans="1:11" ht="14.1" customHeight="1" x14ac:dyDescent="0.25">
      <c r="A205" s="30"/>
      <c r="B205" s="30"/>
      <c r="C205" s="41" t="s">
        <v>35</v>
      </c>
      <c r="D205" s="1361" t="s">
        <v>193</v>
      </c>
      <c r="E205" s="1362"/>
      <c r="F205" s="1362"/>
      <c r="G205" s="1362"/>
      <c r="H205" s="30"/>
      <c r="I205" s="30"/>
      <c r="J205" s="30"/>
      <c r="K205" s="30"/>
    </row>
    <row r="206" spans="1:11" ht="14.1" customHeight="1" x14ac:dyDescent="0.25">
      <c r="A206" s="30"/>
      <c r="B206" s="30"/>
      <c r="C206" s="41" t="s">
        <v>37</v>
      </c>
      <c r="D206" s="1361" t="s">
        <v>194</v>
      </c>
      <c r="E206" s="1362"/>
      <c r="F206" s="1362"/>
      <c r="G206" s="1362"/>
      <c r="H206" s="30"/>
      <c r="I206" s="30"/>
      <c r="J206" s="30"/>
      <c r="K206" s="30"/>
    </row>
    <row r="207" spans="1:11" ht="15" customHeight="1" x14ac:dyDescent="0.25">
      <c r="A207" s="30"/>
      <c r="B207" s="30"/>
      <c r="C207" s="42"/>
      <c r="D207" s="43">
        <v>2022</v>
      </c>
      <c r="E207" s="43">
        <v>2023</v>
      </c>
      <c r="F207" s="43">
        <v>2024</v>
      </c>
      <c r="G207" s="43">
        <v>2025</v>
      </c>
      <c r="H207" s="30"/>
      <c r="I207" s="30"/>
      <c r="J207" s="30"/>
      <c r="K207" s="30"/>
    </row>
    <row r="208" spans="1:11" ht="15" customHeight="1" x14ac:dyDescent="0.25">
      <c r="A208" s="30"/>
      <c r="B208" s="30"/>
      <c r="C208" s="44"/>
      <c r="D208" s="45" t="s">
        <v>17</v>
      </c>
      <c r="E208" s="45" t="s">
        <v>18</v>
      </c>
      <c r="F208" s="45" t="s">
        <v>18</v>
      </c>
      <c r="G208" s="45" t="s">
        <v>18</v>
      </c>
      <c r="H208" s="30"/>
      <c r="I208" s="30"/>
      <c r="J208" s="30"/>
      <c r="K208" s="30"/>
    </row>
    <row r="209" spans="1:11" ht="14.1" customHeight="1" x14ac:dyDescent="0.25">
      <c r="A209" s="30"/>
      <c r="B209" s="30"/>
      <c r="C209" s="34" t="s">
        <v>39</v>
      </c>
      <c r="D209" s="38" t="s">
        <v>195</v>
      </c>
      <c r="E209" s="38" t="s">
        <v>196</v>
      </c>
      <c r="F209" s="38" t="s">
        <v>197</v>
      </c>
      <c r="G209" s="38" t="s">
        <v>197</v>
      </c>
      <c r="H209" s="30"/>
      <c r="I209" s="30"/>
      <c r="J209" s="30"/>
      <c r="K209" s="30"/>
    </row>
    <row r="210" spans="1:11" ht="14.1" customHeight="1" x14ac:dyDescent="0.25">
      <c r="A210" s="30"/>
      <c r="B210" s="30"/>
      <c r="C210" s="34" t="s">
        <v>40</v>
      </c>
      <c r="D210" s="38" t="s">
        <v>198</v>
      </c>
      <c r="E210" s="38" t="s">
        <v>199</v>
      </c>
      <c r="F210" s="38" t="s">
        <v>200</v>
      </c>
      <c r="G210" s="38" t="s">
        <v>200</v>
      </c>
      <c r="H210" s="30"/>
      <c r="I210" s="30"/>
      <c r="J210" s="30"/>
      <c r="K210" s="30"/>
    </row>
    <row r="211" spans="1:11" ht="14.1" customHeight="1" x14ac:dyDescent="0.25">
      <c r="A211" s="30"/>
      <c r="B211" s="30"/>
      <c r="C211" s="34" t="s">
        <v>43</v>
      </c>
      <c r="D211" s="38" t="s">
        <v>201</v>
      </c>
      <c r="E211" s="38" t="s">
        <v>202</v>
      </c>
      <c r="F211" s="38" t="s">
        <v>203</v>
      </c>
      <c r="G211" s="38" t="s">
        <v>203</v>
      </c>
      <c r="H211" s="30"/>
      <c r="I211" s="30"/>
      <c r="J211" s="30"/>
      <c r="K211" s="30"/>
    </row>
    <row r="212" spans="1:11" ht="14.1" customHeight="1" x14ac:dyDescent="0.25">
      <c r="A212" s="30"/>
      <c r="B212" s="30"/>
      <c r="C212" s="34" t="s">
        <v>46</v>
      </c>
      <c r="D212" s="38" t="s">
        <v>47</v>
      </c>
      <c r="E212" s="38" t="s">
        <v>204</v>
      </c>
      <c r="F212" s="38" t="s">
        <v>205</v>
      </c>
      <c r="G212" s="38" t="s">
        <v>48</v>
      </c>
      <c r="H212" s="30"/>
      <c r="I212" s="30"/>
      <c r="J212" s="30"/>
      <c r="K212" s="30"/>
    </row>
    <row r="213" spans="1:11" ht="14.1" customHeight="1" x14ac:dyDescent="0.25">
      <c r="A213" s="30"/>
      <c r="B213" s="30"/>
      <c r="C213" s="34" t="s">
        <v>49</v>
      </c>
      <c r="D213" s="38" t="s">
        <v>47</v>
      </c>
      <c r="E213" s="38" t="s">
        <v>206</v>
      </c>
      <c r="F213" s="38" t="s">
        <v>207</v>
      </c>
      <c r="G213" s="38" t="s">
        <v>48</v>
      </c>
      <c r="H213" s="30"/>
      <c r="I213" s="30"/>
      <c r="J213" s="30"/>
      <c r="K213" s="30"/>
    </row>
    <row r="214" spans="1:11" ht="14.1" customHeight="1" x14ac:dyDescent="0.25">
      <c r="A214" s="30"/>
      <c r="B214" s="30"/>
      <c r="C214" s="34" t="s">
        <v>51</v>
      </c>
      <c r="D214" s="38" t="s">
        <v>47</v>
      </c>
      <c r="E214" s="38" t="s">
        <v>208</v>
      </c>
      <c r="F214" s="38" t="s">
        <v>209</v>
      </c>
      <c r="G214" s="38" t="s">
        <v>48</v>
      </c>
      <c r="H214" s="30"/>
      <c r="I214" s="30"/>
      <c r="J214" s="30"/>
      <c r="K214" s="30"/>
    </row>
    <row r="215" spans="1:11" ht="14.1" customHeight="1" x14ac:dyDescent="0.25">
      <c r="A215" s="30"/>
      <c r="B215" s="30"/>
      <c r="C215" s="1363" t="s">
        <v>52</v>
      </c>
      <c r="D215" s="1364"/>
      <c r="E215" s="1364"/>
      <c r="F215" s="1364"/>
      <c r="G215" s="1364"/>
      <c r="H215" s="30"/>
      <c r="I215" s="30"/>
      <c r="J215" s="30"/>
      <c r="K215" s="30"/>
    </row>
    <row r="216" spans="1:11" ht="14.1" customHeight="1" x14ac:dyDescent="0.25">
      <c r="A216" s="30"/>
      <c r="B216" s="30"/>
      <c r="C216" s="42"/>
      <c r="D216" s="43">
        <v>2022</v>
      </c>
      <c r="E216" s="43">
        <v>2023</v>
      </c>
      <c r="F216" s="43">
        <v>2024</v>
      </c>
      <c r="G216" s="43">
        <v>2025</v>
      </c>
      <c r="H216" s="30"/>
      <c r="I216" s="30"/>
      <c r="J216" s="30"/>
      <c r="K216" s="30"/>
    </row>
    <row r="217" spans="1:11" ht="14.1" customHeight="1" x14ac:dyDescent="0.25">
      <c r="A217" s="30"/>
      <c r="B217" s="30"/>
      <c r="C217" s="44"/>
      <c r="D217" s="45" t="s">
        <v>17</v>
      </c>
      <c r="E217" s="45" t="s">
        <v>18</v>
      </c>
      <c r="F217" s="45" t="s">
        <v>18</v>
      </c>
      <c r="G217" s="45" t="s">
        <v>18</v>
      </c>
      <c r="H217" s="30"/>
      <c r="I217" s="30"/>
      <c r="J217" s="30"/>
      <c r="K217" s="30"/>
    </row>
    <row r="218" spans="1:11" ht="14.1" customHeight="1" x14ac:dyDescent="0.25">
      <c r="A218" s="30"/>
      <c r="B218" s="30"/>
      <c r="C218" s="46" t="s">
        <v>53</v>
      </c>
      <c r="D218" s="47">
        <v>0</v>
      </c>
      <c r="E218" s="47">
        <v>0</v>
      </c>
      <c r="F218" s="47">
        <v>0</v>
      </c>
      <c r="G218" s="47">
        <v>0</v>
      </c>
      <c r="H218" s="30"/>
      <c r="I218" s="30"/>
      <c r="J218" s="30"/>
      <c r="K218" s="30"/>
    </row>
    <row r="219" spans="1:11" ht="14.1" customHeight="1" x14ac:dyDescent="0.25">
      <c r="A219" s="30"/>
      <c r="B219" s="30"/>
      <c r="C219" s="46" t="s">
        <v>54</v>
      </c>
      <c r="D219" s="47">
        <v>0</v>
      </c>
      <c r="E219" s="47">
        <v>0</v>
      </c>
      <c r="F219" s="47">
        <v>0</v>
      </c>
      <c r="G219" s="47">
        <v>0</v>
      </c>
      <c r="H219" s="30"/>
      <c r="I219" s="30"/>
      <c r="J219" s="30"/>
      <c r="K219" s="30"/>
    </row>
    <row r="220" spans="1:11" ht="14.1" customHeight="1" x14ac:dyDescent="0.25">
      <c r="A220" s="30"/>
      <c r="B220" s="30"/>
      <c r="C220" s="46" t="s">
        <v>55</v>
      </c>
      <c r="D220" s="47">
        <v>0</v>
      </c>
      <c r="E220" s="47">
        <v>0</v>
      </c>
      <c r="F220" s="47">
        <v>0</v>
      </c>
      <c r="G220" s="47">
        <v>0</v>
      </c>
      <c r="H220" s="30"/>
      <c r="I220" s="30"/>
      <c r="J220" s="30"/>
      <c r="K220" s="30"/>
    </row>
    <row r="221" spans="1:11" ht="14.1" customHeight="1" x14ac:dyDescent="0.25">
      <c r="A221" s="30"/>
      <c r="B221" s="30"/>
      <c r="C221" s="46" t="s">
        <v>56</v>
      </c>
      <c r="D221" s="47">
        <v>0</v>
      </c>
      <c r="E221" s="47">
        <v>0</v>
      </c>
      <c r="F221" s="47">
        <v>0</v>
      </c>
      <c r="G221" s="47">
        <v>0</v>
      </c>
      <c r="H221" s="30"/>
      <c r="I221" s="30"/>
      <c r="J221" s="30"/>
      <c r="K221" s="30"/>
    </row>
    <row r="222" spans="1:11" ht="14.1" customHeight="1" x14ac:dyDescent="0.25">
      <c r="A222" s="30"/>
      <c r="B222" s="30"/>
      <c r="C222" s="46" t="s">
        <v>54</v>
      </c>
      <c r="D222" s="47">
        <v>0</v>
      </c>
      <c r="E222" s="47">
        <v>0</v>
      </c>
      <c r="F222" s="47">
        <v>0</v>
      </c>
      <c r="G222" s="47">
        <v>0</v>
      </c>
      <c r="H222" s="30"/>
      <c r="I222" s="30"/>
      <c r="J222" s="30"/>
      <c r="K222" s="30"/>
    </row>
    <row r="223" spans="1:11" ht="14.1" customHeight="1" x14ac:dyDescent="0.25">
      <c r="A223" s="30"/>
      <c r="B223" s="30"/>
      <c r="C223" s="46" t="s">
        <v>55</v>
      </c>
      <c r="D223" s="47">
        <v>0</v>
      </c>
      <c r="E223" s="47">
        <v>0</v>
      </c>
      <c r="F223" s="47">
        <v>0</v>
      </c>
      <c r="G223" s="47">
        <v>0</v>
      </c>
      <c r="H223" s="30"/>
      <c r="I223" s="30"/>
      <c r="J223" s="30"/>
      <c r="K223" s="30"/>
    </row>
    <row r="224" spans="1:11" ht="14.1" customHeight="1" x14ac:dyDescent="0.25">
      <c r="A224" s="30"/>
      <c r="B224" s="30"/>
      <c r="C224" s="46" t="s">
        <v>57</v>
      </c>
      <c r="D224" s="47">
        <v>99684000</v>
      </c>
      <c r="E224" s="47">
        <v>127470000</v>
      </c>
      <c r="F224" s="47">
        <v>133470000</v>
      </c>
      <c r="G224" s="47">
        <v>133470000</v>
      </c>
      <c r="H224" s="30"/>
      <c r="I224" s="30"/>
      <c r="J224" s="30"/>
      <c r="K224" s="30"/>
    </row>
    <row r="225" spans="1:11" ht="14.1" customHeight="1" x14ac:dyDescent="0.25">
      <c r="A225" s="30"/>
      <c r="B225" s="30"/>
      <c r="C225" s="46" t="s">
        <v>54</v>
      </c>
      <c r="D225" s="47">
        <v>99684000</v>
      </c>
      <c r="E225" s="47">
        <v>127470000</v>
      </c>
      <c r="F225" s="47">
        <v>133470000</v>
      </c>
      <c r="G225" s="47">
        <v>133470000</v>
      </c>
      <c r="H225" s="30"/>
      <c r="I225" s="30"/>
      <c r="J225" s="30"/>
      <c r="K225" s="30"/>
    </row>
    <row r="226" spans="1:11" ht="14.1" customHeight="1" x14ac:dyDescent="0.25">
      <c r="A226" s="30"/>
      <c r="B226" s="30"/>
      <c r="C226" s="46" t="s">
        <v>55</v>
      </c>
      <c r="D226" s="47">
        <v>0</v>
      </c>
      <c r="E226" s="47">
        <v>0</v>
      </c>
      <c r="F226" s="47">
        <v>0</v>
      </c>
      <c r="G226" s="47">
        <v>0</v>
      </c>
      <c r="H226" s="30"/>
      <c r="I226" s="30"/>
      <c r="J226" s="30"/>
      <c r="K226" s="30"/>
    </row>
    <row r="227" spans="1:11" ht="14.1" customHeight="1" x14ac:dyDescent="0.25">
      <c r="A227" s="30"/>
      <c r="B227" s="30"/>
      <c r="C227" s="46" t="s">
        <v>58</v>
      </c>
      <c r="D227" s="47">
        <v>0</v>
      </c>
      <c r="E227" s="47">
        <v>0</v>
      </c>
      <c r="F227" s="47">
        <v>0</v>
      </c>
      <c r="G227" s="47">
        <v>0</v>
      </c>
      <c r="H227" s="30"/>
      <c r="I227" s="30"/>
      <c r="J227" s="30"/>
      <c r="K227" s="30"/>
    </row>
    <row r="228" spans="1:11" ht="14.1" customHeight="1" x14ac:dyDescent="0.25">
      <c r="A228" s="30"/>
      <c r="B228" s="30"/>
      <c r="C228" s="46" t="s">
        <v>54</v>
      </c>
      <c r="D228" s="47">
        <v>0</v>
      </c>
      <c r="E228" s="47">
        <v>0</v>
      </c>
      <c r="F228" s="47">
        <v>0</v>
      </c>
      <c r="G228" s="47">
        <v>0</v>
      </c>
      <c r="H228" s="30"/>
      <c r="I228" s="30"/>
      <c r="J228" s="30"/>
      <c r="K228" s="30"/>
    </row>
    <row r="229" spans="1:11" ht="14.1" customHeight="1" x14ac:dyDescent="0.25">
      <c r="A229" s="30"/>
      <c r="B229" s="30"/>
      <c r="C229" s="46" t="s">
        <v>55</v>
      </c>
      <c r="D229" s="47">
        <v>0</v>
      </c>
      <c r="E229" s="47">
        <v>0</v>
      </c>
      <c r="F229" s="47">
        <v>0</v>
      </c>
      <c r="G229" s="47">
        <v>0</v>
      </c>
      <c r="H229" s="30"/>
      <c r="I229" s="30"/>
      <c r="J229" s="30"/>
      <c r="K229" s="30"/>
    </row>
    <row r="230" spans="1:11" ht="14.1" customHeight="1" x14ac:dyDescent="0.25">
      <c r="A230" s="30"/>
      <c r="B230" s="30"/>
      <c r="C230" s="46" t="s">
        <v>59</v>
      </c>
      <c r="D230" s="47">
        <v>0</v>
      </c>
      <c r="E230" s="47">
        <v>0</v>
      </c>
      <c r="F230" s="47">
        <v>0</v>
      </c>
      <c r="G230" s="47">
        <v>0</v>
      </c>
      <c r="H230" s="30"/>
      <c r="I230" s="30"/>
      <c r="J230" s="30"/>
      <c r="K230" s="30"/>
    </row>
    <row r="231" spans="1:11" ht="14.1" customHeight="1" x14ac:dyDescent="0.25">
      <c r="A231" s="30"/>
      <c r="B231" s="30"/>
      <c r="C231" s="46" t="s">
        <v>54</v>
      </c>
      <c r="D231" s="47">
        <v>0</v>
      </c>
      <c r="E231" s="47">
        <v>0</v>
      </c>
      <c r="F231" s="47">
        <v>0</v>
      </c>
      <c r="G231" s="47">
        <v>0</v>
      </c>
      <c r="H231" s="30"/>
      <c r="I231" s="30"/>
      <c r="J231" s="30"/>
      <c r="K231" s="30"/>
    </row>
    <row r="232" spans="1:11" ht="14.1" customHeight="1" x14ac:dyDescent="0.25">
      <c r="A232" s="30"/>
      <c r="B232" s="30"/>
      <c r="C232" s="46" t="s">
        <v>55</v>
      </c>
      <c r="D232" s="47">
        <v>0</v>
      </c>
      <c r="E232" s="47">
        <v>0</v>
      </c>
      <c r="F232" s="47">
        <v>0</v>
      </c>
      <c r="G232" s="47">
        <v>0</v>
      </c>
      <c r="H232" s="30"/>
      <c r="I232" s="30"/>
      <c r="J232" s="30"/>
      <c r="K232" s="30"/>
    </row>
    <row r="233" spans="1:11" ht="14.1" customHeight="1" x14ac:dyDescent="0.25">
      <c r="A233" s="30"/>
      <c r="B233" s="30"/>
      <c r="C233" s="46" t="s">
        <v>60</v>
      </c>
      <c r="D233" s="47">
        <v>0</v>
      </c>
      <c r="E233" s="47">
        <v>0</v>
      </c>
      <c r="F233" s="47">
        <v>0</v>
      </c>
      <c r="G233" s="47">
        <v>0</v>
      </c>
      <c r="H233" s="30"/>
      <c r="I233" s="30"/>
      <c r="J233" s="30"/>
      <c r="K233" s="30"/>
    </row>
    <row r="234" spans="1:11" ht="14.1" customHeight="1" x14ac:dyDescent="0.25">
      <c r="A234" s="30"/>
      <c r="B234" s="30"/>
      <c r="C234" s="46" t="s">
        <v>54</v>
      </c>
      <c r="D234" s="47">
        <v>0</v>
      </c>
      <c r="E234" s="47">
        <v>0</v>
      </c>
      <c r="F234" s="47">
        <v>0</v>
      </c>
      <c r="G234" s="47">
        <v>0</v>
      </c>
      <c r="H234" s="30"/>
      <c r="I234" s="30"/>
      <c r="J234" s="30"/>
      <c r="K234" s="30"/>
    </row>
    <row r="235" spans="1:11" ht="14.1" customHeight="1" x14ac:dyDescent="0.25">
      <c r="A235" s="30"/>
      <c r="B235" s="30"/>
      <c r="C235" s="46" t="s">
        <v>55</v>
      </c>
      <c r="D235" s="47">
        <v>0</v>
      </c>
      <c r="E235" s="47">
        <v>0</v>
      </c>
      <c r="F235" s="47">
        <v>0</v>
      </c>
      <c r="G235" s="47">
        <v>0</v>
      </c>
      <c r="H235" s="30"/>
      <c r="I235" s="30"/>
      <c r="J235" s="30"/>
      <c r="K235" s="30"/>
    </row>
    <row r="236" spans="1:11" ht="14.1" customHeight="1" x14ac:dyDescent="0.25">
      <c r="A236" s="30"/>
      <c r="B236" s="30"/>
      <c r="C236" s="46" t="s">
        <v>61</v>
      </c>
      <c r="D236" s="47">
        <v>0</v>
      </c>
      <c r="E236" s="47">
        <v>0</v>
      </c>
      <c r="F236" s="47">
        <v>0</v>
      </c>
      <c r="G236" s="47">
        <v>0</v>
      </c>
      <c r="H236" s="30"/>
      <c r="I236" s="30"/>
      <c r="J236" s="30"/>
      <c r="K236" s="30"/>
    </row>
    <row r="237" spans="1:11" ht="14.1" customHeight="1" x14ac:dyDescent="0.25">
      <c r="A237" s="30"/>
      <c r="B237" s="30"/>
      <c r="C237" s="46" t="s">
        <v>54</v>
      </c>
      <c r="D237" s="47">
        <v>0</v>
      </c>
      <c r="E237" s="47">
        <v>0</v>
      </c>
      <c r="F237" s="47">
        <v>0</v>
      </c>
      <c r="G237" s="47">
        <v>0</v>
      </c>
      <c r="H237" s="30"/>
      <c r="I237" s="30"/>
      <c r="J237" s="30"/>
      <c r="K237" s="30"/>
    </row>
    <row r="238" spans="1:11" ht="14.1" customHeight="1" x14ac:dyDescent="0.25">
      <c r="A238" s="30"/>
      <c r="B238" s="30"/>
      <c r="C238" s="46" t="s">
        <v>55</v>
      </c>
      <c r="D238" s="47">
        <v>0</v>
      </c>
      <c r="E238" s="47">
        <v>0</v>
      </c>
      <c r="F238" s="47">
        <v>0</v>
      </c>
      <c r="G238" s="47">
        <v>0</v>
      </c>
      <c r="H238" s="30"/>
      <c r="I238" s="30"/>
      <c r="J238" s="30"/>
      <c r="K238" s="30"/>
    </row>
    <row r="239" spans="1:11" ht="14.1" customHeight="1" x14ac:dyDescent="0.25">
      <c r="A239" s="30"/>
      <c r="B239" s="30"/>
      <c r="C239" s="46" t="s">
        <v>62</v>
      </c>
      <c r="D239" s="47">
        <v>0</v>
      </c>
      <c r="E239" s="47">
        <v>0</v>
      </c>
      <c r="F239" s="47">
        <v>0</v>
      </c>
      <c r="G239" s="47">
        <v>0</v>
      </c>
      <c r="H239" s="30"/>
      <c r="I239" s="30"/>
      <c r="J239" s="30"/>
      <c r="K239" s="30"/>
    </row>
    <row r="240" spans="1:11" ht="14.1" customHeight="1" x14ac:dyDescent="0.25">
      <c r="A240" s="30"/>
      <c r="B240" s="30"/>
      <c r="C240" s="46" t="s">
        <v>54</v>
      </c>
      <c r="D240" s="47">
        <v>0</v>
      </c>
      <c r="E240" s="47">
        <v>0</v>
      </c>
      <c r="F240" s="47">
        <v>0</v>
      </c>
      <c r="G240" s="47">
        <v>0</v>
      </c>
      <c r="H240" s="30"/>
      <c r="I240" s="30"/>
      <c r="J240" s="30"/>
      <c r="K240" s="30"/>
    </row>
    <row r="241" spans="1:11" ht="14.1" customHeight="1" x14ac:dyDescent="0.25">
      <c r="A241" s="30"/>
      <c r="B241" s="30"/>
      <c r="C241" s="46" t="s">
        <v>63</v>
      </c>
      <c r="D241" s="47">
        <v>0</v>
      </c>
      <c r="E241" s="47">
        <v>0</v>
      </c>
      <c r="F241" s="47">
        <v>0</v>
      </c>
      <c r="G241" s="47">
        <v>0</v>
      </c>
      <c r="H241" s="30"/>
      <c r="I241" s="30"/>
      <c r="J241" s="30"/>
      <c r="K241" s="30"/>
    </row>
    <row r="242" spans="1:11" ht="14.1" customHeight="1" x14ac:dyDescent="0.25">
      <c r="A242" s="30"/>
      <c r="B242" s="30"/>
      <c r="C242" s="46" t="s">
        <v>64</v>
      </c>
      <c r="D242" s="47">
        <v>0</v>
      </c>
      <c r="E242" s="47">
        <v>0</v>
      </c>
      <c r="F242" s="47">
        <v>0</v>
      </c>
      <c r="G242" s="47">
        <v>0</v>
      </c>
      <c r="H242" s="30"/>
      <c r="I242" s="30"/>
      <c r="J242" s="30"/>
      <c r="K242" s="30"/>
    </row>
    <row r="243" spans="1:11" ht="14.1" customHeight="1" x14ac:dyDescent="0.25">
      <c r="A243" s="30"/>
      <c r="B243" s="30"/>
      <c r="C243" s="46" t="s">
        <v>65</v>
      </c>
      <c r="D243" s="47">
        <v>0</v>
      </c>
      <c r="E243" s="47">
        <v>0</v>
      </c>
      <c r="F243" s="47">
        <v>0</v>
      </c>
      <c r="G243" s="47">
        <v>0</v>
      </c>
      <c r="H243" s="30"/>
      <c r="I243" s="30"/>
      <c r="J243" s="30"/>
      <c r="K243" s="30"/>
    </row>
    <row r="244" spans="1:11" ht="14.1" customHeight="1" x14ac:dyDescent="0.25">
      <c r="A244" s="30"/>
      <c r="B244" s="30"/>
      <c r="C244" s="46" t="s">
        <v>66</v>
      </c>
      <c r="D244" s="47">
        <v>0</v>
      </c>
      <c r="E244" s="47">
        <v>0</v>
      </c>
      <c r="F244" s="47">
        <v>0</v>
      </c>
      <c r="G244" s="47">
        <v>0</v>
      </c>
      <c r="H244" s="30"/>
      <c r="I244" s="30"/>
      <c r="J244" s="30"/>
      <c r="K244" s="30"/>
    </row>
    <row r="245" spans="1:11" ht="14.1" customHeight="1" x14ac:dyDescent="0.25">
      <c r="A245" s="30"/>
      <c r="B245" s="30"/>
      <c r="C245" s="46" t="s">
        <v>67</v>
      </c>
      <c r="D245" s="47">
        <v>0</v>
      </c>
      <c r="E245" s="47">
        <v>0</v>
      </c>
      <c r="F245" s="47">
        <v>0</v>
      </c>
      <c r="G245" s="47">
        <v>0</v>
      </c>
      <c r="H245" s="30"/>
      <c r="I245" s="30"/>
      <c r="J245" s="30"/>
      <c r="K245" s="30"/>
    </row>
    <row r="246" spans="1:11" ht="14.1" customHeight="1" x14ac:dyDescent="0.25">
      <c r="A246" s="30"/>
      <c r="B246" s="30"/>
      <c r="C246" s="46" t="s">
        <v>54</v>
      </c>
      <c r="D246" s="47">
        <v>0</v>
      </c>
      <c r="E246" s="47">
        <v>0</v>
      </c>
      <c r="F246" s="47">
        <v>0</v>
      </c>
      <c r="G246" s="47">
        <v>0</v>
      </c>
      <c r="H246" s="30"/>
      <c r="I246" s="30"/>
      <c r="J246" s="30"/>
      <c r="K246" s="30"/>
    </row>
    <row r="247" spans="1:11" ht="14.1" customHeight="1" x14ac:dyDescent="0.25">
      <c r="A247" s="30"/>
      <c r="B247" s="30"/>
      <c r="C247" s="46" t="s">
        <v>63</v>
      </c>
      <c r="D247" s="47">
        <v>0</v>
      </c>
      <c r="E247" s="47">
        <v>0</v>
      </c>
      <c r="F247" s="47">
        <v>0</v>
      </c>
      <c r="G247" s="47">
        <v>0</v>
      </c>
      <c r="H247" s="30"/>
      <c r="I247" s="30"/>
      <c r="J247" s="30"/>
      <c r="K247" s="30"/>
    </row>
    <row r="248" spans="1:11" ht="14.1" customHeight="1" x14ac:dyDescent="0.25">
      <c r="A248" s="30"/>
      <c r="B248" s="30"/>
      <c r="C248" s="46" t="s">
        <v>64</v>
      </c>
      <c r="D248" s="47">
        <v>0</v>
      </c>
      <c r="E248" s="47">
        <v>0</v>
      </c>
      <c r="F248" s="47">
        <v>0</v>
      </c>
      <c r="G248" s="47">
        <v>0</v>
      </c>
      <c r="H248" s="30"/>
      <c r="I248" s="30"/>
      <c r="J248" s="30"/>
      <c r="K248" s="30"/>
    </row>
    <row r="249" spans="1:11" ht="14.1" customHeight="1" x14ac:dyDescent="0.25">
      <c r="A249" s="30"/>
      <c r="B249" s="30"/>
      <c r="C249" s="46" t="s">
        <v>65</v>
      </c>
      <c r="D249" s="47">
        <v>0</v>
      </c>
      <c r="E249" s="47">
        <v>0</v>
      </c>
      <c r="F249" s="47">
        <v>0</v>
      </c>
      <c r="G249" s="47">
        <v>0</v>
      </c>
      <c r="H249" s="30"/>
      <c r="I249" s="30"/>
      <c r="J249" s="30"/>
      <c r="K249" s="30"/>
    </row>
    <row r="250" spans="1:11" ht="14.1" customHeight="1" x14ac:dyDescent="0.25">
      <c r="A250" s="30"/>
      <c r="B250" s="30"/>
      <c r="C250" s="46" t="s">
        <v>66</v>
      </c>
      <c r="D250" s="47">
        <v>0</v>
      </c>
      <c r="E250" s="47">
        <v>0</v>
      </c>
      <c r="F250" s="47">
        <v>0</v>
      </c>
      <c r="G250" s="47">
        <v>0</v>
      </c>
      <c r="H250" s="30"/>
      <c r="I250" s="30"/>
      <c r="J250" s="30"/>
      <c r="K250" s="30"/>
    </row>
    <row r="251" spans="1:11" ht="14.1" customHeight="1" x14ac:dyDescent="0.25">
      <c r="A251" s="30"/>
      <c r="B251" s="30"/>
      <c r="C251" s="46" t="s">
        <v>68</v>
      </c>
      <c r="D251" s="47">
        <v>0</v>
      </c>
      <c r="E251" s="47">
        <v>0</v>
      </c>
      <c r="F251" s="47">
        <v>0</v>
      </c>
      <c r="G251" s="47">
        <v>0</v>
      </c>
      <c r="H251" s="30"/>
      <c r="I251" s="30"/>
      <c r="J251" s="30"/>
      <c r="K251" s="30"/>
    </row>
    <row r="252" spans="1:11" ht="14.1" customHeight="1" x14ac:dyDescent="0.25">
      <c r="A252" s="30"/>
      <c r="B252" s="30"/>
      <c r="C252" s="46" t="s">
        <v>54</v>
      </c>
      <c r="D252" s="47">
        <v>0</v>
      </c>
      <c r="E252" s="47">
        <v>0</v>
      </c>
      <c r="F252" s="47">
        <v>0</v>
      </c>
      <c r="G252" s="47">
        <v>0</v>
      </c>
      <c r="H252" s="30"/>
      <c r="I252" s="30"/>
      <c r="J252" s="30"/>
      <c r="K252" s="30"/>
    </row>
    <row r="253" spans="1:11" ht="14.1" customHeight="1" x14ac:dyDescent="0.25">
      <c r="A253" s="30"/>
      <c r="B253" s="30"/>
      <c r="C253" s="46" t="s">
        <v>63</v>
      </c>
      <c r="D253" s="47">
        <v>0</v>
      </c>
      <c r="E253" s="47">
        <v>0</v>
      </c>
      <c r="F253" s="47">
        <v>0</v>
      </c>
      <c r="G253" s="47">
        <v>0</v>
      </c>
      <c r="H253" s="30"/>
      <c r="I253" s="30"/>
      <c r="J253" s="30"/>
      <c r="K253" s="30"/>
    </row>
    <row r="254" spans="1:11" ht="14.1" customHeight="1" x14ac:dyDescent="0.25">
      <c r="A254" s="30"/>
      <c r="B254" s="30"/>
      <c r="C254" s="46" t="s">
        <v>64</v>
      </c>
      <c r="D254" s="47">
        <v>0</v>
      </c>
      <c r="E254" s="47">
        <v>0</v>
      </c>
      <c r="F254" s="47">
        <v>0</v>
      </c>
      <c r="G254" s="47">
        <v>0</v>
      </c>
      <c r="H254" s="30"/>
      <c r="I254" s="30"/>
      <c r="J254" s="30"/>
      <c r="K254" s="30"/>
    </row>
    <row r="255" spans="1:11" ht="14.1" customHeight="1" x14ac:dyDescent="0.25">
      <c r="A255" s="30"/>
      <c r="B255" s="30"/>
      <c r="C255" s="46" t="s">
        <v>65</v>
      </c>
      <c r="D255" s="47">
        <v>0</v>
      </c>
      <c r="E255" s="47">
        <v>0</v>
      </c>
      <c r="F255" s="47">
        <v>0</v>
      </c>
      <c r="G255" s="47">
        <v>0</v>
      </c>
      <c r="H255" s="30"/>
      <c r="I255" s="30"/>
      <c r="J255" s="30"/>
      <c r="K255" s="30"/>
    </row>
    <row r="256" spans="1:11" ht="14.1" customHeight="1" x14ac:dyDescent="0.25">
      <c r="A256" s="30"/>
      <c r="B256" s="30"/>
      <c r="C256" s="46" t="s">
        <v>66</v>
      </c>
      <c r="D256" s="47">
        <v>0</v>
      </c>
      <c r="E256" s="47">
        <v>0</v>
      </c>
      <c r="F256" s="47">
        <v>0</v>
      </c>
      <c r="G256" s="47">
        <v>0</v>
      </c>
      <c r="H256" s="30"/>
      <c r="I256" s="30"/>
      <c r="J256" s="30"/>
      <c r="K256" s="30"/>
    </row>
    <row r="257" spans="1:11" ht="14.1" customHeight="1" x14ac:dyDescent="0.25">
      <c r="A257" s="30"/>
      <c r="B257" s="30"/>
      <c r="C257" s="46" t="s">
        <v>69</v>
      </c>
      <c r="D257" s="47">
        <v>0</v>
      </c>
      <c r="E257" s="47">
        <v>0</v>
      </c>
      <c r="F257" s="47">
        <v>0</v>
      </c>
      <c r="G257" s="47">
        <v>0</v>
      </c>
      <c r="H257" s="30"/>
      <c r="I257" s="30"/>
      <c r="J257" s="30"/>
      <c r="K257" s="30"/>
    </row>
    <row r="258" spans="1:11" ht="14.1" customHeight="1" x14ac:dyDescent="0.25">
      <c r="A258" s="30"/>
      <c r="B258" s="30"/>
      <c r="C258" s="46" t="s">
        <v>70</v>
      </c>
      <c r="D258" s="47">
        <v>0</v>
      </c>
      <c r="E258" s="47">
        <v>0</v>
      </c>
      <c r="F258" s="47">
        <v>0</v>
      </c>
      <c r="G258" s="47">
        <v>0</v>
      </c>
      <c r="H258" s="30"/>
      <c r="I258" s="30"/>
      <c r="J258" s="30"/>
      <c r="K258" s="30"/>
    </row>
    <row r="259" spans="1:11" ht="14.1" customHeight="1" x14ac:dyDescent="0.25">
      <c r="A259" s="30"/>
      <c r="B259" s="30"/>
      <c r="C259" s="48" t="s">
        <v>71</v>
      </c>
      <c r="D259" s="47">
        <v>99684000</v>
      </c>
      <c r="E259" s="47">
        <v>127470000</v>
      </c>
      <c r="F259" s="47">
        <v>133470000</v>
      </c>
      <c r="G259" s="47">
        <v>133470000</v>
      </c>
      <c r="H259" s="30"/>
      <c r="I259" s="30"/>
      <c r="J259" s="30"/>
      <c r="K259" s="30"/>
    </row>
    <row r="260" spans="1:11" ht="14.1" customHeight="1" x14ac:dyDescent="0.25">
      <c r="A260" s="30"/>
      <c r="B260" s="30"/>
      <c r="C260" s="1370" t="s">
        <v>72</v>
      </c>
      <c r="D260" s="1371"/>
      <c r="E260" s="1371"/>
      <c r="F260" s="1371"/>
      <c r="G260" s="1371"/>
      <c r="H260" s="30"/>
      <c r="I260" s="30"/>
      <c r="J260" s="30"/>
      <c r="K260" s="30"/>
    </row>
    <row r="261" spans="1:11" ht="14.1" customHeight="1" x14ac:dyDescent="0.25">
      <c r="A261" s="30"/>
      <c r="B261" s="30"/>
      <c r="C261" s="39" t="s">
        <v>175</v>
      </c>
      <c r="D261" s="1370" t="s">
        <v>176</v>
      </c>
      <c r="E261" s="1371"/>
      <c r="F261" s="1371"/>
      <c r="G261" s="1371"/>
      <c r="H261" s="30"/>
      <c r="I261" s="30"/>
      <c r="J261" s="30"/>
      <c r="K261" s="30"/>
    </row>
    <row r="262" spans="1:11" ht="18" customHeight="1" x14ac:dyDescent="0.25">
      <c r="A262" s="30"/>
      <c r="B262" s="30"/>
      <c r="C262" s="40" t="s">
        <v>33</v>
      </c>
      <c r="D262" s="1368" t="s">
        <v>210</v>
      </c>
      <c r="E262" s="1369"/>
      <c r="F262" s="1369"/>
      <c r="G262" s="1369"/>
      <c r="H262" s="30"/>
      <c r="I262" s="30"/>
      <c r="J262" s="30"/>
      <c r="K262" s="30"/>
    </row>
    <row r="263" spans="1:11" ht="18" customHeight="1" x14ac:dyDescent="0.25">
      <c r="A263" s="30"/>
      <c r="B263" s="30"/>
      <c r="C263" s="41" t="s">
        <v>35</v>
      </c>
      <c r="D263" s="1361" t="s">
        <v>211</v>
      </c>
      <c r="E263" s="1362"/>
      <c r="F263" s="1362"/>
      <c r="G263" s="1362"/>
      <c r="H263" s="30"/>
      <c r="I263" s="30"/>
      <c r="J263" s="30"/>
      <c r="K263" s="30"/>
    </row>
    <row r="264" spans="1:11" ht="18" customHeight="1" x14ac:dyDescent="0.25">
      <c r="A264" s="30"/>
      <c r="B264" s="30"/>
      <c r="C264" s="41" t="s">
        <v>37</v>
      </c>
      <c r="D264" s="1361" t="s">
        <v>212</v>
      </c>
      <c r="E264" s="1362"/>
      <c r="F264" s="1362"/>
      <c r="G264" s="1362"/>
      <c r="H264" s="30"/>
      <c r="I264" s="30"/>
      <c r="J264" s="30"/>
      <c r="K264" s="30"/>
    </row>
    <row r="265" spans="1:11" ht="15" customHeight="1" x14ac:dyDescent="0.25">
      <c r="A265" s="30"/>
      <c r="B265" s="30"/>
      <c r="C265" s="42"/>
      <c r="D265" s="43">
        <v>2022</v>
      </c>
      <c r="E265" s="43">
        <v>2023</v>
      </c>
      <c r="F265" s="43">
        <v>2024</v>
      </c>
      <c r="G265" s="43">
        <v>2025</v>
      </c>
      <c r="H265" s="30"/>
      <c r="I265" s="30"/>
      <c r="J265" s="30"/>
      <c r="K265" s="30"/>
    </row>
    <row r="266" spans="1:11" ht="15" customHeight="1" x14ac:dyDescent="0.25">
      <c r="A266" s="30"/>
      <c r="B266" s="30"/>
      <c r="C266" s="44"/>
      <c r="D266" s="45" t="s">
        <v>17</v>
      </c>
      <c r="E266" s="45" t="s">
        <v>18</v>
      </c>
      <c r="F266" s="45" t="s">
        <v>18</v>
      </c>
      <c r="G266" s="45" t="s">
        <v>18</v>
      </c>
      <c r="H266" s="30"/>
      <c r="I266" s="30"/>
      <c r="J266" s="30"/>
      <c r="K266" s="30"/>
    </row>
    <row r="267" spans="1:11" ht="14.1" customHeight="1" x14ac:dyDescent="0.25">
      <c r="A267" s="30"/>
      <c r="B267" s="30"/>
      <c r="C267" s="34" t="s">
        <v>39</v>
      </c>
      <c r="D267" s="38" t="s">
        <v>92</v>
      </c>
      <c r="E267" s="38" t="s">
        <v>169</v>
      </c>
      <c r="F267" s="38" t="s">
        <v>213</v>
      </c>
      <c r="G267" s="38" t="s">
        <v>214</v>
      </c>
      <c r="H267" s="30"/>
      <c r="I267" s="30"/>
      <c r="J267" s="30"/>
      <c r="K267" s="30"/>
    </row>
    <row r="268" spans="1:11" ht="14.1" customHeight="1" x14ac:dyDescent="0.25">
      <c r="A268" s="30"/>
      <c r="B268" s="30"/>
      <c r="C268" s="34" t="s">
        <v>40</v>
      </c>
      <c r="D268" s="38" t="s">
        <v>215</v>
      </c>
      <c r="E268" s="38" t="s">
        <v>216</v>
      </c>
      <c r="F268" s="38" t="s">
        <v>217</v>
      </c>
      <c r="G268" s="38" t="s">
        <v>218</v>
      </c>
      <c r="H268" s="30"/>
      <c r="I268" s="30"/>
      <c r="J268" s="30"/>
      <c r="K268" s="30"/>
    </row>
    <row r="269" spans="1:11" ht="14.1" customHeight="1" x14ac:dyDescent="0.25">
      <c r="A269" s="30"/>
      <c r="B269" s="30"/>
      <c r="C269" s="34" t="s">
        <v>43</v>
      </c>
      <c r="D269" s="38" t="s">
        <v>219</v>
      </c>
      <c r="E269" s="38" t="s">
        <v>220</v>
      </c>
      <c r="F269" s="38" t="s">
        <v>221</v>
      </c>
      <c r="G269" s="38" t="s">
        <v>222</v>
      </c>
      <c r="H269" s="30"/>
      <c r="I269" s="30"/>
      <c r="J269" s="30"/>
      <c r="K269" s="30"/>
    </row>
    <row r="270" spans="1:11" ht="14.1" customHeight="1" x14ac:dyDescent="0.25">
      <c r="A270" s="30"/>
      <c r="B270" s="30"/>
      <c r="C270" s="34" t="s">
        <v>46</v>
      </c>
      <c r="D270" s="38" t="s">
        <v>47</v>
      </c>
      <c r="E270" s="38" t="s">
        <v>173</v>
      </c>
      <c r="F270" s="38" t="s">
        <v>223</v>
      </c>
      <c r="G270" s="38" t="s">
        <v>224</v>
      </c>
      <c r="H270" s="30"/>
      <c r="I270" s="30"/>
      <c r="J270" s="30"/>
      <c r="K270" s="30"/>
    </row>
    <row r="271" spans="1:11" ht="14.1" customHeight="1" x14ac:dyDescent="0.25">
      <c r="A271" s="30"/>
      <c r="B271" s="30"/>
      <c r="C271" s="34" t="s">
        <v>49</v>
      </c>
      <c r="D271" s="38" t="s">
        <v>47</v>
      </c>
      <c r="E271" s="38" t="s">
        <v>225</v>
      </c>
      <c r="F271" s="38" t="s">
        <v>226</v>
      </c>
      <c r="G271" s="38" t="s">
        <v>227</v>
      </c>
      <c r="H271" s="30"/>
      <c r="I271" s="30"/>
      <c r="J271" s="30"/>
      <c r="K271" s="30"/>
    </row>
    <row r="272" spans="1:11" ht="14.1" customHeight="1" x14ac:dyDescent="0.25">
      <c r="A272" s="30"/>
      <c r="B272" s="30"/>
      <c r="C272" s="34" t="s">
        <v>51</v>
      </c>
      <c r="D272" s="38" t="s">
        <v>47</v>
      </c>
      <c r="E272" s="38" t="s">
        <v>228</v>
      </c>
      <c r="F272" s="38" t="s">
        <v>229</v>
      </c>
      <c r="G272" s="38" t="s">
        <v>230</v>
      </c>
      <c r="H272" s="30"/>
      <c r="I272" s="30"/>
      <c r="J272" s="30"/>
      <c r="K272" s="30"/>
    </row>
    <row r="273" spans="1:11" ht="14.1" customHeight="1" x14ac:dyDescent="0.25">
      <c r="A273" s="30"/>
      <c r="B273" s="30"/>
      <c r="C273" s="1363" t="s">
        <v>52</v>
      </c>
      <c r="D273" s="1364"/>
      <c r="E273" s="1364"/>
      <c r="F273" s="1364"/>
      <c r="G273" s="1364"/>
      <c r="H273" s="30"/>
      <c r="I273" s="30"/>
      <c r="J273" s="30"/>
      <c r="K273" s="30"/>
    </row>
    <row r="274" spans="1:11" ht="14.1" customHeight="1" x14ac:dyDescent="0.25">
      <c r="A274" s="30"/>
      <c r="B274" s="30"/>
      <c r="C274" s="42"/>
      <c r="D274" s="43">
        <v>2022</v>
      </c>
      <c r="E274" s="43">
        <v>2023</v>
      </c>
      <c r="F274" s="43">
        <v>2024</v>
      </c>
      <c r="G274" s="43">
        <v>2025</v>
      </c>
      <c r="H274" s="30"/>
      <c r="I274" s="30"/>
      <c r="J274" s="30"/>
      <c r="K274" s="30"/>
    </row>
    <row r="275" spans="1:11" ht="14.1" customHeight="1" x14ac:dyDescent="0.25">
      <c r="A275" s="30"/>
      <c r="B275" s="30"/>
      <c r="C275" s="44"/>
      <c r="D275" s="45" t="s">
        <v>17</v>
      </c>
      <c r="E275" s="45" t="s">
        <v>18</v>
      </c>
      <c r="F275" s="45" t="s">
        <v>18</v>
      </c>
      <c r="G275" s="45" t="s">
        <v>18</v>
      </c>
      <c r="H275" s="30"/>
      <c r="I275" s="30"/>
      <c r="J275" s="30"/>
      <c r="K275" s="30"/>
    </row>
    <row r="276" spans="1:11" ht="14.1" customHeight="1" x14ac:dyDescent="0.25">
      <c r="A276" s="30"/>
      <c r="B276" s="30"/>
      <c r="C276" s="46" t="s">
        <v>53</v>
      </c>
      <c r="D276" s="47">
        <v>0</v>
      </c>
      <c r="E276" s="47">
        <v>0</v>
      </c>
      <c r="F276" s="47">
        <v>0</v>
      </c>
      <c r="G276" s="47">
        <v>0</v>
      </c>
      <c r="H276" s="30"/>
      <c r="I276" s="30"/>
      <c r="J276" s="30"/>
      <c r="K276" s="30"/>
    </row>
    <row r="277" spans="1:11" ht="14.1" customHeight="1" x14ac:dyDescent="0.25">
      <c r="A277" s="30"/>
      <c r="B277" s="30"/>
      <c r="C277" s="46" t="s">
        <v>54</v>
      </c>
      <c r="D277" s="47">
        <v>0</v>
      </c>
      <c r="E277" s="47">
        <v>0</v>
      </c>
      <c r="F277" s="47">
        <v>0</v>
      </c>
      <c r="G277" s="47">
        <v>0</v>
      </c>
      <c r="H277" s="30"/>
      <c r="I277" s="30"/>
      <c r="J277" s="30"/>
      <c r="K277" s="30"/>
    </row>
    <row r="278" spans="1:11" ht="14.1" customHeight="1" x14ac:dyDescent="0.25">
      <c r="A278" s="30"/>
      <c r="B278" s="30"/>
      <c r="C278" s="46" t="s">
        <v>55</v>
      </c>
      <c r="D278" s="47">
        <v>0</v>
      </c>
      <c r="E278" s="47">
        <v>0</v>
      </c>
      <c r="F278" s="47">
        <v>0</v>
      </c>
      <c r="G278" s="47">
        <v>0</v>
      </c>
      <c r="H278" s="30"/>
      <c r="I278" s="30"/>
      <c r="J278" s="30"/>
      <c r="K278" s="30"/>
    </row>
    <row r="279" spans="1:11" ht="14.1" customHeight="1" x14ac:dyDescent="0.25">
      <c r="A279" s="30"/>
      <c r="B279" s="30"/>
      <c r="C279" s="46" t="s">
        <v>56</v>
      </c>
      <c r="D279" s="47">
        <v>0</v>
      </c>
      <c r="E279" s="47">
        <v>0</v>
      </c>
      <c r="F279" s="47">
        <v>0</v>
      </c>
      <c r="G279" s="47">
        <v>0</v>
      </c>
      <c r="H279" s="30"/>
      <c r="I279" s="30"/>
      <c r="J279" s="30"/>
      <c r="K279" s="30"/>
    </row>
    <row r="280" spans="1:11" ht="14.1" customHeight="1" x14ac:dyDescent="0.25">
      <c r="A280" s="30"/>
      <c r="B280" s="30"/>
      <c r="C280" s="46" t="s">
        <v>54</v>
      </c>
      <c r="D280" s="47">
        <v>0</v>
      </c>
      <c r="E280" s="47">
        <v>0</v>
      </c>
      <c r="F280" s="47">
        <v>0</v>
      </c>
      <c r="G280" s="47">
        <v>0</v>
      </c>
      <c r="H280" s="30"/>
      <c r="I280" s="30"/>
      <c r="J280" s="30"/>
      <c r="K280" s="30"/>
    </row>
    <row r="281" spans="1:11" ht="14.1" customHeight="1" x14ac:dyDescent="0.25">
      <c r="A281" s="30"/>
      <c r="B281" s="30"/>
      <c r="C281" s="46" t="s">
        <v>55</v>
      </c>
      <c r="D281" s="47">
        <v>0</v>
      </c>
      <c r="E281" s="47">
        <v>0</v>
      </c>
      <c r="F281" s="47">
        <v>0</v>
      </c>
      <c r="G281" s="47">
        <v>0</v>
      </c>
      <c r="H281" s="30"/>
      <c r="I281" s="30"/>
      <c r="J281" s="30"/>
      <c r="K281" s="30"/>
    </row>
    <row r="282" spans="1:11" ht="14.1" customHeight="1" x14ac:dyDescent="0.25">
      <c r="A282" s="30"/>
      <c r="B282" s="30"/>
      <c r="C282" s="46" t="s">
        <v>57</v>
      </c>
      <c r="D282" s="47">
        <v>0</v>
      </c>
      <c r="E282" s="47">
        <v>0</v>
      </c>
      <c r="F282" s="47">
        <v>0</v>
      </c>
      <c r="G282" s="47">
        <v>0</v>
      </c>
      <c r="H282" s="30"/>
      <c r="I282" s="30"/>
      <c r="J282" s="30"/>
      <c r="K282" s="30"/>
    </row>
    <row r="283" spans="1:11" ht="14.1" customHeight="1" x14ac:dyDescent="0.25">
      <c r="A283" s="30"/>
      <c r="B283" s="30"/>
      <c r="C283" s="46" t="s">
        <v>54</v>
      </c>
      <c r="D283" s="47">
        <v>0</v>
      </c>
      <c r="E283" s="47">
        <v>0</v>
      </c>
      <c r="F283" s="47">
        <v>0</v>
      </c>
      <c r="G283" s="47">
        <v>0</v>
      </c>
      <c r="H283" s="30"/>
      <c r="I283" s="30"/>
      <c r="J283" s="30"/>
      <c r="K283" s="30"/>
    </row>
    <row r="284" spans="1:11" ht="14.1" customHeight="1" x14ac:dyDescent="0.25">
      <c r="A284" s="30"/>
      <c r="B284" s="30"/>
      <c r="C284" s="46" t="s">
        <v>55</v>
      </c>
      <c r="D284" s="47">
        <v>0</v>
      </c>
      <c r="E284" s="47">
        <v>0</v>
      </c>
      <c r="F284" s="47">
        <v>0</v>
      </c>
      <c r="G284" s="47">
        <v>0</v>
      </c>
      <c r="H284" s="30"/>
      <c r="I284" s="30"/>
      <c r="J284" s="30"/>
      <c r="K284" s="30"/>
    </row>
    <row r="285" spans="1:11" ht="14.1" customHeight="1" x14ac:dyDescent="0.25">
      <c r="A285" s="30"/>
      <c r="B285" s="30"/>
      <c r="C285" s="46" t="s">
        <v>58</v>
      </c>
      <c r="D285" s="47">
        <v>0</v>
      </c>
      <c r="E285" s="47">
        <v>0</v>
      </c>
      <c r="F285" s="47">
        <v>0</v>
      </c>
      <c r="G285" s="47">
        <v>0</v>
      </c>
      <c r="H285" s="30"/>
      <c r="I285" s="30"/>
      <c r="J285" s="30"/>
      <c r="K285" s="30"/>
    </row>
    <row r="286" spans="1:11" ht="14.1" customHeight="1" x14ac:dyDescent="0.25">
      <c r="A286" s="30"/>
      <c r="B286" s="30"/>
      <c r="C286" s="46" t="s">
        <v>54</v>
      </c>
      <c r="D286" s="47">
        <v>0</v>
      </c>
      <c r="E286" s="47">
        <v>0</v>
      </c>
      <c r="F286" s="47">
        <v>0</v>
      </c>
      <c r="G286" s="47">
        <v>0</v>
      </c>
      <c r="H286" s="30"/>
      <c r="I286" s="30"/>
      <c r="J286" s="30"/>
      <c r="K286" s="30"/>
    </row>
    <row r="287" spans="1:11" ht="14.1" customHeight="1" x14ac:dyDescent="0.25">
      <c r="A287" s="30"/>
      <c r="B287" s="30"/>
      <c r="C287" s="46" t="s">
        <v>55</v>
      </c>
      <c r="D287" s="47">
        <v>0</v>
      </c>
      <c r="E287" s="47">
        <v>0</v>
      </c>
      <c r="F287" s="47">
        <v>0</v>
      </c>
      <c r="G287" s="47">
        <v>0</v>
      </c>
      <c r="H287" s="30"/>
      <c r="I287" s="30"/>
      <c r="J287" s="30"/>
      <c r="K287" s="30"/>
    </row>
    <row r="288" spans="1:11" ht="14.1" customHeight="1" x14ac:dyDescent="0.25">
      <c r="A288" s="30"/>
      <c r="B288" s="30"/>
      <c r="C288" s="46" t="s">
        <v>59</v>
      </c>
      <c r="D288" s="47">
        <v>0</v>
      </c>
      <c r="E288" s="47">
        <v>0</v>
      </c>
      <c r="F288" s="47">
        <v>0</v>
      </c>
      <c r="G288" s="47">
        <v>0</v>
      </c>
      <c r="H288" s="30"/>
      <c r="I288" s="30"/>
      <c r="J288" s="30"/>
      <c r="K288" s="30"/>
    </row>
    <row r="289" spans="1:11" ht="14.1" customHeight="1" x14ac:dyDescent="0.25">
      <c r="A289" s="30"/>
      <c r="B289" s="30"/>
      <c r="C289" s="46" t="s">
        <v>54</v>
      </c>
      <c r="D289" s="47">
        <v>0</v>
      </c>
      <c r="E289" s="47">
        <v>0</v>
      </c>
      <c r="F289" s="47">
        <v>0</v>
      </c>
      <c r="G289" s="47">
        <v>0</v>
      </c>
      <c r="H289" s="30"/>
      <c r="I289" s="30"/>
      <c r="J289" s="30"/>
      <c r="K289" s="30"/>
    </row>
    <row r="290" spans="1:11" ht="14.1" customHeight="1" x14ac:dyDescent="0.25">
      <c r="A290" s="30"/>
      <c r="B290" s="30"/>
      <c r="C290" s="46" t="s">
        <v>55</v>
      </c>
      <c r="D290" s="47">
        <v>0</v>
      </c>
      <c r="E290" s="47">
        <v>0</v>
      </c>
      <c r="F290" s="47">
        <v>0</v>
      </c>
      <c r="G290" s="47">
        <v>0</v>
      </c>
      <c r="H290" s="30"/>
      <c r="I290" s="30"/>
      <c r="J290" s="30"/>
      <c r="K290" s="30"/>
    </row>
    <row r="291" spans="1:11" ht="14.1" customHeight="1" x14ac:dyDescent="0.25">
      <c r="A291" s="30"/>
      <c r="B291" s="30"/>
      <c r="C291" s="46" t="s">
        <v>60</v>
      </c>
      <c r="D291" s="47">
        <v>0</v>
      </c>
      <c r="E291" s="47">
        <v>0</v>
      </c>
      <c r="F291" s="47">
        <v>0</v>
      </c>
      <c r="G291" s="47">
        <v>0</v>
      </c>
      <c r="H291" s="30"/>
      <c r="I291" s="30"/>
      <c r="J291" s="30"/>
      <c r="K291" s="30"/>
    </row>
    <row r="292" spans="1:11" ht="14.1" customHeight="1" x14ac:dyDescent="0.25">
      <c r="A292" s="30"/>
      <c r="B292" s="30"/>
      <c r="C292" s="46" t="s">
        <v>54</v>
      </c>
      <c r="D292" s="47">
        <v>0</v>
      </c>
      <c r="E292" s="47">
        <v>0</v>
      </c>
      <c r="F292" s="47">
        <v>0</v>
      </c>
      <c r="G292" s="47">
        <v>0</v>
      </c>
      <c r="H292" s="30"/>
      <c r="I292" s="30"/>
      <c r="J292" s="30"/>
      <c r="K292" s="30"/>
    </row>
    <row r="293" spans="1:11" ht="14.1" customHeight="1" x14ac:dyDescent="0.25">
      <c r="A293" s="30"/>
      <c r="B293" s="30"/>
      <c r="C293" s="46" t="s">
        <v>55</v>
      </c>
      <c r="D293" s="47">
        <v>0</v>
      </c>
      <c r="E293" s="47">
        <v>0</v>
      </c>
      <c r="F293" s="47">
        <v>0</v>
      </c>
      <c r="G293" s="47">
        <v>0</v>
      </c>
      <c r="H293" s="30"/>
      <c r="I293" s="30"/>
      <c r="J293" s="30"/>
      <c r="K293" s="30"/>
    </row>
    <row r="294" spans="1:11" ht="14.1" customHeight="1" x14ac:dyDescent="0.25">
      <c r="A294" s="30"/>
      <c r="B294" s="30"/>
      <c r="C294" s="46" t="s">
        <v>61</v>
      </c>
      <c r="D294" s="47">
        <v>0</v>
      </c>
      <c r="E294" s="47">
        <v>0</v>
      </c>
      <c r="F294" s="47">
        <v>0</v>
      </c>
      <c r="G294" s="47">
        <v>0</v>
      </c>
      <c r="H294" s="30"/>
      <c r="I294" s="30"/>
      <c r="J294" s="30"/>
      <c r="K294" s="30"/>
    </row>
    <row r="295" spans="1:11" ht="14.1" customHeight="1" x14ac:dyDescent="0.25">
      <c r="A295" s="30"/>
      <c r="B295" s="30"/>
      <c r="C295" s="46" t="s">
        <v>54</v>
      </c>
      <c r="D295" s="47">
        <v>0</v>
      </c>
      <c r="E295" s="47">
        <v>0</v>
      </c>
      <c r="F295" s="47">
        <v>0</v>
      </c>
      <c r="G295" s="47">
        <v>0</v>
      </c>
      <c r="H295" s="30"/>
      <c r="I295" s="30"/>
      <c r="J295" s="30"/>
      <c r="K295" s="30"/>
    </row>
    <row r="296" spans="1:11" ht="14.1" customHeight="1" x14ac:dyDescent="0.25">
      <c r="A296" s="30"/>
      <c r="B296" s="30"/>
      <c r="C296" s="46" t="s">
        <v>55</v>
      </c>
      <c r="D296" s="47">
        <v>0</v>
      </c>
      <c r="E296" s="47">
        <v>0</v>
      </c>
      <c r="F296" s="47">
        <v>0</v>
      </c>
      <c r="G296" s="47">
        <v>0</v>
      </c>
      <c r="H296" s="30"/>
      <c r="I296" s="30"/>
      <c r="J296" s="30"/>
      <c r="K296" s="30"/>
    </row>
    <row r="297" spans="1:11" ht="14.1" customHeight="1" x14ac:dyDescent="0.25">
      <c r="A297" s="30"/>
      <c r="B297" s="30"/>
      <c r="C297" s="46" t="s">
        <v>62</v>
      </c>
      <c r="D297" s="47">
        <v>0</v>
      </c>
      <c r="E297" s="47">
        <v>0</v>
      </c>
      <c r="F297" s="47">
        <v>0</v>
      </c>
      <c r="G297" s="47">
        <v>0</v>
      </c>
      <c r="H297" s="30"/>
      <c r="I297" s="30"/>
      <c r="J297" s="30"/>
      <c r="K297" s="30"/>
    </row>
    <row r="298" spans="1:11" ht="14.1" customHeight="1" x14ac:dyDescent="0.25">
      <c r="A298" s="30"/>
      <c r="B298" s="30"/>
      <c r="C298" s="46" t="s">
        <v>54</v>
      </c>
      <c r="D298" s="47">
        <v>0</v>
      </c>
      <c r="E298" s="47">
        <v>0</v>
      </c>
      <c r="F298" s="47">
        <v>0</v>
      </c>
      <c r="G298" s="47">
        <v>0</v>
      </c>
      <c r="H298" s="30"/>
      <c r="I298" s="30"/>
      <c r="J298" s="30"/>
      <c r="K298" s="30"/>
    </row>
    <row r="299" spans="1:11" ht="14.1" customHeight="1" x14ac:dyDescent="0.25">
      <c r="A299" s="30"/>
      <c r="B299" s="30"/>
      <c r="C299" s="46" t="s">
        <v>63</v>
      </c>
      <c r="D299" s="47">
        <v>0</v>
      </c>
      <c r="E299" s="47">
        <v>0</v>
      </c>
      <c r="F299" s="47">
        <v>0</v>
      </c>
      <c r="G299" s="47">
        <v>0</v>
      </c>
      <c r="H299" s="30"/>
      <c r="I299" s="30"/>
      <c r="J299" s="30"/>
      <c r="K299" s="30"/>
    </row>
    <row r="300" spans="1:11" ht="14.1" customHeight="1" x14ac:dyDescent="0.25">
      <c r="A300" s="30"/>
      <c r="B300" s="30"/>
      <c r="C300" s="46" t="s">
        <v>64</v>
      </c>
      <c r="D300" s="47">
        <v>0</v>
      </c>
      <c r="E300" s="47">
        <v>0</v>
      </c>
      <c r="F300" s="47">
        <v>0</v>
      </c>
      <c r="G300" s="47">
        <v>0</v>
      </c>
      <c r="H300" s="30"/>
      <c r="I300" s="30"/>
      <c r="J300" s="30"/>
      <c r="K300" s="30"/>
    </row>
    <row r="301" spans="1:11" ht="14.1" customHeight="1" x14ac:dyDescent="0.25">
      <c r="A301" s="30"/>
      <c r="B301" s="30"/>
      <c r="C301" s="46" t="s">
        <v>65</v>
      </c>
      <c r="D301" s="47">
        <v>0</v>
      </c>
      <c r="E301" s="47">
        <v>0</v>
      </c>
      <c r="F301" s="47">
        <v>0</v>
      </c>
      <c r="G301" s="47">
        <v>0</v>
      </c>
      <c r="H301" s="30"/>
      <c r="I301" s="30"/>
      <c r="J301" s="30"/>
      <c r="K301" s="30"/>
    </row>
    <row r="302" spans="1:11" ht="14.1" customHeight="1" x14ac:dyDescent="0.25">
      <c r="A302" s="30"/>
      <c r="B302" s="30"/>
      <c r="C302" s="46" t="s">
        <v>66</v>
      </c>
      <c r="D302" s="47">
        <v>0</v>
      </c>
      <c r="E302" s="47">
        <v>0</v>
      </c>
      <c r="F302" s="47">
        <v>0</v>
      </c>
      <c r="G302" s="47">
        <v>0</v>
      </c>
      <c r="H302" s="30"/>
      <c r="I302" s="30"/>
      <c r="J302" s="30"/>
      <c r="K302" s="30"/>
    </row>
    <row r="303" spans="1:11" ht="14.1" customHeight="1" x14ac:dyDescent="0.25">
      <c r="A303" s="30"/>
      <c r="B303" s="30"/>
      <c r="C303" s="46" t="s">
        <v>67</v>
      </c>
      <c r="D303" s="47">
        <v>19593000</v>
      </c>
      <c r="E303" s="47">
        <v>12104800</v>
      </c>
      <c r="F303" s="47">
        <v>4518000</v>
      </c>
      <c r="G303" s="47">
        <v>41200000</v>
      </c>
      <c r="H303" s="30"/>
      <c r="I303" s="30"/>
      <c r="J303" s="30"/>
      <c r="K303" s="30"/>
    </row>
    <row r="304" spans="1:11" ht="14.1" customHeight="1" x14ac:dyDescent="0.25">
      <c r="A304" s="30"/>
      <c r="B304" s="30"/>
      <c r="C304" s="46" t="s">
        <v>54</v>
      </c>
      <c r="D304" s="47">
        <v>19593000</v>
      </c>
      <c r="E304" s="47">
        <v>12104800</v>
      </c>
      <c r="F304" s="47">
        <v>4518000</v>
      </c>
      <c r="G304" s="47">
        <v>41200000</v>
      </c>
      <c r="H304" s="30"/>
      <c r="I304" s="30"/>
      <c r="J304" s="30"/>
      <c r="K304" s="30"/>
    </row>
    <row r="305" spans="1:11" ht="14.1" customHeight="1" x14ac:dyDescent="0.25">
      <c r="A305" s="30"/>
      <c r="B305" s="30"/>
      <c r="C305" s="46" t="s">
        <v>63</v>
      </c>
      <c r="D305" s="47">
        <v>0</v>
      </c>
      <c r="E305" s="47">
        <v>0</v>
      </c>
      <c r="F305" s="47">
        <v>0</v>
      </c>
      <c r="G305" s="47">
        <v>0</v>
      </c>
      <c r="H305" s="30"/>
      <c r="I305" s="30"/>
      <c r="J305" s="30"/>
      <c r="K305" s="30"/>
    </row>
    <row r="306" spans="1:11" ht="14.1" customHeight="1" x14ac:dyDescent="0.25">
      <c r="A306" s="30"/>
      <c r="B306" s="30"/>
      <c r="C306" s="46" t="s">
        <v>64</v>
      </c>
      <c r="D306" s="47">
        <v>0</v>
      </c>
      <c r="E306" s="47">
        <v>0</v>
      </c>
      <c r="F306" s="47">
        <v>0</v>
      </c>
      <c r="G306" s="47">
        <v>0</v>
      </c>
      <c r="H306" s="30"/>
      <c r="I306" s="30"/>
      <c r="J306" s="30"/>
      <c r="K306" s="30"/>
    </row>
    <row r="307" spans="1:11" ht="14.1" customHeight="1" x14ac:dyDescent="0.25">
      <c r="A307" s="30"/>
      <c r="B307" s="30"/>
      <c r="C307" s="46" t="s">
        <v>65</v>
      </c>
      <c r="D307" s="47">
        <v>0</v>
      </c>
      <c r="E307" s="47">
        <v>0</v>
      </c>
      <c r="F307" s="47">
        <v>0</v>
      </c>
      <c r="G307" s="47">
        <v>0</v>
      </c>
      <c r="H307" s="30"/>
      <c r="I307" s="30"/>
      <c r="J307" s="30"/>
      <c r="K307" s="30"/>
    </row>
    <row r="308" spans="1:11" ht="14.1" customHeight="1" x14ac:dyDescent="0.25">
      <c r="A308" s="30"/>
      <c r="B308" s="30"/>
      <c r="C308" s="46" t="s">
        <v>66</v>
      </c>
      <c r="D308" s="47">
        <v>0</v>
      </c>
      <c r="E308" s="47">
        <v>0</v>
      </c>
      <c r="F308" s="47">
        <v>0</v>
      </c>
      <c r="G308" s="47">
        <v>0</v>
      </c>
      <c r="H308" s="30"/>
      <c r="I308" s="30"/>
      <c r="J308" s="30"/>
      <c r="K308" s="30"/>
    </row>
    <row r="309" spans="1:11" ht="14.1" customHeight="1" x14ac:dyDescent="0.25">
      <c r="A309" s="30"/>
      <c r="B309" s="30"/>
      <c r="C309" s="46" t="s">
        <v>68</v>
      </c>
      <c r="D309" s="47">
        <v>0</v>
      </c>
      <c r="E309" s="47">
        <v>0</v>
      </c>
      <c r="F309" s="47">
        <v>0</v>
      </c>
      <c r="G309" s="47">
        <v>0</v>
      </c>
      <c r="H309" s="30"/>
      <c r="I309" s="30"/>
      <c r="J309" s="30"/>
      <c r="K309" s="30"/>
    </row>
    <row r="310" spans="1:11" ht="14.1" customHeight="1" x14ac:dyDescent="0.25">
      <c r="A310" s="30"/>
      <c r="B310" s="30"/>
      <c r="C310" s="46" t="s">
        <v>54</v>
      </c>
      <c r="D310" s="47">
        <v>0</v>
      </c>
      <c r="E310" s="47">
        <v>0</v>
      </c>
      <c r="F310" s="47">
        <v>0</v>
      </c>
      <c r="G310" s="47">
        <v>0</v>
      </c>
      <c r="H310" s="30"/>
      <c r="I310" s="30"/>
      <c r="J310" s="30"/>
      <c r="K310" s="30"/>
    </row>
    <row r="311" spans="1:11" ht="14.1" customHeight="1" x14ac:dyDescent="0.25">
      <c r="A311" s="30"/>
      <c r="B311" s="30"/>
      <c r="C311" s="46" t="s">
        <v>63</v>
      </c>
      <c r="D311" s="47">
        <v>0</v>
      </c>
      <c r="E311" s="47">
        <v>0</v>
      </c>
      <c r="F311" s="47">
        <v>0</v>
      </c>
      <c r="G311" s="47">
        <v>0</v>
      </c>
      <c r="H311" s="30"/>
      <c r="I311" s="30"/>
      <c r="J311" s="30"/>
      <c r="K311" s="30"/>
    </row>
    <row r="312" spans="1:11" ht="14.1" customHeight="1" x14ac:dyDescent="0.25">
      <c r="A312" s="30"/>
      <c r="B312" s="30"/>
      <c r="C312" s="46" t="s">
        <v>64</v>
      </c>
      <c r="D312" s="47">
        <v>0</v>
      </c>
      <c r="E312" s="47">
        <v>0</v>
      </c>
      <c r="F312" s="47">
        <v>0</v>
      </c>
      <c r="G312" s="47">
        <v>0</v>
      </c>
      <c r="H312" s="30"/>
      <c r="I312" s="30"/>
      <c r="J312" s="30"/>
      <c r="K312" s="30"/>
    </row>
    <row r="313" spans="1:11" ht="14.1" customHeight="1" x14ac:dyDescent="0.25">
      <c r="A313" s="30"/>
      <c r="B313" s="30"/>
      <c r="C313" s="46" t="s">
        <v>65</v>
      </c>
      <c r="D313" s="47">
        <v>0</v>
      </c>
      <c r="E313" s="47">
        <v>0</v>
      </c>
      <c r="F313" s="47">
        <v>0</v>
      </c>
      <c r="G313" s="47">
        <v>0</v>
      </c>
      <c r="H313" s="30"/>
      <c r="I313" s="30"/>
      <c r="J313" s="30"/>
      <c r="K313" s="30"/>
    </row>
    <row r="314" spans="1:11" ht="14.1" customHeight="1" x14ac:dyDescent="0.25">
      <c r="A314" s="30"/>
      <c r="B314" s="30"/>
      <c r="C314" s="46" t="s">
        <v>66</v>
      </c>
      <c r="D314" s="47">
        <v>0</v>
      </c>
      <c r="E314" s="47">
        <v>0</v>
      </c>
      <c r="F314" s="47">
        <v>0</v>
      </c>
      <c r="G314" s="47">
        <v>0</v>
      </c>
      <c r="H314" s="30"/>
      <c r="I314" s="30"/>
      <c r="J314" s="30"/>
      <c r="K314" s="30"/>
    </row>
    <row r="315" spans="1:11" ht="14.1" customHeight="1" x14ac:dyDescent="0.25">
      <c r="A315" s="30"/>
      <c r="B315" s="30"/>
      <c r="C315" s="46" t="s">
        <v>69</v>
      </c>
      <c r="D315" s="47">
        <v>0</v>
      </c>
      <c r="E315" s="47">
        <v>0</v>
      </c>
      <c r="F315" s="47">
        <v>0</v>
      </c>
      <c r="G315" s="47">
        <v>0</v>
      </c>
      <c r="H315" s="30"/>
      <c r="I315" s="30"/>
      <c r="J315" s="30"/>
      <c r="K315" s="30"/>
    </row>
    <row r="316" spans="1:11" ht="14.1" customHeight="1" x14ac:dyDescent="0.25">
      <c r="A316" s="30"/>
      <c r="B316" s="30"/>
      <c r="C316" s="46" t="s">
        <v>70</v>
      </c>
      <c r="D316" s="47">
        <v>0</v>
      </c>
      <c r="E316" s="47">
        <v>0</v>
      </c>
      <c r="F316" s="47">
        <v>0</v>
      </c>
      <c r="G316" s="47">
        <v>0</v>
      </c>
      <c r="H316" s="30"/>
      <c r="I316" s="30"/>
      <c r="J316" s="30"/>
      <c r="K316" s="30"/>
    </row>
    <row r="317" spans="1:11" ht="14.1" customHeight="1" x14ac:dyDescent="0.25">
      <c r="A317" s="30"/>
      <c r="B317" s="30"/>
      <c r="C317" s="48" t="s">
        <v>71</v>
      </c>
      <c r="D317" s="47">
        <v>19593000</v>
      </c>
      <c r="E317" s="47">
        <v>12104800</v>
      </c>
      <c r="F317" s="47">
        <v>4518000</v>
      </c>
      <c r="G317" s="47">
        <v>41200000</v>
      </c>
      <c r="H317" s="30"/>
      <c r="I317" s="30"/>
      <c r="J317" s="30"/>
      <c r="K317" s="30"/>
    </row>
    <row r="318" spans="1:11" ht="14.1" customHeight="1" x14ac:dyDescent="0.25">
      <c r="A318" s="30"/>
      <c r="B318" s="30"/>
      <c r="C318" s="39" t="s">
        <v>231</v>
      </c>
      <c r="D318" s="1370" t="s">
        <v>232</v>
      </c>
      <c r="E318" s="1371"/>
      <c r="F318" s="1371"/>
      <c r="G318" s="1371"/>
      <c r="H318" s="30"/>
      <c r="I318" s="30"/>
      <c r="J318" s="30"/>
      <c r="K318" s="30"/>
    </row>
    <row r="319" spans="1:11" ht="18" customHeight="1" x14ac:dyDescent="0.25">
      <c r="A319" s="30"/>
      <c r="B319" s="30"/>
      <c r="C319" s="40" t="s">
        <v>33</v>
      </c>
      <c r="D319" s="1368" t="s">
        <v>233</v>
      </c>
      <c r="E319" s="1369"/>
      <c r="F319" s="1369"/>
      <c r="G319" s="1369"/>
      <c r="H319" s="30"/>
      <c r="I319" s="30"/>
      <c r="J319" s="30"/>
      <c r="K319" s="30"/>
    </row>
    <row r="320" spans="1:11" ht="18" customHeight="1" x14ac:dyDescent="0.25">
      <c r="A320" s="30"/>
      <c r="B320" s="30"/>
      <c r="C320" s="41" t="s">
        <v>35</v>
      </c>
      <c r="D320" s="1361" t="s">
        <v>234</v>
      </c>
      <c r="E320" s="1362"/>
      <c r="F320" s="1362"/>
      <c r="G320" s="1362"/>
      <c r="H320" s="30"/>
      <c r="I320" s="30"/>
      <c r="J320" s="30"/>
      <c r="K320" s="30"/>
    </row>
    <row r="321" spans="1:11" ht="18" customHeight="1" x14ac:dyDescent="0.25">
      <c r="A321" s="30"/>
      <c r="B321" s="30"/>
      <c r="C321" s="41" t="s">
        <v>37</v>
      </c>
      <c r="D321" s="1361" t="s">
        <v>235</v>
      </c>
      <c r="E321" s="1362"/>
      <c r="F321" s="1362"/>
      <c r="G321" s="1362"/>
      <c r="H321" s="30"/>
      <c r="I321" s="30"/>
      <c r="J321" s="30"/>
      <c r="K321" s="30"/>
    </row>
    <row r="322" spans="1:11" ht="15" customHeight="1" x14ac:dyDescent="0.25">
      <c r="A322" s="30"/>
      <c r="B322" s="30"/>
      <c r="C322" s="42"/>
      <c r="D322" s="43">
        <v>2022</v>
      </c>
      <c r="E322" s="43">
        <v>2023</v>
      </c>
      <c r="F322" s="43">
        <v>2024</v>
      </c>
      <c r="G322" s="43">
        <v>2025</v>
      </c>
      <c r="H322" s="30"/>
      <c r="I322" s="30"/>
      <c r="J322" s="30"/>
      <c r="K322" s="30"/>
    </row>
    <row r="323" spans="1:11" ht="15" customHeight="1" x14ac:dyDescent="0.25">
      <c r="A323" s="30"/>
      <c r="B323" s="30"/>
      <c r="C323" s="44"/>
      <c r="D323" s="45" t="s">
        <v>17</v>
      </c>
      <c r="E323" s="45" t="s">
        <v>18</v>
      </c>
      <c r="F323" s="45" t="s">
        <v>18</v>
      </c>
      <c r="G323" s="45" t="s">
        <v>18</v>
      </c>
      <c r="H323" s="30"/>
      <c r="I323" s="30"/>
      <c r="J323" s="30"/>
      <c r="K323" s="30"/>
    </row>
    <row r="324" spans="1:11" ht="14.1" customHeight="1" x14ac:dyDescent="0.25">
      <c r="A324" s="30"/>
      <c r="B324" s="30"/>
      <c r="C324" s="34" t="s">
        <v>39</v>
      </c>
      <c r="D324" s="38" t="s">
        <v>48</v>
      </c>
      <c r="E324" s="38" t="s">
        <v>48</v>
      </c>
      <c r="F324" s="38" t="s">
        <v>134</v>
      </c>
      <c r="G324" s="38" t="s">
        <v>48</v>
      </c>
      <c r="H324" s="30"/>
      <c r="I324" s="30"/>
      <c r="J324" s="30"/>
      <c r="K324" s="30"/>
    </row>
    <row r="325" spans="1:11" ht="14.1" customHeight="1" x14ac:dyDescent="0.25">
      <c r="A325" s="30"/>
      <c r="B325" s="30"/>
      <c r="C325" s="34" t="s">
        <v>40</v>
      </c>
      <c r="D325" s="38" t="s">
        <v>48</v>
      </c>
      <c r="E325" s="38" t="s">
        <v>48</v>
      </c>
      <c r="F325" s="38" t="s">
        <v>236</v>
      </c>
      <c r="G325" s="38" t="s">
        <v>48</v>
      </c>
      <c r="H325" s="30"/>
      <c r="I325" s="30"/>
      <c r="J325" s="30"/>
      <c r="K325" s="30"/>
    </row>
    <row r="326" spans="1:11" ht="14.1" customHeight="1" x14ac:dyDescent="0.25">
      <c r="A326" s="30"/>
      <c r="B326" s="30"/>
      <c r="C326" s="34" t="s">
        <v>43</v>
      </c>
      <c r="D326" s="38" t="s">
        <v>48</v>
      </c>
      <c r="E326" s="38" t="s">
        <v>48</v>
      </c>
      <c r="F326" s="38" t="s">
        <v>237</v>
      </c>
      <c r="G326" s="38" t="s">
        <v>48</v>
      </c>
      <c r="H326" s="30"/>
      <c r="I326" s="30"/>
      <c r="J326" s="30"/>
      <c r="K326" s="30"/>
    </row>
    <row r="327" spans="1:11" ht="14.1" customHeight="1" x14ac:dyDescent="0.25">
      <c r="A327" s="30"/>
      <c r="B327" s="30"/>
      <c r="C327" s="34" t="s">
        <v>46</v>
      </c>
      <c r="D327" s="38" t="s">
        <v>47</v>
      </c>
      <c r="E327" s="38" t="s">
        <v>47</v>
      </c>
      <c r="F327" s="38" t="s">
        <v>47</v>
      </c>
      <c r="G327" s="38" t="s">
        <v>238</v>
      </c>
      <c r="H327" s="30"/>
      <c r="I327" s="30"/>
      <c r="J327" s="30"/>
      <c r="K327" s="30"/>
    </row>
    <row r="328" spans="1:11" ht="14.1" customHeight="1" x14ac:dyDescent="0.25">
      <c r="A328" s="30"/>
      <c r="B328" s="30"/>
      <c r="C328" s="34" t="s">
        <v>49</v>
      </c>
      <c r="D328" s="38" t="s">
        <v>47</v>
      </c>
      <c r="E328" s="38" t="s">
        <v>47</v>
      </c>
      <c r="F328" s="38" t="s">
        <v>47</v>
      </c>
      <c r="G328" s="38" t="s">
        <v>238</v>
      </c>
      <c r="H328" s="30"/>
      <c r="I328" s="30"/>
      <c r="J328" s="30"/>
      <c r="K328" s="30"/>
    </row>
    <row r="329" spans="1:11" ht="14.1" customHeight="1" x14ac:dyDescent="0.25">
      <c r="A329" s="30"/>
      <c r="B329" s="30"/>
      <c r="C329" s="34" t="s">
        <v>51</v>
      </c>
      <c r="D329" s="38" t="s">
        <v>47</v>
      </c>
      <c r="E329" s="38" t="s">
        <v>47</v>
      </c>
      <c r="F329" s="38" t="s">
        <v>47</v>
      </c>
      <c r="G329" s="38" t="s">
        <v>238</v>
      </c>
      <c r="H329" s="30"/>
      <c r="I329" s="30"/>
      <c r="J329" s="30"/>
      <c r="K329" s="30"/>
    </row>
    <row r="330" spans="1:11" ht="14.1" customHeight="1" x14ac:dyDescent="0.25">
      <c r="A330" s="30"/>
      <c r="B330" s="30"/>
      <c r="C330" s="1363" t="s">
        <v>52</v>
      </c>
      <c r="D330" s="1364"/>
      <c r="E330" s="1364"/>
      <c r="F330" s="1364"/>
      <c r="G330" s="1364"/>
      <c r="H330" s="30"/>
      <c r="I330" s="30"/>
      <c r="J330" s="30"/>
      <c r="K330" s="30"/>
    </row>
    <row r="331" spans="1:11" ht="14.1" customHeight="1" x14ac:dyDescent="0.25">
      <c r="A331" s="30"/>
      <c r="B331" s="30"/>
      <c r="C331" s="42"/>
      <c r="D331" s="43">
        <v>2022</v>
      </c>
      <c r="E331" s="43">
        <v>2023</v>
      </c>
      <c r="F331" s="43">
        <v>2024</v>
      </c>
      <c r="G331" s="43">
        <v>2025</v>
      </c>
      <c r="H331" s="30"/>
      <c r="I331" s="30"/>
      <c r="J331" s="30"/>
      <c r="K331" s="30"/>
    </row>
    <row r="332" spans="1:11" ht="14.1" customHeight="1" x14ac:dyDescent="0.25">
      <c r="A332" s="30"/>
      <c r="B332" s="30"/>
      <c r="C332" s="44"/>
      <c r="D332" s="45" t="s">
        <v>17</v>
      </c>
      <c r="E332" s="45" t="s">
        <v>18</v>
      </c>
      <c r="F332" s="45" t="s">
        <v>18</v>
      </c>
      <c r="G332" s="45" t="s">
        <v>18</v>
      </c>
      <c r="H332" s="30"/>
      <c r="I332" s="30"/>
      <c r="J332" s="30"/>
      <c r="K332" s="30"/>
    </row>
    <row r="333" spans="1:11" ht="14.1" customHeight="1" x14ac:dyDescent="0.25">
      <c r="A333" s="30"/>
      <c r="B333" s="30"/>
      <c r="C333" s="46" t="s">
        <v>53</v>
      </c>
      <c r="D333" s="47">
        <v>0</v>
      </c>
      <c r="E333" s="47">
        <v>0</v>
      </c>
      <c r="F333" s="47">
        <v>0</v>
      </c>
      <c r="G333" s="47">
        <v>0</v>
      </c>
      <c r="H333" s="30"/>
      <c r="I333" s="30"/>
      <c r="J333" s="30"/>
      <c r="K333" s="30"/>
    </row>
    <row r="334" spans="1:11" ht="14.1" customHeight="1" x14ac:dyDescent="0.25">
      <c r="A334" s="30"/>
      <c r="B334" s="30"/>
      <c r="C334" s="46" t="s">
        <v>54</v>
      </c>
      <c r="D334" s="47">
        <v>0</v>
      </c>
      <c r="E334" s="47">
        <v>0</v>
      </c>
      <c r="F334" s="47">
        <v>0</v>
      </c>
      <c r="G334" s="47">
        <v>0</v>
      </c>
      <c r="H334" s="30"/>
      <c r="I334" s="30"/>
      <c r="J334" s="30"/>
      <c r="K334" s="30"/>
    </row>
    <row r="335" spans="1:11" ht="14.1" customHeight="1" x14ac:dyDescent="0.25">
      <c r="A335" s="30"/>
      <c r="B335" s="30"/>
      <c r="C335" s="46" t="s">
        <v>55</v>
      </c>
      <c r="D335" s="47">
        <v>0</v>
      </c>
      <c r="E335" s="47">
        <v>0</v>
      </c>
      <c r="F335" s="47">
        <v>0</v>
      </c>
      <c r="G335" s="47">
        <v>0</v>
      </c>
      <c r="H335" s="30"/>
      <c r="I335" s="30"/>
      <c r="J335" s="30"/>
      <c r="K335" s="30"/>
    </row>
    <row r="336" spans="1:11" ht="14.1" customHeight="1" x14ac:dyDescent="0.25">
      <c r="A336" s="30"/>
      <c r="B336" s="30"/>
      <c r="C336" s="46" t="s">
        <v>56</v>
      </c>
      <c r="D336" s="47">
        <v>0</v>
      </c>
      <c r="E336" s="47">
        <v>0</v>
      </c>
      <c r="F336" s="47">
        <v>0</v>
      </c>
      <c r="G336" s="47">
        <v>0</v>
      </c>
      <c r="H336" s="30"/>
      <c r="I336" s="30"/>
      <c r="J336" s="30"/>
      <c r="K336" s="30"/>
    </row>
    <row r="337" spans="1:11" ht="14.1" customHeight="1" x14ac:dyDescent="0.25">
      <c r="A337" s="30"/>
      <c r="B337" s="30"/>
      <c r="C337" s="46" t="s">
        <v>54</v>
      </c>
      <c r="D337" s="47">
        <v>0</v>
      </c>
      <c r="E337" s="47">
        <v>0</v>
      </c>
      <c r="F337" s="47">
        <v>0</v>
      </c>
      <c r="G337" s="47">
        <v>0</v>
      </c>
      <c r="H337" s="30"/>
      <c r="I337" s="30"/>
      <c r="J337" s="30"/>
      <c r="K337" s="30"/>
    </row>
    <row r="338" spans="1:11" ht="14.1" customHeight="1" x14ac:dyDescent="0.25">
      <c r="A338" s="30"/>
      <c r="B338" s="30"/>
      <c r="C338" s="46" t="s">
        <v>55</v>
      </c>
      <c r="D338" s="47">
        <v>0</v>
      </c>
      <c r="E338" s="47">
        <v>0</v>
      </c>
      <c r="F338" s="47">
        <v>0</v>
      </c>
      <c r="G338" s="47">
        <v>0</v>
      </c>
      <c r="H338" s="30"/>
      <c r="I338" s="30"/>
      <c r="J338" s="30"/>
      <c r="K338" s="30"/>
    </row>
    <row r="339" spans="1:11" ht="14.1" customHeight="1" x14ac:dyDescent="0.25">
      <c r="A339" s="30"/>
      <c r="B339" s="30"/>
      <c r="C339" s="46" t="s">
        <v>57</v>
      </c>
      <c r="D339" s="47">
        <v>0</v>
      </c>
      <c r="E339" s="47">
        <v>0</v>
      </c>
      <c r="F339" s="47">
        <v>0</v>
      </c>
      <c r="G339" s="47">
        <v>0</v>
      </c>
      <c r="H339" s="30"/>
      <c r="I339" s="30"/>
      <c r="J339" s="30"/>
      <c r="K339" s="30"/>
    </row>
    <row r="340" spans="1:11" ht="14.1" customHeight="1" x14ac:dyDescent="0.25">
      <c r="A340" s="30"/>
      <c r="B340" s="30"/>
      <c r="C340" s="46" t="s">
        <v>54</v>
      </c>
      <c r="D340" s="47">
        <v>0</v>
      </c>
      <c r="E340" s="47">
        <v>0</v>
      </c>
      <c r="F340" s="47">
        <v>0</v>
      </c>
      <c r="G340" s="47">
        <v>0</v>
      </c>
      <c r="H340" s="30"/>
      <c r="I340" s="30"/>
      <c r="J340" s="30"/>
      <c r="K340" s="30"/>
    </row>
    <row r="341" spans="1:11" ht="14.1" customHeight="1" x14ac:dyDescent="0.25">
      <c r="A341" s="30"/>
      <c r="B341" s="30"/>
      <c r="C341" s="46" t="s">
        <v>55</v>
      </c>
      <c r="D341" s="47">
        <v>0</v>
      </c>
      <c r="E341" s="47">
        <v>0</v>
      </c>
      <c r="F341" s="47">
        <v>0</v>
      </c>
      <c r="G341" s="47">
        <v>0</v>
      </c>
      <c r="H341" s="30"/>
      <c r="I341" s="30"/>
      <c r="J341" s="30"/>
      <c r="K341" s="30"/>
    </row>
    <row r="342" spans="1:11" ht="14.1" customHeight="1" x14ac:dyDescent="0.25">
      <c r="A342" s="30"/>
      <c r="B342" s="30"/>
      <c r="C342" s="46" t="s">
        <v>58</v>
      </c>
      <c r="D342" s="47">
        <v>0</v>
      </c>
      <c r="E342" s="47">
        <v>0</v>
      </c>
      <c r="F342" s="47">
        <v>0</v>
      </c>
      <c r="G342" s="47">
        <v>0</v>
      </c>
      <c r="H342" s="30"/>
      <c r="I342" s="30"/>
      <c r="J342" s="30"/>
      <c r="K342" s="30"/>
    </row>
    <row r="343" spans="1:11" ht="14.1" customHeight="1" x14ac:dyDescent="0.25">
      <c r="A343" s="30"/>
      <c r="B343" s="30"/>
      <c r="C343" s="46" t="s">
        <v>54</v>
      </c>
      <c r="D343" s="47">
        <v>0</v>
      </c>
      <c r="E343" s="47">
        <v>0</v>
      </c>
      <c r="F343" s="47">
        <v>0</v>
      </c>
      <c r="G343" s="47">
        <v>0</v>
      </c>
      <c r="H343" s="30"/>
      <c r="I343" s="30"/>
      <c r="J343" s="30"/>
      <c r="K343" s="30"/>
    </row>
    <row r="344" spans="1:11" ht="14.1" customHeight="1" x14ac:dyDescent="0.25">
      <c r="A344" s="30"/>
      <c r="B344" s="30"/>
      <c r="C344" s="46" t="s">
        <v>55</v>
      </c>
      <c r="D344" s="47">
        <v>0</v>
      </c>
      <c r="E344" s="47">
        <v>0</v>
      </c>
      <c r="F344" s="47">
        <v>0</v>
      </c>
      <c r="G344" s="47">
        <v>0</v>
      </c>
      <c r="H344" s="30"/>
      <c r="I344" s="30"/>
      <c r="J344" s="30"/>
      <c r="K344" s="30"/>
    </row>
    <row r="345" spans="1:11" ht="14.1" customHeight="1" x14ac:dyDescent="0.25">
      <c r="A345" s="30"/>
      <c r="B345" s="30"/>
      <c r="C345" s="46" t="s">
        <v>59</v>
      </c>
      <c r="D345" s="47">
        <v>0</v>
      </c>
      <c r="E345" s="47">
        <v>0</v>
      </c>
      <c r="F345" s="47">
        <v>0</v>
      </c>
      <c r="G345" s="47">
        <v>0</v>
      </c>
      <c r="H345" s="30"/>
      <c r="I345" s="30"/>
      <c r="J345" s="30"/>
      <c r="K345" s="30"/>
    </row>
    <row r="346" spans="1:11" ht="14.1" customHeight="1" x14ac:dyDescent="0.25">
      <c r="A346" s="30"/>
      <c r="B346" s="30"/>
      <c r="C346" s="46" t="s">
        <v>54</v>
      </c>
      <c r="D346" s="47">
        <v>0</v>
      </c>
      <c r="E346" s="47">
        <v>0</v>
      </c>
      <c r="F346" s="47">
        <v>0</v>
      </c>
      <c r="G346" s="47">
        <v>0</v>
      </c>
      <c r="H346" s="30"/>
      <c r="I346" s="30"/>
      <c r="J346" s="30"/>
      <c r="K346" s="30"/>
    </row>
    <row r="347" spans="1:11" ht="14.1" customHeight="1" x14ac:dyDescent="0.25">
      <c r="A347" s="30"/>
      <c r="B347" s="30"/>
      <c r="C347" s="46" t="s">
        <v>55</v>
      </c>
      <c r="D347" s="47">
        <v>0</v>
      </c>
      <c r="E347" s="47">
        <v>0</v>
      </c>
      <c r="F347" s="47">
        <v>0</v>
      </c>
      <c r="G347" s="47">
        <v>0</v>
      </c>
      <c r="H347" s="30"/>
      <c r="I347" s="30"/>
      <c r="J347" s="30"/>
      <c r="K347" s="30"/>
    </row>
    <row r="348" spans="1:11" ht="14.1" customHeight="1" x14ac:dyDescent="0.25">
      <c r="A348" s="30"/>
      <c r="B348" s="30"/>
      <c r="C348" s="46" t="s">
        <v>60</v>
      </c>
      <c r="D348" s="47">
        <v>0</v>
      </c>
      <c r="E348" s="47">
        <v>0</v>
      </c>
      <c r="F348" s="47">
        <v>0</v>
      </c>
      <c r="G348" s="47">
        <v>0</v>
      </c>
      <c r="H348" s="30"/>
      <c r="I348" s="30"/>
      <c r="J348" s="30"/>
      <c r="K348" s="30"/>
    </row>
    <row r="349" spans="1:11" ht="14.1" customHeight="1" x14ac:dyDescent="0.25">
      <c r="A349" s="30"/>
      <c r="B349" s="30"/>
      <c r="C349" s="46" t="s">
        <v>54</v>
      </c>
      <c r="D349" s="47">
        <v>0</v>
      </c>
      <c r="E349" s="47">
        <v>0</v>
      </c>
      <c r="F349" s="47">
        <v>0</v>
      </c>
      <c r="G349" s="47">
        <v>0</v>
      </c>
      <c r="H349" s="30"/>
      <c r="I349" s="30"/>
      <c r="J349" s="30"/>
      <c r="K349" s="30"/>
    </row>
    <row r="350" spans="1:11" ht="14.1" customHeight="1" x14ac:dyDescent="0.25">
      <c r="A350" s="30"/>
      <c r="B350" s="30"/>
      <c r="C350" s="46" t="s">
        <v>55</v>
      </c>
      <c r="D350" s="47">
        <v>0</v>
      </c>
      <c r="E350" s="47">
        <v>0</v>
      </c>
      <c r="F350" s="47">
        <v>0</v>
      </c>
      <c r="G350" s="47">
        <v>0</v>
      </c>
      <c r="H350" s="30"/>
      <c r="I350" s="30"/>
      <c r="J350" s="30"/>
      <c r="K350" s="30"/>
    </row>
    <row r="351" spans="1:11" ht="14.1" customHeight="1" x14ac:dyDescent="0.25">
      <c r="A351" s="30"/>
      <c r="B351" s="30"/>
      <c r="C351" s="46" t="s">
        <v>61</v>
      </c>
      <c r="D351" s="47">
        <v>0</v>
      </c>
      <c r="E351" s="47">
        <v>0</v>
      </c>
      <c r="F351" s="47">
        <v>0</v>
      </c>
      <c r="G351" s="47">
        <v>0</v>
      </c>
      <c r="H351" s="30"/>
      <c r="I351" s="30"/>
      <c r="J351" s="30"/>
      <c r="K351" s="30"/>
    </row>
    <row r="352" spans="1:11" ht="14.1" customHeight="1" x14ac:dyDescent="0.25">
      <c r="A352" s="30"/>
      <c r="B352" s="30"/>
      <c r="C352" s="46" t="s">
        <v>54</v>
      </c>
      <c r="D352" s="47">
        <v>0</v>
      </c>
      <c r="E352" s="47">
        <v>0</v>
      </c>
      <c r="F352" s="47">
        <v>0</v>
      </c>
      <c r="G352" s="47">
        <v>0</v>
      </c>
      <c r="H352" s="30"/>
      <c r="I352" s="30"/>
      <c r="J352" s="30"/>
      <c r="K352" s="30"/>
    </row>
    <row r="353" spans="1:11" ht="14.1" customHeight="1" x14ac:dyDescent="0.25">
      <c r="A353" s="30"/>
      <c r="B353" s="30"/>
      <c r="C353" s="46" t="s">
        <v>55</v>
      </c>
      <c r="D353" s="47">
        <v>0</v>
      </c>
      <c r="E353" s="47">
        <v>0</v>
      </c>
      <c r="F353" s="47">
        <v>0</v>
      </c>
      <c r="G353" s="47">
        <v>0</v>
      </c>
      <c r="H353" s="30"/>
      <c r="I353" s="30"/>
      <c r="J353" s="30"/>
      <c r="K353" s="30"/>
    </row>
    <row r="354" spans="1:11" ht="14.1" customHeight="1" x14ac:dyDescent="0.25">
      <c r="A354" s="30"/>
      <c r="B354" s="30"/>
      <c r="C354" s="46" t="s">
        <v>62</v>
      </c>
      <c r="D354" s="47">
        <v>0</v>
      </c>
      <c r="E354" s="47">
        <v>0</v>
      </c>
      <c r="F354" s="47">
        <v>0</v>
      </c>
      <c r="G354" s="47">
        <v>0</v>
      </c>
      <c r="H354" s="30"/>
      <c r="I354" s="30"/>
      <c r="J354" s="30"/>
      <c r="K354" s="30"/>
    </row>
    <row r="355" spans="1:11" ht="14.1" customHeight="1" x14ac:dyDescent="0.25">
      <c r="A355" s="30"/>
      <c r="B355" s="30"/>
      <c r="C355" s="46" t="s">
        <v>54</v>
      </c>
      <c r="D355" s="47">
        <v>0</v>
      </c>
      <c r="E355" s="47">
        <v>0</v>
      </c>
      <c r="F355" s="47">
        <v>0</v>
      </c>
      <c r="G355" s="47">
        <v>0</v>
      </c>
      <c r="H355" s="30"/>
      <c r="I355" s="30"/>
      <c r="J355" s="30"/>
      <c r="K355" s="30"/>
    </row>
    <row r="356" spans="1:11" ht="14.1" customHeight="1" x14ac:dyDescent="0.25">
      <c r="A356" s="30"/>
      <c r="B356" s="30"/>
      <c r="C356" s="46" t="s">
        <v>63</v>
      </c>
      <c r="D356" s="47">
        <v>0</v>
      </c>
      <c r="E356" s="47">
        <v>0</v>
      </c>
      <c r="F356" s="47">
        <v>0</v>
      </c>
      <c r="G356" s="47">
        <v>0</v>
      </c>
      <c r="H356" s="30"/>
      <c r="I356" s="30"/>
      <c r="J356" s="30"/>
      <c r="K356" s="30"/>
    </row>
    <row r="357" spans="1:11" ht="14.1" customHeight="1" x14ac:dyDescent="0.25">
      <c r="A357" s="30"/>
      <c r="B357" s="30"/>
      <c r="C357" s="46" t="s">
        <v>64</v>
      </c>
      <c r="D357" s="47">
        <v>0</v>
      </c>
      <c r="E357" s="47">
        <v>0</v>
      </c>
      <c r="F357" s="47">
        <v>0</v>
      </c>
      <c r="G357" s="47">
        <v>0</v>
      </c>
      <c r="H357" s="30"/>
      <c r="I357" s="30"/>
      <c r="J357" s="30"/>
      <c r="K357" s="30"/>
    </row>
    <row r="358" spans="1:11" ht="14.1" customHeight="1" x14ac:dyDescent="0.25">
      <c r="A358" s="30"/>
      <c r="B358" s="30"/>
      <c r="C358" s="46" t="s">
        <v>65</v>
      </c>
      <c r="D358" s="47">
        <v>0</v>
      </c>
      <c r="E358" s="47">
        <v>0</v>
      </c>
      <c r="F358" s="47">
        <v>0</v>
      </c>
      <c r="G358" s="47">
        <v>0</v>
      </c>
      <c r="H358" s="30"/>
      <c r="I358" s="30"/>
      <c r="J358" s="30"/>
      <c r="K358" s="30"/>
    </row>
    <row r="359" spans="1:11" ht="14.1" customHeight="1" x14ac:dyDescent="0.25">
      <c r="A359" s="30"/>
      <c r="B359" s="30"/>
      <c r="C359" s="46" t="s">
        <v>66</v>
      </c>
      <c r="D359" s="47">
        <v>0</v>
      </c>
      <c r="E359" s="47">
        <v>0</v>
      </c>
      <c r="F359" s="47">
        <v>0</v>
      </c>
      <c r="G359" s="47">
        <v>0</v>
      </c>
      <c r="H359" s="30"/>
      <c r="I359" s="30"/>
      <c r="J359" s="30"/>
      <c r="K359" s="30"/>
    </row>
    <row r="360" spans="1:11" ht="14.1" customHeight="1" x14ac:dyDescent="0.25">
      <c r="A360" s="30"/>
      <c r="B360" s="30"/>
      <c r="C360" s="46" t="s">
        <v>67</v>
      </c>
      <c r="D360" s="47">
        <v>0</v>
      </c>
      <c r="E360" s="47">
        <v>0</v>
      </c>
      <c r="F360" s="47">
        <v>16000000</v>
      </c>
      <c r="G360" s="47">
        <v>0</v>
      </c>
      <c r="H360" s="30"/>
      <c r="I360" s="30"/>
      <c r="J360" s="30"/>
      <c r="K360" s="30"/>
    </row>
    <row r="361" spans="1:11" ht="14.1" customHeight="1" x14ac:dyDescent="0.25">
      <c r="A361" s="30"/>
      <c r="B361" s="30"/>
      <c r="C361" s="46" t="s">
        <v>54</v>
      </c>
      <c r="D361" s="47">
        <v>0</v>
      </c>
      <c r="E361" s="47">
        <v>0</v>
      </c>
      <c r="F361" s="47">
        <v>16000000</v>
      </c>
      <c r="G361" s="47">
        <v>0</v>
      </c>
      <c r="H361" s="30"/>
      <c r="I361" s="30"/>
      <c r="J361" s="30"/>
      <c r="K361" s="30"/>
    </row>
    <row r="362" spans="1:11" ht="14.1" customHeight="1" x14ac:dyDescent="0.25">
      <c r="A362" s="30"/>
      <c r="B362" s="30"/>
      <c r="C362" s="46" t="s">
        <v>63</v>
      </c>
      <c r="D362" s="47">
        <v>0</v>
      </c>
      <c r="E362" s="47">
        <v>0</v>
      </c>
      <c r="F362" s="47">
        <v>0</v>
      </c>
      <c r="G362" s="47">
        <v>0</v>
      </c>
      <c r="H362" s="30"/>
      <c r="I362" s="30"/>
      <c r="J362" s="30"/>
      <c r="K362" s="30"/>
    </row>
    <row r="363" spans="1:11" ht="14.1" customHeight="1" x14ac:dyDescent="0.25">
      <c r="A363" s="30"/>
      <c r="B363" s="30"/>
      <c r="C363" s="46" t="s">
        <v>64</v>
      </c>
      <c r="D363" s="47">
        <v>0</v>
      </c>
      <c r="E363" s="47">
        <v>0</v>
      </c>
      <c r="F363" s="47">
        <v>0</v>
      </c>
      <c r="G363" s="47">
        <v>0</v>
      </c>
      <c r="H363" s="30"/>
      <c r="I363" s="30"/>
      <c r="J363" s="30"/>
      <c r="K363" s="30"/>
    </row>
    <row r="364" spans="1:11" ht="14.1" customHeight="1" x14ac:dyDescent="0.25">
      <c r="A364" s="30"/>
      <c r="B364" s="30"/>
      <c r="C364" s="46" t="s">
        <v>65</v>
      </c>
      <c r="D364" s="47">
        <v>0</v>
      </c>
      <c r="E364" s="47">
        <v>0</v>
      </c>
      <c r="F364" s="47">
        <v>0</v>
      </c>
      <c r="G364" s="47">
        <v>0</v>
      </c>
      <c r="H364" s="30"/>
      <c r="I364" s="30"/>
      <c r="J364" s="30"/>
      <c r="K364" s="30"/>
    </row>
    <row r="365" spans="1:11" ht="14.1" customHeight="1" x14ac:dyDescent="0.25">
      <c r="A365" s="30"/>
      <c r="B365" s="30"/>
      <c r="C365" s="46" t="s">
        <v>66</v>
      </c>
      <c r="D365" s="47">
        <v>0</v>
      </c>
      <c r="E365" s="47">
        <v>0</v>
      </c>
      <c r="F365" s="47">
        <v>0</v>
      </c>
      <c r="G365" s="47">
        <v>0</v>
      </c>
      <c r="H365" s="30"/>
      <c r="I365" s="30"/>
      <c r="J365" s="30"/>
      <c r="K365" s="30"/>
    </row>
    <row r="366" spans="1:11" ht="14.1" customHeight="1" x14ac:dyDescent="0.25">
      <c r="A366" s="30"/>
      <c r="B366" s="30"/>
      <c r="C366" s="46" t="s">
        <v>68</v>
      </c>
      <c r="D366" s="47">
        <v>0</v>
      </c>
      <c r="E366" s="47">
        <v>0</v>
      </c>
      <c r="F366" s="47">
        <v>0</v>
      </c>
      <c r="G366" s="47">
        <v>0</v>
      </c>
      <c r="H366" s="30"/>
      <c r="I366" s="30"/>
      <c r="J366" s="30"/>
      <c r="K366" s="30"/>
    </row>
    <row r="367" spans="1:11" ht="14.1" customHeight="1" x14ac:dyDescent="0.25">
      <c r="A367" s="30"/>
      <c r="B367" s="30"/>
      <c r="C367" s="46" t="s">
        <v>54</v>
      </c>
      <c r="D367" s="47">
        <v>0</v>
      </c>
      <c r="E367" s="47">
        <v>0</v>
      </c>
      <c r="F367" s="47">
        <v>0</v>
      </c>
      <c r="G367" s="47">
        <v>0</v>
      </c>
      <c r="H367" s="30"/>
      <c r="I367" s="30"/>
      <c r="J367" s="30"/>
      <c r="K367" s="30"/>
    </row>
    <row r="368" spans="1:11" ht="14.1" customHeight="1" x14ac:dyDescent="0.25">
      <c r="A368" s="30"/>
      <c r="B368" s="30"/>
      <c r="C368" s="46" t="s">
        <v>63</v>
      </c>
      <c r="D368" s="47">
        <v>0</v>
      </c>
      <c r="E368" s="47">
        <v>0</v>
      </c>
      <c r="F368" s="47">
        <v>0</v>
      </c>
      <c r="G368" s="47">
        <v>0</v>
      </c>
      <c r="H368" s="30"/>
      <c r="I368" s="30"/>
      <c r="J368" s="30"/>
      <c r="K368" s="30"/>
    </row>
    <row r="369" spans="1:11" ht="14.1" customHeight="1" x14ac:dyDescent="0.25">
      <c r="A369" s="30"/>
      <c r="B369" s="30"/>
      <c r="C369" s="46" t="s">
        <v>64</v>
      </c>
      <c r="D369" s="47">
        <v>0</v>
      </c>
      <c r="E369" s="47">
        <v>0</v>
      </c>
      <c r="F369" s="47">
        <v>0</v>
      </c>
      <c r="G369" s="47">
        <v>0</v>
      </c>
      <c r="H369" s="30"/>
      <c r="I369" s="30"/>
      <c r="J369" s="30"/>
      <c r="K369" s="30"/>
    </row>
    <row r="370" spans="1:11" ht="14.1" customHeight="1" x14ac:dyDescent="0.25">
      <c r="A370" s="30"/>
      <c r="B370" s="30"/>
      <c r="C370" s="46" t="s">
        <v>65</v>
      </c>
      <c r="D370" s="47">
        <v>0</v>
      </c>
      <c r="E370" s="47">
        <v>0</v>
      </c>
      <c r="F370" s="47">
        <v>0</v>
      </c>
      <c r="G370" s="47">
        <v>0</v>
      </c>
      <c r="H370" s="30"/>
      <c r="I370" s="30"/>
      <c r="J370" s="30"/>
      <c r="K370" s="30"/>
    </row>
    <row r="371" spans="1:11" ht="14.1" customHeight="1" x14ac:dyDescent="0.25">
      <c r="A371" s="30"/>
      <c r="B371" s="30"/>
      <c r="C371" s="46" t="s">
        <v>66</v>
      </c>
      <c r="D371" s="47">
        <v>0</v>
      </c>
      <c r="E371" s="47">
        <v>0</v>
      </c>
      <c r="F371" s="47">
        <v>0</v>
      </c>
      <c r="G371" s="47">
        <v>0</v>
      </c>
      <c r="H371" s="30"/>
      <c r="I371" s="30"/>
      <c r="J371" s="30"/>
      <c r="K371" s="30"/>
    </row>
    <row r="372" spans="1:11" ht="14.1" customHeight="1" x14ac:dyDescent="0.25">
      <c r="A372" s="30"/>
      <c r="B372" s="30"/>
      <c r="C372" s="46" t="s">
        <v>69</v>
      </c>
      <c r="D372" s="47">
        <v>0</v>
      </c>
      <c r="E372" s="47">
        <v>0</v>
      </c>
      <c r="F372" s="47">
        <v>0</v>
      </c>
      <c r="G372" s="47">
        <v>0</v>
      </c>
      <c r="H372" s="30"/>
      <c r="I372" s="30"/>
      <c r="J372" s="30"/>
      <c r="K372" s="30"/>
    </row>
    <row r="373" spans="1:11" ht="14.1" customHeight="1" x14ac:dyDescent="0.25">
      <c r="A373" s="30"/>
      <c r="B373" s="30"/>
      <c r="C373" s="46" t="s">
        <v>70</v>
      </c>
      <c r="D373" s="47">
        <v>0</v>
      </c>
      <c r="E373" s="47">
        <v>0</v>
      </c>
      <c r="F373" s="47">
        <v>0</v>
      </c>
      <c r="G373" s="47">
        <v>0</v>
      </c>
      <c r="H373" s="30"/>
      <c r="I373" s="30"/>
      <c r="J373" s="30"/>
      <c r="K373" s="30"/>
    </row>
    <row r="374" spans="1:11" ht="14.1" customHeight="1" x14ac:dyDescent="0.25">
      <c r="A374" s="30"/>
      <c r="B374" s="30"/>
      <c r="C374" s="48" t="s">
        <v>71</v>
      </c>
      <c r="D374" s="47">
        <v>0</v>
      </c>
      <c r="E374" s="47">
        <v>0</v>
      </c>
      <c r="F374" s="47">
        <v>16000000</v>
      </c>
      <c r="G374" s="47">
        <v>0</v>
      </c>
      <c r="H374" s="30"/>
      <c r="I374" s="30"/>
      <c r="J374" s="30"/>
      <c r="K374" s="30"/>
    </row>
    <row r="375" spans="1:11" ht="14.1" customHeight="1" x14ac:dyDescent="0.25">
      <c r="A375" s="30"/>
      <c r="B375" s="30"/>
      <c r="C375" s="39" t="s">
        <v>239</v>
      </c>
      <c r="D375" s="1370" t="s">
        <v>240</v>
      </c>
      <c r="E375" s="1371"/>
      <c r="F375" s="1371"/>
      <c r="G375" s="1371"/>
      <c r="H375" s="30"/>
      <c r="I375" s="30"/>
      <c r="J375" s="30"/>
      <c r="K375" s="30"/>
    </row>
    <row r="376" spans="1:11" ht="14.1" customHeight="1" x14ac:dyDescent="0.25">
      <c r="A376" s="30"/>
      <c r="B376" s="30"/>
      <c r="C376" s="40" t="s">
        <v>33</v>
      </c>
      <c r="D376" s="1368" t="s">
        <v>241</v>
      </c>
      <c r="E376" s="1369"/>
      <c r="F376" s="1369"/>
      <c r="G376" s="1369"/>
      <c r="H376" s="30"/>
      <c r="I376" s="30"/>
      <c r="J376" s="30"/>
      <c r="K376" s="30"/>
    </row>
    <row r="377" spans="1:11" ht="14.1" customHeight="1" x14ac:dyDescent="0.25">
      <c r="A377" s="30"/>
      <c r="B377" s="30"/>
      <c r="C377" s="41" t="s">
        <v>35</v>
      </c>
      <c r="D377" s="1361" t="s">
        <v>47</v>
      </c>
      <c r="E377" s="1362"/>
      <c r="F377" s="1362"/>
      <c r="G377" s="1362"/>
      <c r="H377" s="30"/>
      <c r="I377" s="30"/>
      <c r="J377" s="30"/>
      <c r="K377" s="30"/>
    </row>
    <row r="378" spans="1:11" ht="14.1" customHeight="1" x14ac:dyDescent="0.25">
      <c r="A378" s="30"/>
      <c r="B378" s="30"/>
      <c r="C378" s="41" t="s">
        <v>37</v>
      </c>
      <c r="D378" s="1361" t="s">
        <v>242</v>
      </c>
      <c r="E378" s="1362"/>
      <c r="F378" s="1362"/>
      <c r="G378" s="1362"/>
      <c r="H378" s="30"/>
      <c r="I378" s="30"/>
      <c r="J378" s="30"/>
      <c r="K378" s="30"/>
    </row>
    <row r="379" spans="1:11" ht="15" customHeight="1" x14ac:dyDescent="0.25">
      <c r="A379" s="30"/>
      <c r="B379" s="30"/>
      <c r="C379" s="42"/>
      <c r="D379" s="43">
        <v>2022</v>
      </c>
      <c r="E379" s="43">
        <v>2023</v>
      </c>
      <c r="F379" s="43">
        <v>2024</v>
      </c>
      <c r="G379" s="43">
        <v>2025</v>
      </c>
      <c r="H379" s="30"/>
      <c r="I379" s="30"/>
      <c r="J379" s="30"/>
      <c r="K379" s="30"/>
    </row>
    <row r="380" spans="1:11" ht="15" customHeight="1" x14ac:dyDescent="0.25">
      <c r="A380" s="30"/>
      <c r="B380" s="30"/>
      <c r="C380" s="44"/>
      <c r="D380" s="45" t="s">
        <v>17</v>
      </c>
      <c r="E380" s="45" t="s">
        <v>18</v>
      </c>
      <c r="F380" s="45" t="s">
        <v>18</v>
      </c>
      <c r="G380" s="45" t="s">
        <v>18</v>
      </c>
      <c r="H380" s="30"/>
      <c r="I380" s="30"/>
      <c r="J380" s="30"/>
      <c r="K380" s="30"/>
    </row>
    <row r="381" spans="1:11" ht="14.1" customHeight="1" x14ac:dyDescent="0.25">
      <c r="A381" s="30"/>
      <c r="B381" s="30"/>
      <c r="C381" s="34" t="s">
        <v>39</v>
      </c>
      <c r="D381" s="38" t="s">
        <v>47</v>
      </c>
      <c r="E381" s="38" t="s">
        <v>84</v>
      </c>
      <c r="F381" s="38" t="s">
        <v>84</v>
      </c>
      <c r="G381" s="38" t="s">
        <v>84</v>
      </c>
      <c r="H381" s="30"/>
      <c r="I381" s="30"/>
      <c r="J381" s="30"/>
      <c r="K381" s="30"/>
    </row>
    <row r="382" spans="1:11" ht="14.1" customHeight="1" x14ac:dyDescent="0.25">
      <c r="A382" s="30"/>
      <c r="B382" s="30"/>
      <c r="C382" s="34" t="s">
        <v>40</v>
      </c>
      <c r="D382" s="38" t="s">
        <v>47</v>
      </c>
      <c r="E382" s="38" t="s">
        <v>243</v>
      </c>
      <c r="F382" s="38" t="s">
        <v>243</v>
      </c>
      <c r="G382" s="38" t="s">
        <v>243</v>
      </c>
      <c r="H382" s="30"/>
      <c r="I382" s="30"/>
      <c r="J382" s="30"/>
      <c r="K382" s="30"/>
    </row>
    <row r="383" spans="1:11" ht="14.1" customHeight="1" x14ac:dyDescent="0.25">
      <c r="A383" s="30"/>
      <c r="B383" s="30"/>
      <c r="C383" s="34" t="s">
        <v>43</v>
      </c>
      <c r="D383" s="38" t="s">
        <v>48</v>
      </c>
      <c r="E383" s="38" t="s">
        <v>243</v>
      </c>
      <c r="F383" s="38" t="s">
        <v>243</v>
      </c>
      <c r="G383" s="38" t="s">
        <v>243</v>
      </c>
      <c r="H383" s="30"/>
      <c r="I383" s="30"/>
      <c r="J383" s="30"/>
      <c r="K383" s="30"/>
    </row>
    <row r="384" spans="1:11" ht="14.1" customHeight="1" x14ac:dyDescent="0.25">
      <c r="A384" s="30"/>
      <c r="B384" s="30"/>
      <c r="C384" s="34" t="s">
        <v>46</v>
      </c>
      <c r="D384" s="38" t="s">
        <v>47</v>
      </c>
      <c r="E384" s="38" t="s">
        <v>47</v>
      </c>
      <c r="F384" s="38" t="s">
        <v>48</v>
      </c>
      <c r="G384" s="38" t="s">
        <v>48</v>
      </c>
      <c r="H384" s="30"/>
      <c r="I384" s="30"/>
      <c r="J384" s="30"/>
      <c r="K384" s="30"/>
    </row>
    <row r="385" spans="1:11" ht="14.1" customHeight="1" x14ac:dyDescent="0.25">
      <c r="A385" s="30"/>
      <c r="B385" s="30"/>
      <c r="C385" s="34" t="s">
        <v>49</v>
      </c>
      <c r="D385" s="38" t="s">
        <v>47</v>
      </c>
      <c r="E385" s="38" t="s">
        <v>47</v>
      </c>
      <c r="F385" s="38" t="s">
        <v>48</v>
      </c>
      <c r="G385" s="38" t="s">
        <v>48</v>
      </c>
      <c r="H385" s="30"/>
      <c r="I385" s="30"/>
      <c r="J385" s="30"/>
      <c r="K385" s="30"/>
    </row>
    <row r="386" spans="1:11" ht="14.1" customHeight="1" x14ac:dyDescent="0.25">
      <c r="A386" s="30"/>
      <c r="B386" s="30"/>
      <c r="C386" s="34" t="s">
        <v>51</v>
      </c>
      <c r="D386" s="38" t="s">
        <v>47</v>
      </c>
      <c r="E386" s="38" t="s">
        <v>47</v>
      </c>
      <c r="F386" s="38" t="s">
        <v>48</v>
      </c>
      <c r="G386" s="38" t="s">
        <v>48</v>
      </c>
      <c r="H386" s="30"/>
      <c r="I386" s="30"/>
      <c r="J386" s="30"/>
      <c r="K386" s="30"/>
    </row>
    <row r="387" spans="1:11" ht="14.1" customHeight="1" x14ac:dyDescent="0.25">
      <c r="A387" s="30"/>
      <c r="B387" s="30"/>
      <c r="C387" s="1363" t="s">
        <v>52</v>
      </c>
      <c r="D387" s="1364"/>
      <c r="E387" s="1364"/>
      <c r="F387" s="1364"/>
      <c r="G387" s="1364"/>
      <c r="H387" s="30"/>
      <c r="I387" s="30"/>
      <c r="J387" s="30"/>
      <c r="K387" s="30"/>
    </row>
    <row r="388" spans="1:11" ht="14.1" customHeight="1" x14ac:dyDescent="0.25">
      <c r="A388" s="30"/>
      <c r="B388" s="30"/>
      <c r="C388" s="42"/>
      <c r="D388" s="43">
        <v>2022</v>
      </c>
      <c r="E388" s="43">
        <v>2023</v>
      </c>
      <c r="F388" s="43">
        <v>2024</v>
      </c>
      <c r="G388" s="43">
        <v>2025</v>
      </c>
      <c r="H388" s="30"/>
      <c r="I388" s="30"/>
      <c r="J388" s="30"/>
      <c r="K388" s="30"/>
    </row>
    <row r="389" spans="1:11" ht="14.1" customHeight="1" x14ac:dyDescent="0.25">
      <c r="A389" s="30"/>
      <c r="B389" s="30"/>
      <c r="C389" s="44"/>
      <c r="D389" s="45" t="s">
        <v>17</v>
      </c>
      <c r="E389" s="45" t="s">
        <v>18</v>
      </c>
      <c r="F389" s="45" t="s">
        <v>18</v>
      </c>
      <c r="G389" s="45" t="s">
        <v>18</v>
      </c>
      <c r="H389" s="30"/>
      <c r="I389" s="30"/>
      <c r="J389" s="30"/>
      <c r="K389" s="30"/>
    </row>
    <row r="390" spans="1:11" ht="14.1" customHeight="1" x14ac:dyDescent="0.25">
      <c r="A390" s="30"/>
      <c r="B390" s="30"/>
      <c r="C390" s="46" t="s">
        <v>53</v>
      </c>
      <c r="D390" s="49" t="s">
        <v>47</v>
      </c>
      <c r="E390" s="47">
        <v>0</v>
      </c>
      <c r="F390" s="47">
        <v>0</v>
      </c>
      <c r="G390" s="47">
        <v>0</v>
      </c>
      <c r="H390" s="30"/>
      <c r="I390" s="30"/>
      <c r="J390" s="30"/>
      <c r="K390" s="30"/>
    </row>
    <row r="391" spans="1:11" ht="14.1" customHeight="1" x14ac:dyDescent="0.25">
      <c r="A391" s="30"/>
      <c r="B391" s="30"/>
      <c r="C391" s="46" t="s">
        <v>54</v>
      </c>
      <c r="D391" s="49" t="s">
        <v>47</v>
      </c>
      <c r="E391" s="47">
        <v>0</v>
      </c>
      <c r="F391" s="47">
        <v>0</v>
      </c>
      <c r="G391" s="47">
        <v>0</v>
      </c>
      <c r="H391" s="30"/>
      <c r="I391" s="30"/>
      <c r="J391" s="30"/>
      <c r="K391" s="30"/>
    </row>
    <row r="392" spans="1:11" ht="14.1" customHeight="1" x14ac:dyDescent="0.25">
      <c r="A392" s="30"/>
      <c r="B392" s="30"/>
      <c r="C392" s="46" t="s">
        <v>55</v>
      </c>
      <c r="D392" s="49" t="s">
        <v>47</v>
      </c>
      <c r="E392" s="47">
        <v>0</v>
      </c>
      <c r="F392" s="47">
        <v>0</v>
      </c>
      <c r="G392" s="47">
        <v>0</v>
      </c>
      <c r="H392" s="30"/>
      <c r="I392" s="30"/>
      <c r="J392" s="30"/>
      <c r="K392" s="30"/>
    </row>
    <row r="393" spans="1:11" ht="14.1" customHeight="1" x14ac:dyDescent="0.25">
      <c r="A393" s="30"/>
      <c r="B393" s="30"/>
      <c r="C393" s="46" t="s">
        <v>56</v>
      </c>
      <c r="D393" s="49" t="s">
        <v>47</v>
      </c>
      <c r="E393" s="47">
        <v>0</v>
      </c>
      <c r="F393" s="47">
        <v>0</v>
      </c>
      <c r="G393" s="47">
        <v>0</v>
      </c>
      <c r="H393" s="30"/>
      <c r="I393" s="30"/>
      <c r="J393" s="30"/>
      <c r="K393" s="30"/>
    </row>
    <row r="394" spans="1:11" ht="14.1" customHeight="1" x14ac:dyDescent="0.25">
      <c r="A394" s="30"/>
      <c r="B394" s="30"/>
      <c r="C394" s="46" t="s">
        <v>54</v>
      </c>
      <c r="D394" s="49" t="s">
        <v>47</v>
      </c>
      <c r="E394" s="47">
        <v>0</v>
      </c>
      <c r="F394" s="47">
        <v>0</v>
      </c>
      <c r="G394" s="47">
        <v>0</v>
      </c>
      <c r="H394" s="30"/>
      <c r="I394" s="30"/>
      <c r="J394" s="30"/>
      <c r="K394" s="30"/>
    </row>
    <row r="395" spans="1:11" ht="14.1" customHeight="1" x14ac:dyDescent="0.25">
      <c r="A395" s="30"/>
      <c r="B395" s="30"/>
      <c r="C395" s="46" t="s">
        <v>55</v>
      </c>
      <c r="D395" s="49" t="s">
        <v>47</v>
      </c>
      <c r="E395" s="47">
        <v>0</v>
      </c>
      <c r="F395" s="47">
        <v>0</v>
      </c>
      <c r="G395" s="47">
        <v>0</v>
      </c>
      <c r="H395" s="30"/>
      <c r="I395" s="30"/>
      <c r="J395" s="30"/>
      <c r="K395" s="30"/>
    </row>
    <row r="396" spans="1:11" ht="14.1" customHeight="1" x14ac:dyDescent="0.25">
      <c r="A396" s="30"/>
      <c r="B396" s="30"/>
      <c r="C396" s="46" t="s">
        <v>57</v>
      </c>
      <c r="D396" s="49" t="s">
        <v>47</v>
      </c>
      <c r="E396" s="47">
        <v>0</v>
      </c>
      <c r="F396" s="47">
        <v>0</v>
      </c>
      <c r="G396" s="47">
        <v>0</v>
      </c>
      <c r="H396" s="30"/>
      <c r="I396" s="30"/>
      <c r="J396" s="30"/>
      <c r="K396" s="30"/>
    </row>
    <row r="397" spans="1:11" ht="14.1" customHeight="1" x14ac:dyDescent="0.25">
      <c r="A397" s="30"/>
      <c r="B397" s="30"/>
      <c r="C397" s="46" t="s">
        <v>54</v>
      </c>
      <c r="D397" s="49" t="s">
        <v>47</v>
      </c>
      <c r="E397" s="47">
        <v>0</v>
      </c>
      <c r="F397" s="47">
        <v>0</v>
      </c>
      <c r="G397" s="47">
        <v>0</v>
      </c>
      <c r="H397" s="30"/>
      <c r="I397" s="30"/>
      <c r="J397" s="30"/>
      <c r="K397" s="30"/>
    </row>
    <row r="398" spans="1:11" ht="14.1" customHeight="1" x14ac:dyDescent="0.25">
      <c r="A398" s="30"/>
      <c r="B398" s="30"/>
      <c r="C398" s="46" t="s">
        <v>55</v>
      </c>
      <c r="D398" s="49" t="s">
        <v>47</v>
      </c>
      <c r="E398" s="47">
        <v>0</v>
      </c>
      <c r="F398" s="47">
        <v>0</v>
      </c>
      <c r="G398" s="47">
        <v>0</v>
      </c>
      <c r="H398" s="30"/>
      <c r="I398" s="30"/>
      <c r="J398" s="30"/>
      <c r="K398" s="30"/>
    </row>
    <row r="399" spans="1:11" ht="14.1" customHeight="1" x14ac:dyDescent="0.25">
      <c r="A399" s="30"/>
      <c r="B399" s="30"/>
      <c r="C399" s="46" t="s">
        <v>58</v>
      </c>
      <c r="D399" s="49" t="s">
        <v>47</v>
      </c>
      <c r="E399" s="47">
        <v>0</v>
      </c>
      <c r="F399" s="47">
        <v>0</v>
      </c>
      <c r="G399" s="47">
        <v>0</v>
      </c>
      <c r="H399" s="30"/>
      <c r="I399" s="30"/>
      <c r="J399" s="30"/>
      <c r="K399" s="30"/>
    </row>
    <row r="400" spans="1:11" ht="14.1" customHeight="1" x14ac:dyDescent="0.25">
      <c r="A400" s="30"/>
      <c r="B400" s="30"/>
      <c r="C400" s="46" t="s">
        <v>54</v>
      </c>
      <c r="D400" s="49" t="s">
        <v>47</v>
      </c>
      <c r="E400" s="47">
        <v>0</v>
      </c>
      <c r="F400" s="47">
        <v>0</v>
      </c>
      <c r="G400" s="47">
        <v>0</v>
      </c>
      <c r="H400" s="30"/>
      <c r="I400" s="30"/>
      <c r="J400" s="30"/>
      <c r="K400" s="30"/>
    </row>
    <row r="401" spans="1:11" ht="14.1" customHeight="1" x14ac:dyDescent="0.25">
      <c r="A401" s="30"/>
      <c r="B401" s="30"/>
      <c r="C401" s="46" t="s">
        <v>55</v>
      </c>
      <c r="D401" s="49" t="s">
        <v>47</v>
      </c>
      <c r="E401" s="47">
        <v>0</v>
      </c>
      <c r="F401" s="47">
        <v>0</v>
      </c>
      <c r="G401" s="47">
        <v>0</v>
      </c>
      <c r="H401" s="30"/>
      <c r="I401" s="30"/>
      <c r="J401" s="30"/>
      <c r="K401" s="30"/>
    </row>
    <row r="402" spans="1:11" ht="14.1" customHeight="1" x14ac:dyDescent="0.25">
      <c r="A402" s="30"/>
      <c r="B402" s="30"/>
      <c r="C402" s="46" t="s">
        <v>59</v>
      </c>
      <c r="D402" s="49" t="s">
        <v>47</v>
      </c>
      <c r="E402" s="47">
        <v>0</v>
      </c>
      <c r="F402" s="47">
        <v>0</v>
      </c>
      <c r="G402" s="47">
        <v>0</v>
      </c>
      <c r="H402" s="30"/>
      <c r="I402" s="30"/>
      <c r="J402" s="30"/>
      <c r="K402" s="30"/>
    </row>
    <row r="403" spans="1:11" ht="14.1" customHeight="1" x14ac:dyDescent="0.25">
      <c r="A403" s="30"/>
      <c r="B403" s="30"/>
      <c r="C403" s="46" t="s">
        <v>54</v>
      </c>
      <c r="D403" s="49" t="s">
        <v>47</v>
      </c>
      <c r="E403" s="47">
        <v>0</v>
      </c>
      <c r="F403" s="47">
        <v>0</v>
      </c>
      <c r="G403" s="47">
        <v>0</v>
      </c>
      <c r="H403" s="30"/>
      <c r="I403" s="30"/>
      <c r="J403" s="30"/>
      <c r="K403" s="30"/>
    </row>
    <row r="404" spans="1:11" ht="14.1" customHeight="1" x14ac:dyDescent="0.25">
      <c r="A404" s="30"/>
      <c r="B404" s="30"/>
      <c r="C404" s="46" t="s">
        <v>55</v>
      </c>
      <c r="D404" s="49" t="s">
        <v>47</v>
      </c>
      <c r="E404" s="47">
        <v>0</v>
      </c>
      <c r="F404" s="47">
        <v>0</v>
      </c>
      <c r="G404" s="47">
        <v>0</v>
      </c>
      <c r="H404" s="30"/>
      <c r="I404" s="30"/>
      <c r="J404" s="30"/>
      <c r="K404" s="30"/>
    </row>
    <row r="405" spans="1:11" ht="14.1" customHeight="1" x14ac:dyDescent="0.25">
      <c r="A405" s="30"/>
      <c r="B405" s="30"/>
      <c r="C405" s="46" t="s">
        <v>60</v>
      </c>
      <c r="D405" s="49" t="s">
        <v>47</v>
      </c>
      <c r="E405" s="47">
        <v>0</v>
      </c>
      <c r="F405" s="47">
        <v>0</v>
      </c>
      <c r="G405" s="47">
        <v>0</v>
      </c>
      <c r="H405" s="30"/>
      <c r="I405" s="30"/>
      <c r="J405" s="30"/>
      <c r="K405" s="30"/>
    </row>
    <row r="406" spans="1:11" ht="14.1" customHeight="1" x14ac:dyDescent="0.25">
      <c r="A406" s="30"/>
      <c r="B406" s="30"/>
      <c r="C406" s="46" t="s">
        <v>54</v>
      </c>
      <c r="D406" s="49" t="s">
        <v>47</v>
      </c>
      <c r="E406" s="47">
        <v>0</v>
      </c>
      <c r="F406" s="47">
        <v>0</v>
      </c>
      <c r="G406" s="47">
        <v>0</v>
      </c>
      <c r="H406" s="30"/>
      <c r="I406" s="30"/>
      <c r="J406" s="30"/>
      <c r="K406" s="30"/>
    </row>
    <row r="407" spans="1:11" ht="14.1" customHeight="1" x14ac:dyDescent="0.25">
      <c r="A407" s="30"/>
      <c r="B407" s="30"/>
      <c r="C407" s="46" t="s">
        <v>55</v>
      </c>
      <c r="D407" s="49" t="s">
        <v>47</v>
      </c>
      <c r="E407" s="47">
        <v>0</v>
      </c>
      <c r="F407" s="47">
        <v>0</v>
      </c>
      <c r="G407" s="47">
        <v>0</v>
      </c>
      <c r="H407" s="30"/>
      <c r="I407" s="30"/>
      <c r="J407" s="30"/>
      <c r="K407" s="30"/>
    </row>
    <row r="408" spans="1:11" ht="14.1" customHeight="1" x14ac:dyDescent="0.25">
      <c r="A408" s="30"/>
      <c r="B408" s="30"/>
      <c r="C408" s="46" t="s">
        <v>61</v>
      </c>
      <c r="D408" s="49" t="s">
        <v>47</v>
      </c>
      <c r="E408" s="47">
        <v>0</v>
      </c>
      <c r="F408" s="47">
        <v>0</v>
      </c>
      <c r="G408" s="47">
        <v>0</v>
      </c>
      <c r="H408" s="30"/>
      <c r="I408" s="30"/>
      <c r="J408" s="30"/>
      <c r="K408" s="30"/>
    </row>
    <row r="409" spans="1:11" ht="14.1" customHeight="1" x14ac:dyDescent="0.25">
      <c r="A409" s="30"/>
      <c r="B409" s="30"/>
      <c r="C409" s="46" t="s">
        <v>54</v>
      </c>
      <c r="D409" s="49" t="s">
        <v>47</v>
      </c>
      <c r="E409" s="47">
        <v>0</v>
      </c>
      <c r="F409" s="47">
        <v>0</v>
      </c>
      <c r="G409" s="47">
        <v>0</v>
      </c>
      <c r="H409" s="30"/>
      <c r="I409" s="30"/>
      <c r="J409" s="30"/>
      <c r="K409" s="30"/>
    </row>
    <row r="410" spans="1:11" ht="14.1" customHeight="1" x14ac:dyDescent="0.25">
      <c r="A410" s="30"/>
      <c r="B410" s="30"/>
      <c r="C410" s="46" t="s">
        <v>55</v>
      </c>
      <c r="D410" s="49" t="s">
        <v>47</v>
      </c>
      <c r="E410" s="47">
        <v>0</v>
      </c>
      <c r="F410" s="47">
        <v>0</v>
      </c>
      <c r="G410" s="47">
        <v>0</v>
      </c>
      <c r="H410" s="30"/>
      <c r="I410" s="30"/>
      <c r="J410" s="30"/>
      <c r="K410" s="30"/>
    </row>
    <row r="411" spans="1:11" ht="14.1" customHeight="1" x14ac:dyDescent="0.25">
      <c r="A411" s="30"/>
      <c r="B411" s="30"/>
      <c r="C411" s="46" t="s">
        <v>62</v>
      </c>
      <c r="D411" s="49" t="s">
        <v>47</v>
      </c>
      <c r="E411" s="47">
        <v>0</v>
      </c>
      <c r="F411" s="47">
        <v>0</v>
      </c>
      <c r="G411" s="47">
        <v>0</v>
      </c>
      <c r="H411" s="30"/>
      <c r="I411" s="30"/>
      <c r="J411" s="30"/>
      <c r="K411" s="30"/>
    </row>
    <row r="412" spans="1:11" ht="14.1" customHeight="1" x14ac:dyDescent="0.25">
      <c r="A412" s="30"/>
      <c r="B412" s="30"/>
      <c r="C412" s="46" t="s">
        <v>54</v>
      </c>
      <c r="D412" s="49" t="s">
        <v>47</v>
      </c>
      <c r="E412" s="47">
        <v>0</v>
      </c>
      <c r="F412" s="47">
        <v>0</v>
      </c>
      <c r="G412" s="47">
        <v>0</v>
      </c>
      <c r="H412" s="30"/>
      <c r="I412" s="30"/>
      <c r="J412" s="30"/>
      <c r="K412" s="30"/>
    </row>
    <row r="413" spans="1:11" ht="14.1" customHeight="1" x14ac:dyDescent="0.25">
      <c r="A413" s="30"/>
      <c r="B413" s="30"/>
      <c r="C413" s="46" t="s">
        <v>63</v>
      </c>
      <c r="D413" s="49" t="s">
        <v>47</v>
      </c>
      <c r="E413" s="47">
        <v>0</v>
      </c>
      <c r="F413" s="47">
        <v>0</v>
      </c>
      <c r="G413" s="47">
        <v>0</v>
      </c>
      <c r="H413" s="30"/>
      <c r="I413" s="30"/>
      <c r="J413" s="30"/>
      <c r="K413" s="30"/>
    </row>
    <row r="414" spans="1:11" ht="14.1" customHeight="1" x14ac:dyDescent="0.25">
      <c r="A414" s="30"/>
      <c r="B414" s="30"/>
      <c r="C414" s="46" t="s">
        <v>64</v>
      </c>
      <c r="D414" s="49" t="s">
        <v>47</v>
      </c>
      <c r="E414" s="47">
        <v>0</v>
      </c>
      <c r="F414" s="47">
        <v>0</v>
      </c>
      <c r="G414" s="47">
        <v>0</v>
      </c>
      <c r="H414" s="30"/>
      <c r="I414" s="30"/>
      <c r="J414" s="30"/>
      <c r="K414" s="30"/>
    </row>
    <row r="415" spans="1:11" ht="14.1" customHeight="1" x14ac:dyDescent="0.25">
      <c r="A415" s="30"/>
      <c r="B415" s="30"/>
      <c r="C415" s="46" t="s">
        <v>65</v>
      </c>
      <c r="D415" s="49" t="s">
        <v>47</v>
      </c>
      <c r="E415" s="47">
        <v>0</v>
      </c>
      <c r="F415" s="47">
        <v>0</v>
      </c>
      <c r="G415" s="47">
        <v>0</v>
      </c>
      <c r="H415" s="30"/>
      <c r="I415" s="30"/>
      <c r="J415" s="30"/>
      <c r="K415" s="30"/>
    </row>
    <row r="416" spans="1:11" ht="14.1" customHeight="1" x14ac:dyDescent="0.25">
      <c r="A416" s="30"/>
      <c r="B416" s="30"/>
      <c r="C416" s="46" t="s">
        <v>66</v>
      </c>
      <c r="D416" s="49" t="s">
        <v>47</v>
      </c>
      <c r="E416" s="47">
        <v>0</v>
      </c>
      <c r="F416" s="47">
        <v>0</v>
      </c>
      <c r="G416" s="47">
        <v>0</v>
      </c>
      <c r="H416" s="30"/>
      <c r="I416" s="30"/>
      <c r="J416" s="30"/>
      <c r="K416" s="30"/>
    </row>
    <row r="417" spans="1:11" ht="14.1" customHeight="1" x14ac:dyDescent="0.25">
      <c r="A417" s="30"/>
      <c r="B417" s="30"/>
      <c r="C417" s="46" t="s">
        <v>67</v>
      </c>
      <c r="D417" s="49" t="s">
        <v>47</v>
      </c>
      <c r="E417" s="47">
        <v>2000000</v>
      </c>
      <c r="F417" s="47">
        <v>2000000</v>
      </c>
      <c r="G417" s="47">
        <v>2000000</v>
      </c>
      <c r="H417" s="30"/>
      <c r="I417" s="30"/>
      <c r="J417" s="30"/>
      <c r="K417" s="30"/>
    </row>
    <row r="418" spans="1:11" ht="14.1" customHeight="1" x14ac:dyDescent="0.25">
      <c r="A418" s="30"/>
      <c r="B418" s="30"/>
      <c r="C418" s="46" t="s">
        <v>54</v>
      </c>
      <c r="D418" s="49" t="s">
        <v>47</v>
      </c>
      <c r="E418" s="47">
        <v>2000000</v>
      </c>
      <c r="F418" s="47">
        <v>2000000</v>
      </c>
      <c r="G418" s="47">
        <v>2000000</v>
      </c>
      <c r="H418" s="30"/>
      <c r="I418" s="30"/>
      <c r="J418" s="30"/>
      <c r="K418" s="30"/>
    </row>
    <row r="419" spans="1:11" ht="14.1" customHeight="1" x14ac:dyDescent="0.25">
      <c r="A419" s="30"/>
      <c r="B419" s="30"/>
      <c r="C419" s="46" t="s">
        <v>63</v>
      </c>
      <c r="D419" s="49" t="s">
        <v>47</v>
      </c>
      <c r="E419" s="47">
        <v>0</v>
      </c>
      <c r="F419" s="47">
        <v>0</v>
      </c>
      <c r="G419" s="47">
        <v>0</v>
      </c>
      <c r="H419" s="30"/>
      <c r="I419" s="30"/>
      <c r="J419" s="30"/>
      <c r="K419" s="30"/>
    </row>
    <row r="420" spans="1:11" ht="14.1" customHeight="1" x14ac:dyDescent="0.25">
      <c r="A420" s="30"/>
      <c r="B420" s="30"/>
      <c r="C420" s="46" t="s">
        <v>64</v>
      </c>
      <c r="D420" s="49" t="s">
        <v>47</v>
      </c>
      <c r="E420" s="47">
        <v>0</v>
      </c>
      <c r="F420" s="47">
        <v>0</v>
      </c>
      <c r="G420" s="47">
        <v>0</v>
      </c>
      <c r="H420" s="30"/>
      <c r="I420" s="30"/>
      <c r="J420" s="30"/>
      <c r="K420" s="30"/>
    </row>
    <row r="421" spans="1:11" ht="14.1" customHeight="1" x14ac:dyDescent="0.25">
      <c r="A421" s="30"/>
      <c r="B421" s="30"/>
      <c r="C421" s="46" t="s">
        <v>65</v>
      </c>
      <c r="D421" s="49" t="s">
        <v>47</v>
      </c>
      <c r="E421" s="47">
        <v>0</v>
      </c>
      <c r="F421" s="47">
        <v>0</v>
      </c>
      <c r="G421" s="47">
        <v>0</v>
      </c>
      <c r="H421" s="30"/>
      <c r="I421" s="30"/>
      <c r="J421" s="30"/>
      <c r="K421" s="30"/>
    </row>
    <row r="422" spans="1:11" ht="14.1" customHeight="1" x14ac:dyDescent="0.25">
      <c r="A422" s="30"/>
      <c r="B422" s="30"/>
      <c r="C422" s="46" t="s">
        <v>66</v>
      </c>
      <c r="D422" s="49" t="s">
        <v>47</v>
      </c>
      <c r="E422" s="47">
        <v>0</v>
      </c>
      <c r="F422" s="47">
        <v>0</v>
      </c>
      <c r="G422" s="47">
        <v>0</v>
      </c>
      <c r="H422" s="30"/>
      <c r="I422" s="30"/>
      <c r="J422" s="30"/>
      <c r="K422" s="30"/>
    </row>
    <row r="423" spans="1:11" ht="14.1" customHeight="1" x14ac:dyDescent="0.25">
      <c r="A423" s="30"/>
      <c r="B423" s="30"/>
      <c r="C423" s="46" t="s">
        <v>68</v>
      </c>
      <c r="D423" s="49" t="s">
        <v>47</v>
      </c>
      <c r="E423" s="47">
        <v>0</v>
      </c>
      <c r="F423" s="47">
        <v>0</v>
      </c>
      <c r="G423" s="47">
        <v>0</v>
      </c>
      <c r="H423" s="30"/>
      <c r="I423" s="30"/>
      <c r="J423" s="30"/>
      <c r="K423" s="30"/>
    </row>
    <row r="424" spans="1:11" ht="14.1" customHeight="1" x14ac:dyDescent="0.25">
      <c r="A424" s="30"/>
      <c r="B424" s="30"/>
      <c r="C424" s="46" t="s">
        <v>54</v>
      </c>
      <c r="D424" s="49" t="s">
        <v>47</v>
      </c>
      <c r="E424" s="47">
        <v>0</v>
      </c>
      <c r="F424" s="47">
        <v>0</v>
      </c>
      <c r="G424" s="47">
        <v>0</v>
      </c>
      <c r="H424" s="30"/>
      <c r="I424" s="30"/>
      <c r="J424" s="30"/>
      <c r="K424" s="30"/>
    </row>
    <row r="425" spans="1:11" ht="14.1" customHeight="1" x14ac:dyDescent="0.25">
      <c r="A425" s="30"/>
      <c r="B425" s="30"/>
      <c r="C425" s="46" t="s">
        <v>63</v>
      </c>
      <c r="D425" s="49" t="s">
        <v>47</v>
      </c>
      <c r="E425" s="47">
        <v>0</v>
      </c>
      <c r="F425" s="47">
        <v>0</v>
      </c>
      <c r="G425" s="47">
        <v>0</v>
      </c>
      <c r="H425" s="30"/>
      <c r="I425" s="30"/>
      <c r="J425" s="30"/>
      <c r="K425" s="30"/>
    </row>
    <row r="426" spans="1:11" ht="14.1" customHeight="1" x14ac:dyDescent="0.25">
      <c r="A426" s="30"/>
      <c r="B426" s="30"/>
      <c r="C426" s="46" t="s">
        <v>64</v>
      </c>
      <c r="D426" s="49" t="s">
        <v>47</v>
      </c>
      <c r="E426" s="47">
        <v>0</v>
      </c>
      <c r="F426" s="47">
        <v>0</v>
      </c>
      <c r="G426" s="47">
        <v>0</v>
      </c>
      <c r="H426" s="30"/>
      <c r="I426" s="30"/>
      <c r="J426" s="30"/>
      <c r="K426" s="30"/>
    </row>
    <row r="427" spans="1:11" ht="14.1" customHeight="1" x14ac:dyDescent="0.25">
      <c r="A427" s="30"/>
      <c r="B427" s="30"/>
      <c r="C427" s="46" t="s">
        <v>65</v>
      </c>
      <c r="D427" s="49" t="s">
        <v>47</v>
      </c>
      <c r="E427" s="47">
        <v>0</v>
      </c>
      <c r="F427" s="47">
        <v>0</v>
      </c>
      <c r="G427" s="47">
        <v>0</v>
      </c>
      <c r="H427" s="30"/>
      <c r="I427" s="30"/>
      <c r="J427" s="30"/>
      <c r="K427" s="30"/>
    </row>
    <row r="428" spans="1:11" ht="14.1" customHeight="1" x14ac:dyDescent="0.25">
      <c r="A428" s="30"/>
      <c r="B428" s="30"/>
      <c r="C428" s="46" t="s">
        <v>66</v>
      </c>
      <c r="D428" s="49" t="s">
        <v>47</v>
      </c>
      <c r="E428" s="47">
        <v>0</v>
      </c>
      <c r="F428" s="47">
        <v>0</v>
      </c>
      <c r="G428" s="47">
        <v>0</v>
      </c>
      <c r="H428" s="30"/>
      <c r="I428" s="30"/>
      <c r="J428" s="30"/>
      <c r="K428" s="30"/>
    </row>
    <row r="429" spans="1:11" ht="14.1" customHeight="1" x14ac:dyDescent="0.25">
      <c r="A429" s="30"/>
      <c r="B429" s="30"/>
      <c r="C429" s="46" t="s">
        <v>69</v>
      </c>
      <c r="D429" s="49" t="s">
        <v>47</v>
      </c>
      <c r="E429" s="47">
        <v>0</v>
      </c>
      <c r="F429" s="47">
        <v>0</v>
      </c>
      <c r="G429" s="47">
        <v>0</v>
      </c>
      <c r="H429" s="30"/>
      <c r="I429" s="30"/>
      <c r="J429" s="30"/>
      <c r="K429" s="30"/>
    </row>
    <row r="430" spans="1:11" ht="14.1" customHeight="1" x14ac:dyDescent="0.25">
      <c r="A430" s="30"/>
      <c r="B430" s="30"/>
      <c r="C430" s="46" t="s">
        <v>70</v>
      </c>
      <c r="D430" s="49" t="s">
        <v>47</v>
      </c>
      <c r="E430" s="47">
        <v>0</v>
      </c>
      <c r="F430" s="47">
        <v>0</v>
      </c>
      <c r="G430" s="47">
        <v>0</v>
      </c>
      <c r="H430" s="30"/>
      <c r="I430" s="30"/>
      <c r="J430" s="30"/>
      <c r="K430" s="30"/>
    </row>
    <row r="431" spans="1:11" ht="14.1" customHeight="1" x14ac:dyDescent="0.25">
      <c r="A431" s="30"/>
      <c r="B431" s="30"/>
      <c r="C431" s="48" t="s">
        <v>71</v>
      </c>
      <c r="D431" s="47">
        <v>0</v>
      </c>
      <c r="E431" s="47">
        <v>2000000</v>
      </c>
      <c r="F431" s="47">
        <v>2000000</v>
      </c>
      <c r="G431" s="47">
        <v>2000000</v>
      </c>
      <c r="H431" s="30"/>
      <c r="I431" s="30"/>
      <c r="J431" s="30"/>
      <c r="K431" s="30"/>
    </row>
    <row r="432" spans="1:11" ht="14.1" customHeight="1" x14ac:dyDescent="0.25">
      <c r="A432" s="30"/>
      <c r="B432" s="30"/>
      <c r="C432" s="40" t="s">
        <v>33</v>
      </c>
      <c r="D432" s="1368" t="s">
        <v>244</v>
      </c>
      <c r="E432" s="1369"/>
      <c r="F432" s="1369"/>
      <c r="G432" s="1369"/>
      <c r="H432" s="30"/>
      <c r="I432" s="30"/>
      <c r="J432" s="30"/>
      <c r="K432" s="30"/>
    </row>
    <row r="433" spans="1:11" ht="14.1" customHeight="1" x14ac:dyDescent="0.25">
      <c r="A433" s="30"/>
      <c r="B433" s="30"/>
      <c r="C433" s="41" t="s">
        <v>35</v>
      </c>
      <c r="D433" s="1361" t="s">
        <v>47</v>
      </c>
      <c r="E433" s="1362"/>
      <c r="F433" s="1362"/>
      <c r="G433" s="1362"/>
      <c r="H433" s="30"/>
      <c r="I433" s="30"/>
      <c r="J433" s="30"/>
      <c r="K433" s="30"/>
    </row>
    <row r="434" spans="1:11" ht="14.1" customHeight="1" x14ac:dyDescent="0.25">
      <c r="A434" s="30"/>
      <c r="B434" s="30"/>
      <c r="C434" s="41" t="s">
        <v>37</v>
      </c>
      <c r="D434" s="1361" t="s">
        <v>242</v>
      </c>
      <c r="E434" s="1362"/>
      <c r="F434" s="1362"/>
      <c r="G434" s="1362"/>
      <c r="H434" s="30"/>
      <c r="I434" s="30"/>
      <c r="J434" s="30"/>
      <c r="K434" s="30"/>
    </row>
    <row r="435" spans="1:11" ht="15" customHeight="1" x14ac:dyDescent="0.25">
      <c r="A435" s="30"/>
      <c r="B435" s="30"/>
      <c r="C435" s="42"/>
      <c r="D435" s="43">
        <v>2022</v>
      </c>
      <c r="E435" s="43">
        <v>2023</v>
      </c>
      <c r="F435" s="43">
        <v>2024</v>
      </c>
      <c r="G435" s="43">
        <v>2025</v>
      </c>
      <c r="H435" s="30"/>
      <c r="I435" s="30"/>
      <c r="J435" s="30"/>
      <c r="K435" s="30"/>
    </row>
    <row r="436" spans="1:11" ht="15" customHeight="1" x14ac:dyDescent="0.25">
      <c r="A436" s="30"/>
      <c r="B436" s="30"/>
      <c r="C436" s="44"/>
      <c r="D436" s="45" t="s">
        <v>17</v>
      </c>
      <c r="E436" s="45" t="s">
        <v>18</v>
      </c>
      <c r="F436" s="45" t="s">
        <v>18</v>
      </c>
      <c r="G436" s="45" t="s">
        <v>18</v>
      </c>
      <c r="H436" s="30"/>
      <c r="I436" s="30"/>
      <c r="J436" s="30"/>
      <c r="K436" s="30"/>
    </row>
    <row r="437" spans="1:11" ht="14.1" customHeight="1" x14ac:dyDescent="0.25">
      <c r="A437" s="30"/>
      <c r="B437" s="30"/>
      <c r="C437" s="34" t="s">
        <v>39</v>
      </c>
      <c r="D437" s="38" t="s">
        <v>47</v>
      </c>
      <c r="E437" s="38" t="s">
        <v>84</v>
      </c>
      <c r="F437" s="38" t="s">
        <v>84</v>
      </c>
      <c r="G437" s="38" t="s">
        <v>84</v>
      </c>
      <c r="H437" s="30"/>
      <c r="I437" s="30"/>
      <c r="J437" s="30"/>
      <c r="K437" s="30"/>
    </row>
    <row r="438" spans="1:11" ht="14.1" customHeight="1" x14ac:dyDescent="0.25">
      <c r="A438" s="30"/>
      <c r="B438" s="30"/>
      <c r="C438" s="34" t="s">
        <v>40</v>
      </c>
      <c r="D438" s="38" t="s">
        <v>47</v>
      </c>
      <c r="E438" s="38" t="s">
        <v>245</v>
      </c>
      <c r="F438" s="38" t="s">
        <v>245</v>
      </c>
      <c r="G438" s="38" t="s">
        <v>245</v>
      </c>
      <c r="H438" s="30"/>
      <c r="I438" s="30"/>
      <c r="J438" s="30"/>
      <c r="K438" s="30"/>
    </row>
    <row r="439" spans="1:11" ht="14.1" customHeight="1" x14ac:dyDescent="0.25">
      <c r="A439" s="30"/>
      <c r="B439" s="30"/>
      <c r="C439" s="34" t="s">
        <v>43</v>
      </c>
      <c r="D439" s="38" t="s">
        <v>48</v>
      </c>
      <c r="E439" s="38" t="s">
        <v>245</v>
      </c>
      <c r="F439" s="38" t="s">
        <v>245</v>
      </c>
      <c r="G439" s="38" t="s">
        <v>245</v>
      </c>
      <c r="H439" s="30"/>
      <c r="I439" s="30"/>
      <c r="J439" s="30"/>
      <c r="K439" s="30"/>
    </row>
    <row r="440" spans="1:11" ht="14.1" customHeight="1" x14ac:dyDescent="0.25">
      <c r="A440" s="30"/>
      <c r="B440" s="30"/>
      <c r="C440" s="34" t="s">
        <v>46</v>
      </c>
      <c r="D440" s="38" t="s">
        <v>47</v>
      </c>
      <c r="E440" s="38" t="s">
        <v>47</v>
      </c>
      <c r="F440" s="38" t="s">
        <v>48</v>
      </c>
      <c r="G440" s="38" t="s">
        <v>48</v>
      </c>
      <c r="H440" s="30"/>
      <c r="I440" s="30"/>
      <c r="J440" s="30"/>
      <c r="K440" s="30"/>
    </row>
    <row r="441" spans="1:11" ht="14.1" customHeight="1" x14ac:dyDescent="0.25">
      <c r="A441" s="30"/>
      <c r="B441" s="30"/>
      <c r="C441" s="34" t="s">
        <v>49</v>
      </c>
      <c r="D441" s="38" t="s">
        <v>47</v>
      </c>
      <c r="E441" s="38" t="s">
        <v>47</v>
      </c>
      <c r="F441" s="38" t="s">
        <v>48</v>
      </c>
      <c r="G441" s="38" t="s">
        <v>48</v>
      </c>
      <c r="H441" s="30"/>
      <c r="I441" s="30"/>
      <c r="J441" s="30"/>
      <c r="K441" s="30"/>
    </row>
    <row r="442" spans="1:11" ht="14.1" customHeight="1" x14ac:dyDescent="0.25">
      <c r="A442" s="30"/>
      <c r="B442" s="30"/>
      <c r="C442" s="34" t="s">
        <v>51</v>
      </c>
      <c r="D442" s="38" t="s">
        <v>47</v>
      </c>
      <c r="E442" s="38" t="s">
        <v>47</v>
      </c>
      <c r="F442" s="38" t="s">
        <v>48</v>
      </c>
      <c r="G442" s="38" t="s">
        <v>48</v>
      </c>
      <c r="H442" s="30"/>
      <c r="I442" s="30"/>
      <c r="J442" s="30"/>
      <c r="K442" s="30"/>
    </row>
    <row r="443" spans="1:11" ht="14.1" customHeight="1" x14ac:dyDescent="0.25">
      <c r="A443" s="30"/>
      <c r="B443" s="30"/>
      <c r="C443" s="1363" t="s">
        <v>52</v>
      </c>
      <c r="D443" s="1364"/>
      <c r="E443" s="1364"/>
      <c r="F443" s="1364"/>
      <c r="G443" s="1364"/>
      <c r="H443" s="30"/>
      <c r="I443" s="30"/>
      <c r="J443" s="30"/>
      <c r="K443" s="30"/>
    </row>
    <row r="444" spans="1:11" ht="14.1" customHeight="1" x14ac:dyDescent="0.25">
      <c r="A444" s="30"/>
      <c r="B444" s="30"/>
      <c r="C444" s="42"/>
      <c r="D444" s="43">
        <v>2022</v>
      </c>
      <c r="E444" s="43">
        <v>2023</v>
      </c>
      <c r="F444" s="43">
        <v>2024</v>
      </c>
      <c r="G444" s="43">
        <v>2025</v>
      </c>
      <c r="H444" s="30"/>
      <c r="I444" s="30"/>
      <c r="J444" s="30"/>
      <c r="K444" s="30"/>
    </row>
    <row r="445" spans="1:11" ht="14.1" customHeight="1" x14ac:dyDescent="0.25">
      <c r="A445" s="30"/>
      <c r="B445" s="30"/>
      <c r="C445" s="44"/>
      <c r="D445" s="45" t="s">
        <v>17</v>
      </c>
      <c r="E445" s="45" t="s">
        <v>18</v>
      </c>
      <c r="F445" s="45" t="s">
        <v>18</v>
      </c>
      <c r="G445" s="45" t="s">
        <v>18</v>
      </c>
      <c r="H445" s="30"/>
      <c r="I445" s="30"/>
      <c r="J445" s="30"/>
      <c r="K445" s="30"/>
    </row>
    <row r="446" spans="1:11" ht="14.1" customHeight="1" x14ac:dyDescent="0.25">
      <c r="A446" s="30"/>
      <c r="B446" s="30"/>
      <c r="C446" s="46" t="s">
        <v>53</v>
      </c>
      <c r="D446" s="49" t="s">
        <v>47</v>
      </c>
      <c r="E446" s="47">
        <v>0</v>
      </c>
      <c r="F446" s="47">
        <v>0</v>
      </c>
      <c r="G446" s="47">
        <v>0</v>
      </c>
      <c r="H446" s="30"/>
      <c r="I446" s="30"/>
      <c r="J446" s="30"/>
      <c r="K446" s="30"/>
    </row>
    <row r="447" spans="1:11" ht="14.1" customHeight="1" x14ac:dyDescent="0.25">
      <c r="A447" s="30"/>
      <c r="B447" s="30"/>
      <c r="C447" s="46" t="s">
        <v>54</v>
      </c>
      <c r="D447" s="49" t="s">
        <v>47</v>
      </c>
      <c r="E447" s="47">
        <v>0</v>
      </c>
      <c r="F447" s="47">
        <v>0</v>
      </c>
      <c r="G447" s="47">
        <v>0</v>
      </c>
      <c r="H447" s="30"/>
      <c r="I447" s="30"/>
      <c r="J447" s="30"/>
      <c r="K447" s="30"/>
    </row>
    <row r="448" spans="1:11" ht="14.1" customHeight="1" x14ac:dyDescent="0.25">
      <c r="A448" s="30"/>
      <c r="B448" s="30"/>
      <c r="C448" s="46" t="s">
        <v>55</v>
      </c>
      <c r="D448" s="49" t="s">
        <v>47</v>
      </c>
      <c r="E448" s="47">
        <v>0</v>
      </c>
      <c r="F448" s="47">
        <v>0</v>
      </c>
      <c r="G448" s="47">
        <v>0</v>
      </c>
      <c r="H448" s="30"/>
      <c r="I448" s="30"/>
      <c r="J448" s="30"/>
      <c r="K448" s="30"/>
    </row>
    <row r="449" spans="1:11" ht="14.1" customHeight="1" x14ac:dyDescent="0.25">
      <c r="A449" s="30"/>
      <c r="B449" s="30"/>
      <c r="C449" s="46" t="s">
        <v>56</v>
      </c>
      <c r="D449" s="49" t="s">
        <v>47</v>
      </c>
      <c r="E449" s="47">
        <v>0</v>
      </c>
      <c r="F449" s="47">
        <v>0</v>
      </c>
      <c r="G449" s="47">
        <v>0</v>
      </c>
      <c r="H449" s="30"/>
      <c r="I449" s="30"/>
      <c r="J449" s="30"/>
      <c r="K449" s="30"/>
    </row>
    <row r="450" spans="1:11" ht="14.1" customHeight="1" x14ac:dyDescent="0.25">
      <c r="A450" s="30"/>
      <c r="B450" s="30"/>
      <c r="C450" s="46" t="s">
        <v>54</v>
      </c>
      <c r="D450" s="49" t="s">
        <v>47</v>
      </c>
      <c r="E450" s="47">
        <v>0</v>
      </c>
      <c r="F450" s="47">
        <v>0</v>
      </c>
      <c r="G450" s="47">
        <v>0</v>
      </c>
      <c r="H450" s="30"/>
      <c r="I450" s="30"/>
      <c r="J450" s="30"/>
      <c r="K450" s="30"/>
    </row>
    <row r="451" spans="1:11" ht="14.1" customHeight="1" x14ac:dyDescent="0.25">
      <c r="A451" s="30"/>
      <c r="B451" s="30"/>
      <c r="C451" s="46" t="s">
        <v>55</v>
      </c>
      <c r="D451" s="49" t="s">
        <v>47</v>
      </c>
      <c r="E451" s="47">
        <v>0</v>
      </c>
      <c r="F451" s="47">
        <v>0</v>
      </c>
      <c r="G451" s="47">
        <v>0</v>
      </c>
      <c r="H451" s="30"/>
      <c r="I451" s="30"/>
      <c r="J451" s="30"/>
      <c r="K451" s="30"/>
    </row>
    <row r="452" spans="1:11" ht="14.1" customHeight="1" x14ac:dyDescent="0.25">
      <c r="A452" s="30"/>
      <c r="B452" s="30"/>
      <c r="C452" s="46" t="s">
        <v>57</v>
      </c>
      <c r="D452" s="49" t="s">
        <v>47</v>
      </c>
      <c r="E452" s="47">
        <v>0</v>
      </c>
      <c r="F452" s="47">
        <v>0</v>
      </c>
      <c r="G452" s="47">
        <v>0</v>
      </c>
      <c r="H452" s="30"/>
      <c r="I452" s="30"/>
      <c r="J452" s="30"/>
      <c r="K452" s="30"/>
    </row>
    <row r="453" spans="1:11" ht="14.1" customHeight="1" x14ac:dyDescent="0.25">
      <c r="A453" s="30"/>
      <c r="B453" s="30"/>
      <c r="C453" s="46" t="s">
        <v>54</v>
      </c>
      <c r="D453" s="49" t="s">
        <v>47</v>
      </c>
      <c r="E453" s="47">
        <v>0</v>
      </c>
      <c r="F453" s="47">
        <v>0</v>
      </c>
      <c r="G453" s="47">
        <v>0</v>
      </c>
      <c r="H453" s="30"/>
      <c r="I453" s="30"/>
      <c r="J453" s="30"/>
      <c r="K453" s="30"/>
    </row>
    <row r="454" spans="1:11" ht="14.1" customHeight="1" x14ac:dyDescent="0.25">
      <c r="A454" s="30"/>
      <c r="B454" s="30"/>
      <c r="C454" s="46" t="s">
        <v>55</v>
      </c>
      <c r="D454" s="49" t="s">
        <v>47</v>
      </c>
      <c r="E454" s="47">
        <v>0</v>
      </c>
      <c r="F454" s="47">
        <v>0</v>
      </c>
      <c r="G454" s="47">
        <v>0</v>
      </c>
      <c r="H454" s="30"/>
      <c r="I454" s="30"/>
      <c r="J454" s="30"/>
      <c r="K454" s="30"/>
    </row>
    <row r="455" spans="1:11" ht="14.1" customHeight="1" x14ac:dyDescent="0.25">
      <c r="A455" s="30"/>
      <c r="B455" s="30"/>
      <c r="C455" s="46" t="s">
        <v>58</v>
      </c>
      <c r="D455" s="49" t="s">
        <v>47</v>
      </c>
      <c r="E455" s="47">
        <v>0</v>
      </c>
      <c r="F455" s="47">
        <v>0</v>
      </c>
      <c r="G455" s="47">
        <v>0</v>
      </c>
      <c r="H455" s="30"/>
      <c r="I455" s="30"/>
      <c r="J455" s="30"/>
      <c r="K455" s="30"/>
    </row>
    <row r="456" spans="1:11" ht="14.1" customHeight="1" x14ac:dyDescent="0.25">
      <c r="A456" s="30"/>
      <c r="B456" s="30"/>
      <c r="C456" s="46" t="s">
        <v>54</v>
      </c>
      <c r="D456" s="49" t="s">
        <v>47</v>
      </c>
      <c r="E456" s="47">
        <v>0</v>
      </c>
      <c r="F456" s="47">
        <v>0</v>
      </c>
      <c r="G456" s="47">
        <v>0</v>
      </c>
      <c r="H456" s="30"/>
      <c r="I456" s="30"/>
      <c r="J456" s="30"/>
      <c r="K456" s="30"/>
    </row>
    <row r="457" spans="1:11" ht="14.1" customHeight="1" x14ac:dyDescent="0.25">
      <c r="A457" s="30"/>
      <c r="B457" s="30"/>
      <c r="C457" s="46" t="s">
        <v>55</v>
      </c>
      <c r="D457" s="49" t="s">
        <v>47</v>
      </c>
      <c r="E457" s="47">
        <v>0</v>
      </c>
      <c r="F457" s="47">
        <v>0</v>
      </c>
      <c r="G457" s="47">
        <v>0</v>
      </c>
      <c r="H457" s="30"/>
      <c r="I457" s="30"/>
      <c r="J457" s="30"/>
      <c r="K457" s="30"/>
    </row>
    <row r="458" spans="1:11" ht="14.1" customHeight="1" x14ac:dyDescent="0.25">
      <c r="A458" s="30"/>
      <c r="B458" s="30"/>
      <c r="C458" s="46" t="s">
        <v>59</v>
      </c>
      <c r="D458" s="49" t="s">
        <v>47</v>
      </c>
      <c r="E458" s="47">
        <v>0</v>
      </c>
      <c r="F458" s="47">
        <v>0</v>
      </c>
      <c r="G458" s="47">
        <v>0</v>
      </c>
      <c r="H458" s="30"/>
      <c r="I458" s="30"/>
      <c r="J458" s="30"/>
      <c r="K458" s="30"/>
    </row>
    <row r="459" spans="1:11" ht="14.1" customHeight="1" x14ac:dyDescent="0.25">
      <c r="A459" s="30"/>
      <c r="B459" s="30"/>
      <c r="C459" s="46" t="s">
        <v>54</v>
      </c>
      <c r="D459" s="49" t="s">
        <v>47</v>
      </c>
      <c r="E459" s="47">
        <v>0</v>
      </c>
      <c r="F459" s="47">
        <v>0</v>
      </c>
      <c r="G459" s="47">
        <v>0</v>
      </c>
      <c r="H459" s="30"/>
      <c r="I459" s="30"/>
      <c r="J459" s="30"/>
      <c r="K459" s="30"/>
    </row>
    <row r="460" spans="1:11" ht="14.1" customHeight="1" x14ac:dyDescent="0.25">
      <c r="A460" s="30"/>
      <c r="B460" s="30"/>
      <c r="C460" s="46" t="s">
        <v>55</v>
      </c>
      <c r="D460" s="49" t="s">
        <v>47</v>
      </c>
      <c r="E460" s="47">
        <v>0</v>
      </c>
      <c r="F460" s="47">
        <v>0</v>
      </c>
      <c r="G460" s="47">
        <v>0</v>
      </c>
      <c r="H460" s="30"/>
      <c r="I460" s="30"/>
      <c r="J460" s="30"/>
      <c r="K460" s="30"/>
    </row>
    <row r="461" spans="1:11" ht="14.1" customHeight="1" x14ac:dyDescent="0.25">
      <c r="A461" s="30"/>
      <c r="B461" s="30"/>
      <c r="C461" s="46" t="s">
        <v>60</v>
      </c>
      <c r="D461" s="49" t="s">
        <v>47</v>
      </c>
      <c r="E461" s="47">
        <v>0</v>
      </c>
      <c r="F461" s="47">
        <v>0</v>
      </c>
      <c r="G461" s="47">
        <v>0</v>
      </c>
      <c r="H461" s="30"/>
      <c r="I461" s="30"/>
      <c r="J461" s="30"/>
      <c r="K461" s="30"/>
    </row>
    <row r="462" spans="1:11" ht="14.1" customHeight="1" x14ac:dyDescent="0.25">
      <c r="A462" s="30"/>
      <c r="B462" s="30"/>
      <c r="C462" s="46" t="s">
        <v>54</v>
      </c>
      <c r="D462" s="49" t="s">
        <v>47</v>
      </c>
      <c r="E462" s="47">
        <v>0</v>
      </c>
      <c r="F462" s="47">
        <v>0</v>
      </c>
      <c r="G462" s="47">
        <v>0</v>
      </c>
      <c r="H462" s="30"/>
      <c r="I462" s="30"/>
      <c r="J462" s="30"/>
      <c r="K462" s="30"/>
    </row>
    <row r="463" spans="1:11" ht="14.1" customHeight="1" x14ac:dyDescent="0.25">
      <c r="A463" s="30"/>
      <c r="B463" s="30"/>
      <c r="C463" s="46" t="s">
        <v>55</v>
      </c>
      <c r="D463" s="49" t="s">
        <v>47</v>
      </c>
      <c r="E463" s="47">
        <v>0</v>
      </c>
      <c r="F463" s="47">
        <v>0</v>
      </c>
      <c r="G463" s="47">
        <v>0</v>
      </c>
      <c r="H463" s="30"/>
      <c r="I463" s="30"/>
      <c r="J463" s="30"/>
      <c r="K463" s="30"/>
    </row>
    <row r="464" spans="1:11" ht="14.1" customHeight="1" x14ac:dyDescent="0.25">
      <c r="A464" s="30"/>
      <c r="B464" s="30"/>
      <c r="C464" s="46" t="s">
        <v>61</v>
      </c>
      <c r="D464" s="49" t="s">
        <v>47</v>
      </c>
      <c r="E464" s="47">
        <v>0</v>
      </c>
      <c r="F464" s="47">
        <v>0</v>
      </c>
      <c r="G464" s="47">
        <v>0</v>
      </c>
      <c r="H464" s="30"/>
      <c r="I464" s="30"/>
      <c r="J464" s="30"/>
      <c r="K464" s="30"/>
    </row>
    <row r="465" spans="1:11" ht="14.1" customHeight="1" x14ac:dyDescent="0.25">
      <c r="A465" s="30"/>
      <c r="B465" s="30"/>
      <c r="C465" s="46" t="s">
        <v>54</v>
      </c>
      <c r="D465" s="49" t="s">
        <v>47</v>
      </c>
      <c r="E465" s="47">
        <v>0</v>
      </c>
      <c r="F465" s="47">
        <v>0</v>
      </c>
      <c r="G465" s="47">
        <v>0</v>
      </c>
      <c r="H465" s="30"/>
      <c r="I465" s="30"/>
      <c r="J465" s="30"/>
      <c r="K465" s="30"/>
    </row>
    <row r="466" spans="1:11" ht="14.1" customHeight="1" x14ac:dyDescent="0.25">
      <c r="A466" s="30"/>
      <c r="B466" s="30"/>
      <c r="C466" s="46" t="s">
        <v>55</v>
      </c>
      <c r="D466" s="49" t="s">
        <v>47</v>
      </c>
      <c r="E466" s="47">
        <v>0</v>
      </c>
      <c r="F466" s="47">
        <v>0</v>
      </c>
      <c r="G466" s="47">
        <v>0</v>
      </c>
      <c r="H466" s="30"/>
      <c r="I466" s="30"/>
      <c r="J466" s="30"/>
      <c r="K466" s="30"/>
    </row>
    <row r="467" spans="1:11" ht="14.1" customHeight="1" x14ac:dyDescent="0.25">
      <c r="A467" s="30"/>
      <c r="B467" s="30"/>
      <c r="C467" s="46" t="s">
        <v>62</v>
      </c>
      <c r="D467" s="49" t="s">
        <v>47</v>
      </c>
      <c r="E467" s="47">
        <v>0</v>
      </c>
      <c r="F467" s="47">
        <v>0</v>
      </c>
      <c r="G467" s="47">
        <v>0</v>
      </c>
      <c r="H467" s="30"/>
      <c r="I467" s="30"/>
      <c r="J467" s="30"/>
      <c r="K467" s="30"/>
    </row>
    <row r="468" spans="1:11" ht="14.1" customHeight="1" x14ac:dyDescent="0.25">
      <c r="A468" s="30"/>
      <c r="B468" s="30"/>
      <c r="C468" s="46" t="s">
        <v>54</v>
      </c>
      <c r="D468" s="49" t="s">
        <v>47</v>
      </c>
      <c r="E468" s="47">
        <v>0</v>
      </c>
      <c r="F468" s="47">
        <v>0</v>
      </c>
      <c r="G468" s="47">
        <v>0</v>
      </c>
      <c r="H468" s="30"/>
      <c r="I468" s="30"/>
      <c r="J468" s="30"/>
      <c r="K468" s="30"/>
    </row>
    <row r="469" spans="1:11" ht="14.1" customHeight="1" x14ac:dyDescent="0.25">
      <c r="A469" s="30"/>
      <c r="B469" s="30"/>
      <c r="C469" s="46" t="s">
        <v>63</v>
      </c>
      <c r="D469" s="49" t="s">
        <v>47</v>
      </c>
      <c r="E469" s="47">
        <v>0</v>
      </c>
      <c r="F469" s="47">
        <v>0</v>
      </c>
      <c r="G469" s="47">
        <v>0</v>
      </c>
      <c r="H469" s="30"/>
      <c r="I469" s="30"/>
      <c r="J469" s="30"/>
      <c r="K469" s="30"/>
    </row>
    <row r="470" spans="1:11" ht="14.1" customHeight="1" x14ac:dyDescent="0.25">
      <c r="A470" s="30"/>
      <c r="B470" s="30"/>
      <c r="C470" s="46" t="s">
        <v>64</v>
      </c>
      <c r="D470" s="49" t="s">
        <v>47</v>
      </c>
      <c r="E470" s="47">
        <v>0</v>
      </c>
      <c r="F470" s="47">
        <v>0</v>
      </c>
      <c r="G470" s="47">
        <v>0</v>
      </c>
      <c r="H470" s="30"/>
      <c r="I470" s="30"/>
      <c r="J470" s="30"/>
      <c r="K470" s="30"/>
    </row>
    <row r="471" spans="1:11" ht="14.1" customHeight="1" x14ac:dyDescent="0.25">
      <c r="A471" s="30"/>
      <c r="B471" s="30"/>
      <c r="C471" s="46" t="s">
        <v>65</v>
      </c>
      <c r="D471" s="49" t="s">
        <v>47</v>
      </c>
      <c r="E471" s="47">
        <v>0</v>
      </c>
      <c r="F471" s="47">
        <v>0</v>
      </c>
      <c r="G471" s="47">
        <v>0</v>
      </c>
      <c r="H471" s="30"/>
      <c r="I471" s="30"/>
      <c r="J471" s="30"/>
      <c r="K471" s="30"/>
    </row>
    <row r="472" spans="1:11" ht="14.1" customHeight="1" x14ac:dyDescent="0.25">
      <c r="A472" s="30"/>
      <c r="B472" s="30"/>
      <c r="C472" s="46" t="s">
        <v>66</v>
      </c>
      <c r="D472" s="49" t="s">
        <v>47</v>
      </c>
      <c r="E472" s="47">
        <v>0</v>
      </c>
      <c r="F472" s="47">
        <v>0</v>
      </c>
      <c r="G472" s="47">
        <v>0</v>
      </c>
      <c r="H472" s="30"/>
      <c r="I472" s="30"/>
      <c r="J472" s="30"/>
      <c r="K472" s="30"/>
    </row>
    <row r="473" spans="1:11" ht="14.1" customHeight="1" x14ac:dyDescent="0.25">
      <c r="A473" s="30"/>
      <c r="B473" s="30"/>
      <c r="C473" s="46" t="s">
        <v>67</v>
      </c>
      <c r="D473" s="49" t="s">
        <v>47</v>
      </c>
      <c r="E473" s="47">
        <v>4000000</v>
      </c>
      <c r="F473" s="47">
        <v>4000000</v>
      </c>
      <c r="G473" s="47">
        <v>4000000</v>
      </c>
      <c r="H473" s="30"/>
      <c r="I473" s="30"/>
      <c r="J473" s="30"/>
      <c r="K473" s="30"/>
    </row>
    <row r="474" spans="1:11" ht="14.1" customHeight="1" x14ac:dyDescent="0.25">
      <c r="A474" s="30"/>
      <c r="B474" s="30"/>
      <c r="C474" s="46" t="s">
        <v>54</v>
      </c>
      <c r="D474" s="49" t="s">
        <v>47</v>
      </c>
      <c r="E474" s="47">
        <v>4000000</v>
      </c>
      <c r="F474" s="47">
        <v>4000000</v>
      </c>
      <c r="G474" s="47">
        <v>4000000</v>
      </c>
      <c r="H474" s="30"/>
      <c r="I474" s="30"/>
      <c r="J474" s="30"/>
      <c r="K474" s="30"/>
    </row>
    <row r="475" spans="1:11" ht="14.1" customHeight="1" x14ac:dyDescent="0.25">
      <c r="A475" s="30"/>
      <c r="B475" s="30"/>
      <c r="C475" s="46" t="s">
        <v>63</v>
      </c>
      <c r="D475" s="49" t="s">
        <v>47</v>
      </c>
      <c r="E475" s="47">
        <v>0</v>
      </c>
      <c r="F475" s="47">
        <v>0</v>
      </c>
      <c r="G475" s="47">
        <v>0</v>
      </c>
      <c r="H475" s="30"/>
      <c r="I475" s="30"/>
      <c r="J475" s="30"/>
      <c r="K475" s="30"/>
    </row>
    <row r="476" spans="1:11" ht="14.1" customHeight="1" x14ac:dyDescent="0.25">
      <c r="A476" s="30"/>
      <c r="B476" s="30"/>
      <c r="C476" s="46" t="s">
        <v>64</v>
      </c>
      <c r="D476" s="49" t="s">
        <v>47</v>
      </c>
      <c r="E476" s="47">
        <v>0</v>
      </c>
      <c r="F476" s="47">
        <v>0</v>
      </c>
      <c r="G476" s="47">
        <v>0</v>
      </c>
      <c r="H476" s="30"/>
      <c r="I476" s="30"/>
      <c r="J476" s="30"/>
      <c r="K476" s="30"/>
    </row>
    <row r="477" spans="1:11" ht="14.1" customHeight="1" x14ac:dyDescent="0.25">
      <c r="A477" s="30"/>
      <c r="B477" s="30"/>
      <c r="C477" s="46" t="s">
        <v>65</v>
      </c>
      <c r="D477" s="49" t="s">
        <v>47</v>
      </c>
      <c r="E477" s="47">
        <v>0</v>
      </c>
      <c r="F477" s="47">
        <v>0</v>
      </c>
      <c r="G477" s="47">
        <v>0</v>
      </c>
      <c r="H477" s="30"/>
      <c r="I477" s="30"/>
      <c r="J477" s="30"/>
      <c r="K477" s="30"/>
    </row>
    <row r="478" spans="1:11" ht="14.1" customHeight="1" x14ac:dyDescent="0.25">
      <c r="A478" s="30"/>
      <c r="B478" s="30"/>
      <c r="C478" s="46" t="s">
        <v>66</v>
      </c>
      <c r="D478" s="49" t="s">
        <v>47</v>
      </c>
      <c r="E478" s="47">
        <v>0</v>
      </c>
      <c r="F478" s="47">
        <v>0</v>
      </c>
      <c r="G478" s="47">
        <v>0</v>
      </c>
      <c r="H478" s="30"/>
      <c r="I478" s="30"/>
      <c r="J478" s="30"/>
      <c r="K478" s="30"/>
    </row>
    <row r="479" spans="1:11" ht="14.1" customHeight="1" x14ac:dyDescent="0.25">
      <c r="A479" s="30"/>
      <c r="B479" s="30"/>
      <c r="C479" s="46" t="s">
        <v>68</v>
      </c>
      <c r="D479" s="49" t="s">
        <v>47</v>
      </c>
      <c r="E479" s="47">
        <v>0</v>
      </c>
      <c r="F479" s="47">
        <v>0</v>
      </c>
      <c r="G479" s="47">
        <v>0</v>
      </c>
      <c r="H479" s="30"/>
      <c r="I479" s="30"/>
      <c r="J479" s="30"/>
      <c r="K479" s="30"/>
    </row>
    <row r="480" spans="1:11" ht="14.1" customHeight="1" x14ac:dyDescent="0.25">
      <c r="A480" s="30"/>
      <c r="B480" s="30"/>
      <c r="C480" s="46" t="s">
        <v>54</v>
      </c>
      <c r="D480" s="49" t="s">
        <v>47</v>
      </c>
      <c r="E480" s="47">
        <v>0</v>
      </c>
      <c r="F480" s="47">
        <v>0</v>
      </c>
      <c r="G480" s="47">
        <v>0</v>
      </c>
      <c r="H480" s="30"/>
      <c r="I480" s="30"/>
      <c r="J480" s="30"/>
      <c r="K480" s="30"/>
    </row>
    <row r="481" spans="1:11" ht="14.1" customHeight="1" x14ac:dyDescent="0.25">
      <c r="A481" s="30"/>
      <c r="B481" s="30"/>
      <c r="C481" s="46" t="s">
        <v>63</v>
      </c>
      <c r="D481" s="49" t="s">
        <v>47</v>
      </c>
      <c r="E481" s="47">
        <v>0</v>
      </c>
      <c r="F481" s="47">
        <v>0</v>
      </c>
      <c r="G481" s="47">
        <v>0</v>
      </c>
      <c r="H481" s="30"/>
      <c r="I481" s="30"/>
      <c r="J481" s="30"/>
      <c r="K481" s="30"/>
    </row>
    <row r="482" spans="1:11" ht="14.1" customHeight="1" x14ac:dyDescent="0.25">
      <c r="A482" s="30"/>
      <c r="B482" s="30"/>
      <c r="C482" s="46" t="s">
        <v>64</v>
      </c>
      <c r="D482" s="49" t="s">
        <v>47</v>
      </c>
      <c r="E482" s="47">
        <v>0</v>
      </c>
      <c r="F482" s="47">
        <v>0</v>
      </c>
      <c r="G482" s="47">
        <v>0</v>
      </c>
      <c r="H482" s="30"/>
      <c r="I482" s="30"/>
      <c r="J482" s="30"/>
      <c r="K482" s="30"/>
    </row>
    <row r="483" spans="1:11" ht="14.1" customHeight="1" x14ac:dyDescent="0.25">
      <c r="A483" s="30"/>
      <c r="B483" s="30"/>
      <c r="C483" s="46" t="s">
        <v>65</v>
      </c>
      <c r="D483" s="49" t="s">
        <v>47</v>
      </c>
      <c r="E483" s="47">
        <v>0</v>
      </c>
      <c r="F483" s="47">
        <v>0</v>
      </c>
      <c r="G483" s="47">
        <v>0</v>
      </c>
      <c r="H483" s="30"/>
      <c r="I483" s="30"/>
      <c r="J483" s="30"/>
      <c r="K483" s="30"/>
    </row>
    <row r="484" spans="1:11" ht="14.1" customHeight="1" x14ac:dyDescent="0.25">
      <c r="A484" s="30"/>
      <c r="B484" s="30"/>
      <c r="C484" s="46" t="s">
        <v>66</v>
      </c>
      <c r="D484" s="49" t="s">
        <v>47</v>
      </c>
      <c r="E484" s="47">
        <v>0</v>
      </c>
      <c r="F484" s="47">
        <v>0</v>
      </c>
      <c r="G484" s="47">
        <v>0</v>
      </c>
      <c r="H484" s="30"/>
      <c r="I484" s="30"/>
      <c r="J484" s="30"/>
      <c r="K484" s="30"/>
    </row>
    <row r="485" spans="1:11" ht="14.1" customHeight="1" x14ac:dyDescent="0.25">
      <c r="A485" s="30"/>
      <c r="B485" s="30"/>
      <c r="C485" s="46" t="s">
        <v>69</v>
      </c>
      <c r="D485" s="49" t="s">
        <v>47</v>
      </c>
      <c r="E485" s="47">
        <v>0</v>
      </c>
      <c r="F485" s="47">
        <v>0</v>
      </c>
      <c r="G485" s="47">
        <v>0</v>
      </c>
      <c r="H485" s="30"/>
      <c r="I485" s="30"/>
      <c r="J485" s="30"/>
      <c r="K485" s="30"/>
    </row>
    <row r="486" spans="1:11" ht="14.1" customHeight="1" x14ac:dyDescent="0.25">
      <c r="A486" s="30"/>
      <c r="B486" s="30"/>
      <c r="C486" s="46" t="s">
        <v>70</v>
      </c>
      <c r="D486" s="49" t="s">
        <v>47</v>
      </c>
      <c r="E486" s="47">
        <v>0</v>
      </c>
      <c r="F486" s="47">
        <v>0</v>
      </c>
      <c r="G486" s="47">
        <v>0</v>
      </c>
      <c r="H486" s="30"/>
      <c r="I486" s="30"/>
      <c r="J486" s="30"/>
      <c r="K486" s="30"/>
    </row>
    <row r="487" spans="1:11" ht="14.1" customHeight="1" x14ac:dyDescent="0.25">
      <c r="A487" s="30"/>
      <c r="B487" s="30"/>
      <c r="C487" s="48" t="s">
        <v>71</v>
      </c>
      <c r="D487" s="47">
        <v>0</v>
      </c>
      <c r="E487" s="47">
        <v>4000000</v>
      </c>
      <c r="F487" s="47">
        <v>4000000</v>
      </c>
      <c r="G487" s="47">
        <v>4000000</v>
      </c>
      <c r="H487" s="30"/>
      <c r="I487" s="30"/>
      <c r="J487" s="30"/>
      <c r="K487" s="30"/>
    </row>
    <row r="488" spans="1:11" ht="14.1" customHeight="1" x14ac:dyDescent="0.25">
      <c r="A488" s="30"/>
      <c r="B488" s="30"/>
      <c r="C488" s="40" t="s">
        <v>33</v>
      </c>
      <c r="D488" s="1368" t="s">
        <v>246</v>
      </c>
      <c r="E488" s="1369"/>
      <c r="F488" s="1369"/>
      <c r="G488" s="1369"/>
      <c r="H488" s="30"/>
      <c r="I488" s="30"/>
      <c r="J488" s="30"/>
      <c r="K488" s="30"/>
    </row>
    <row r="489" spans="1:11" ht="14.1" customHeight="1" x14ac:dyDescent="0.25">
      <c r="A489" s="30"/>
      <c r="B489" s="30"/>
      <c r="C489" s="41" t="s">
        <v>35</v>
      </c>
      <c r="D489" s="1361" t="s">
        <v>47</v>
      </c>
      <c r="E489" s="1362"/>
      <c r="F489" s="1362"/>
      <c r="G489" s="1362"/>
      <c r="H489" s="30"/>
      <c r="I489" s="30"/>
      <c r="J489" s="30"/>
      <c r="K489" s="30"/>
    </row>
    <row r="490" spans="1:11" ht="14.1" customHeight="1" x14ac:dyDescent="0.25">
      <c r="A490" s="30"/>
      <c r="B490" s="30"/>
      <c r="C490" s="41" t="s">
        <v>37</v>
      </c>
      <c r="D490" s="1361" t="s">
        <v>242</v>
      </c>
      <c r="E490" s="1362"/>
      <c r="F490" s="1362"/>
      <c r="G490" s="1362"/>
      <c r="H490" s="30"/>
      <c r="I490" s="30"/>
      <c r="J490" s="30"/>
      <c r="K490" s="30"/>
    </row>
    <row r="491" spans="1:11" ht="15" customHeight="1" x14ac:dyDescent="0.25">
      <c r="A491" s="30"/>
      <c r="B491" s="30"/>
      <c r="C491" s="42"/>
      <c r="D491" s="43">
        <v>2022</v>
      </c>
      <c r="E491" s="43">
        <v>2023</v>
      </c>
      <c r="F491" s="43">
        <v>2024</v>
      </c>
      <c r="G491" s="43">
        <v>2025</v>
      </c>
      <c r="H491" s="30"/>
      <c r="I491" s="30"/>
      <c r="J491" s="30"/>
      <c r="K491" s="30"/>
    </row>
    <row r="492" spans="1:11" ht="15" customHeight="1" x14ac:dyDescent="0.25">
      <c r="A492" s="30"/>
      <c r="B492" s="30"/>
      <c r="C492" s="44"/>
      <c r="D492" s="45" t="s">
        <v>17</v>
      </c>
      <c r="E492" s="45" t="s">
        <v>18</v>
      </c>
      <c r="F492" s="45" t="s">
        <v>18</v>
      </c>
      <c r="G492" s="45" t="s">
        <v>18</v>
      </c>
      <c r="H492" s="30"/>
      <c r="I492" s="30"/>
      <c r="J492" s="30"/>
      <c r="K492" s="30"/>
    </row>
    <row r="493" spans="1:11" ht="14.1" customHeight="1" x14ac:dyDescent="0.25">
      <c r="A493" s="30"/>
      <c r="B493" s="30"/>
      <c r="C493" s="34" t="s">
        <v>39</v>
      </c>
      <c r="D493" s="38" t="s">
        <v>47</v>
      </c>
      <c r="E493" s="38" t="s">
        <v>84</v>
      </c>
      <c r="F493" s="38" t="s">
        <v>48</v>
      </c>
      <c r="G493" s="38" t="s">
        <v>84</v>
      </c>
      <c r="H493" s="30"/>
      <c r="I493" s="30"/>
      <c r="J493" s="30"/>
      <c r="K493" s="30"/>
    </row>
    <row r="494" spans="1:11" ht="14.1" customHeight="1" x14ac:dyDescent="0.25">
      <c r="A494" s="30"/>
      <c r="B494" s="30"/>
      <c r="C494" s="34" t="s">
        <v>40</v>
      </c>
      <c r="D494" s="38" t="s">
        <v>47</v>
      </c>
      <c r="E494" s="38" t="s">
        <v>247</v>
      </c>
      <c r="F494" s="38" t="s">
        <v>48</v>
      </c>
      <c r="G494" s="38" t="s">
        <v>48</v>
      </c>
      <c r="H494" s="30"/>
      <c r="I494" s="30"/>
      <c r="J494" s="30"/>
      <c r="K494" s="30"/>
    </row>
    <row r="495" spans="1:11" ht="14.1" customHeight="1" x14ac:dyDescent="0.25">
      <c r="A495" s="30"/>
      <c r="B495" s="30"/>
      <c r="C495" s="34" t="s">
        <v>43</v>
      </c>
      <c r="D495" s="38" t="s">
        <v>48</v>
      </c>
      <c r="E495" s="38" t="s">
        <v>247</v>
      </c>
      <c r="F495" s="38" t="s">
        <v>48</v>
      </c>
      <c r="G495" s="38" t="s">
        <v>48</v>
      </c>
      <c r="H495" s="30"/>
      <c r="I495" s="30"/>
      <c r="J495" s="30"/>
      <c r="K495" s="30"/>
    </row>
    <row r="496" spans="1:11" ht="14.1" customHeight="1" x14ac:dyDescent="0.25">
      <c r="A496" s="30"/>
      <c r="B496" s="30"/>
      <c r="C496" s="34" t="s">
        <v>46</v>
      </c>
      <c r="D496" s="38" t="s">
        <v>47</v>
      </c>
      <c r="E496" s="38" t="s">
        <v>47</v>
      </c>
      <c r="F496" s="38" t="s">
        <v>238</v>
      </c>
      <c r="G496" s="38" t="s">
        <v>47</v>
      </c>
      <c r="H496" s="30"/>
      <c r="I496" s="30"/>
      <c r="J496" s="30"/>
      <c r="K496" s="30"/>
    </row>
    <row r="497" spans="1:11" ht="14.1" customHeight="1" x14ac:dyDescent="0.25">
      <c r="A497" s="30"/>
      <c r="B497" s="30"/>
      <c r="C497" s="34" t="s">
        <v>49</v>
      </c>
      <c r="D497" s="38" t="s">
        <v>47</v>
      </c>
      <c r="E497" s="38" t="s">
        <v>47</v>
      </c>
      <c r="F497" s="38" t="s">
        <v>238</v>
      </c>
      <c r="G497" s="38" t="s">
        <v>47</v>
      </c>
      <c r="H497" s="30"/>
      <c r="I497" s="30"/>
      <c r="J497" s="30"/>
      <c r="K497" s="30"/>
    </row>
    <row r="498" spans="1:11" ht="14.1" customHeight="1" x14ac:dyDescent="0.25">
      <c r="A498" s="30"/>
      <c r="B498" s="30"/>
      <c r="C498" s="34" t="s">
        <v>51</v>
      </c>
      <c r="D498" s="38" t="s">
        <v>47</v>
      </c>
      <c r="E498" s="38" t="s">
        <v>47</v>
      </c>
      <c r="F498" s="38" t="s">
        <v>238</v>
      </c>
      <c r="G498" s="38" t="s">
        <v>47</v>
      </c>
      <c r="H498" s="30"/>
      <c r="I498" s="30"/>
      <c r="J498" s="30"/>
      <c r="K498" s="30"/>
    </row>
    <row r="499" spans="1:11" ht="14.1" customHeight="1" x14ac:dyDescent="0.25">
      <c r="A499" s="30"/>
      <c r="B499" s="30"/>
      <c r="C499" s="1363" t="s">
        <v>52</v>
      </c>
      <c r="D499" s="1364"/>
      <c r="E499" s="1364"/>
      <c r="F499" s="1364"/>
      <c r="G499" s="1364"/>
      <c r="H499" s="30"/>
      <c r="I499" s="30"/>
      <c r="J499" s="30"/>
      <c r="K499" s="30"/>
    </row>
    <row r="500" spans="1:11" ht="14.1" customHeight="1" x14ac:dyDescent="0.25">
      <c r="A500" s="30"/>
      <c r="B500" s="30"/>
      <c r="C500" s="42"/>
      <c r="D500" s="43">
        <v>2022</v>
      </c>
      <c r="E500" s="43">
        <v>2023</v>
      </c>
      <c r="F500" s="43">
        <v>2024</v>
      </c>
      <c r="G500" s="43">
        <v>2025</v>
      </c>
      <c r="H500" s="30"/>
      <c r="I500" s="30"/>
      <c r="J500" s="30"/>
      <c r="K500" s="30"/>
    </row>
    <row r="501" spans="1:11" ht="14.1" customHeight="1" x14ac:dyDescent="0.25">
      <c r="A501" s="30"/>
      <c r="B501" s="30"/>
      <c r="C501" s="44"/>
      <c r="D501" s="45" t="s">
        <v>17</v>
      </c>
      <c r="E501" s="45" t="s">
        <v>18</v>
      </c>
      <c r="F501" s="45" t="s">
        <v>18</v>
      </c>
      <c r="G501" s="45" t="s">
        <v>18</v>
      </c>
      <c r="H501" s="30"/>
      <c r="I501" s="30"/>
      <c r="J501" s="30"/>
      <c r="K501" s="30"/>
    </row>
    <row r="502" spans="1:11" ht="14.1" customHeight="1" x14ac:dyDescent="0.25">
      <c r="A502" s="30"/>
      <c r="B502" s="30"/>
      <c r="C502" s="46" t="s">
        <v>53</v>
      </c>
      <c r="D502" s="49" t="s">
        <v>47</v>
      </c>
      <c r="E502" s="47">
        <v>0</v>
      </c>
      <c r="F502" s="47">
        <v>0</v>
      </c>
      <c r="G502" s="47">
        <v>0</v>
      </c>
      <c r="H502" s="30"/>
      <c r="I502" s="30"/>
      <c r="J502" s="30"/>
      <c r="K502" s="30"/>
    </row>
    <row r="503" spans="1:11" ht="14.1" customHeight="1" x14ac:dyDescent="0.25">
      <c r="A503" s="30"/>
      <c r="B503" s="30"/>
      <c r="C503" s="46" t="s">
        <v>54</v>
      </c>
      <c r="D503" s="49" t="s">
        <v>47</v>
      </c>
      <c r="E503" s="47">
        <v>0</v>
      </c>
      <c r="F503" s="47">
        <v>0</v>
      </c>
      <c r="G503" s="47">
        <v>0</v>
      </c>
      <c r="H503" s="30"/>
      <c r="I503" s="30"/>
      <c r="J503" s="30"/>
      <c r="K503" s="30"/>
    </row>
    <row r="504" spans="1:11" ht="14.1" customHeight="1" x14ac:dyDescent="0.25">
      <c r="A504" s="30"/>
      <c r="B504" s="30"/>
      <c r="C504" s="46" t="s">
        <v>55</v>
      </c>
      <c r="D504" s="49" t="s">
        <v>47</v>
      </c>
      <c r="E504" s="47">
        <v>0</v>
      </c>
      <c r="F504" s="47">
        <v>0</v>
      </c>
      <c r="G504" s="47">
        <v>0</v>
      </c>
      <c r="H504" s="30"/>
      <c r="I504" s="30"/>
      <c r="J504" s="30"/>
      <c r="K504" s="30"/>
    </row>
    <row r="505" spans="1:11" ht="14.1" customHeight="1" x14ac:dyDescent="0.25">
      <c r="A505" s="30"/>
      <c r="B505" s="30"/>
      <c r="C505" s="46" t="s">
        <v>56</v>
      </c>
      <c r="D505" s="49" t="s">
        <v>47</v>
      </c>
      <c r="E505" s="47">
        <v>0</v>
      </c>
      <c r="F505" s="47">
        <v>0</v>
      </c>
      <c r="G505" s="47">
        <v>0</v>
      </c>
      <c r="H505" s="30"/>
      <c r="I505" s="30"/>
      <c r="J505" s="30"/>
      <c r="K505" s="30"/>
    </row>
    <row r="506" spans="1:11" ht="14.1" customHeight="1" x14ac:dyDescent="0.25">
      <c r="A506" s="30"/>
      <c r="B506" s="30"/>
      <c r="C506" s="46" t="s">
        <v>54</v>
      </c>
      <c r="D506" s="49" t="s">
        <v>47</v>
      </c>
      <c r="E506" s="47">
        <v>0</v>
      </c>
      <c r="F506" s="47">
        <v>0</v>
      </c>
      <c r="G506" s="47">
        <v>0</v>
      </c>
      <c r="H506" s="30"/>
      <c r="I506" s="30"/>
      <c r="J506" s="30"/>
      <c r="K506" s="30"/>
    </row>
    <row r="507" spans="1:11" ht="14.1" customHeight="1" x14ac:dyDescent="0.25">
      <c r="A507" s="30"/>
      <c r="B507" s="30"/>
      <c r="C507" s="46" t="s">
        <v>55</v>
      </c>
      <c r="D507" s="49" t="s">
        <v>47</v>
      </c>
      <c r="E507" s="47">
        <v>0</v>
      </c>
      <c r="F507" s="47">
        <v>0</v>
      </c>
      <c r="G507" s="47">
        <v>0</v>
      </c>
      <c r="H507" s="30"/>
      <c r="I507" s="30"/>
      <c r="J507" s="30"/>
      <c r="K507" s="30"/>
    </row>
    <row r="508" spans="1:11" ht="14.1" customHeight="1" x14ac:dyDescent="0.25">
      <c r="A508" s="30"/>
      <c r="B508" s="30"/>
      <c r="C508" s="46" t="s">
        <v>57</v>
      </c>
      <c r="D508" s="49" t="s">
        <v>47</v>
      </c>
      <c r="E508" s="47">
        <v>0</v>
      </c>
      <c r="F508" s="47">
        <v>0</v>
      </c>
      <c r="G508" s="47">
        <v>0</v>
      </c>
      <c r="H508" s="30"/>
      <c r="I508" s="30"/>
      <c r="J508" s="30"/>
      <c r="K508" s="30"/>
    </row>
    <row r="509" spans="1:11" ht="14.1" customHeight="1" x14ac:dyDescent="0.25">
      <c r="A509" s="30"/>
      <c r="B509" s="30"/>
      <c r="C509" s="46" t="s">
        <v>54</v>
      </c>
      <c r="D509" s="49" t="s">
        <v>47</v>
      </c>
      <c r="E509" s="47">
        <v>0</v>
      </c>
      <c r="F509" s="47">
        <v>0</v>
      </c>
      <c r="G509" s="47">
        <v>0</v>
      </c>
      <c r="H509" s="30"/>
      <c r="I509" s="30"/>
      <c r="J509" s="30"/>
      <c r="K509" s="30"/>
    </row>
    <row r="510" spans="1:11" ht="14.1" customHeight="1" x14ac:dyDescent="0.25">
      <c r="A510" s="30"/>
      <c r="B510" s="30"/>
      <c r="C510" s="46" t="s">
        <v>55</v>
      </c>
      <c r="D510" s="49" t="s">
        <v>47</v>
      </c>
      <c r="E510" s="47">
        <v>0</v>
      </c>
      <c r="F510" s="47">
        <v>0</v>
      </c>
      <c r="G510" s="47">
        <v>0</v>
      </c>
      <c r="H510" s="30"/>
      <c r="I510" s="30"/>
      <c r="J510" s="30"/>
      <c r="K510" s="30"/>
    </row>
    <row r="511" spans="1:11" ht="14.1" customHeight="1" x14ac:dyDescent="0.25">
      <c r="A511" s="30"/>
      <c r="B511" s="30"/>
      <c r="C511" s="46" t="s">
        <v>58</v>
      </c>
      <c r="D511" s="49" t="s">
        <v>47</v>
      </c>
      <c r="E511" s="47">
        <v>0</v>
      </c>
      <c r="F511" s="47">
        <v>0</v>
      </c>
      <c r="G511" s="47">
        <v>0</v>
      </c>
      <c r="H511" s="30"/>
      <c r="I511" s="30"/>
      <c r="J511" s="30"/>
      <c r="K511" s="30"/>
    </row>
    <row r="512" spans="1:11" ht="14.1" customHeight="1" x14ac:dyDescent="0.25">
      <c r="A512" s="30"/>
      <c r="B512" s="30"/>
      <c r="C512" s="46" t="s">
        <v>54</v>
      </c>
      <c r="D512" s="49" t="s">
        <v>47</v>
      </c>
      <c r="E512" s="47">
        <v>0</v>
      </c>
      <c r="F512" s="47">
        <v>0</v>
      </c>
      <c r="G512" s="47">
        <v>0</v>
      </c>
      <c r="H512" s="30"/>
      <c r="I512" s="30"/>
      <c r="J512" s="30"/>
      <c r="K512" s="30"/>
    </row>
    <row r="513" spans="1:11" ht="14.1" customHeight="1" x14ac:dyDescent="0.25">
      <c r="A513" s="30"/>
      <c r="B513" s="30"/>
      <c r="C513" s="46" t="s">
        <v>55</v>
      </c>
      <c r="D513" s="49" t="s">
        <v>47</v>
      </c>
      <c r="E513" s="47">
        <v>0</v>
      </c>
      <c r="F513" s="47">
        <v>0</v>
      </c>
      <c r="G513" s="47">
        <v>0</v>
      </c>
      <c r="H513" s="30"/>
      <c r="I513" s="30"/>
      <c r="J513" s="30"/>
      <c r="K513" s="30"/>
    </row>
    <row r="514" spans="1:11" ht="14.1" customHeight="1" x14ac:dyDescent="0.25">
      <c r="A514" s="30"/>
      <c r="B514" s="30"/>
      <c r="C514" s="46" t="s">
        <v>59</v>
      </c>
      <c r="D514" s="49" t="s">
        <v>47</v>
      </c>
      <c r="E514" s="47">
        <v>0</v>
      </c>
      <c r="F514" s="47">
        <v>0</v>
      </c>
      <c r="G514" s="47">
        <v>0</v>
      </c>
      <c r="H514" s="30"/>
      <c r="I514" s="30"/>
      <c r="J514" s="30"/>
      <c r="K514" s="30"/>
    </row>
    <row r="515" spans="1:11" ht="14.1" customHeight="1" x14ac:dyDescent="0.25">
      <c r="A515" s="30"/>
      <c r="B515" s="30"/>
      <c r="C515" s="46" t="s">
        <v>54</v>
      </c>
      <c r="D515" s="49" t="s">
        <v>47</v>
      </c>
      <c r="E515" s="47">
        <v>0</v>
      </c>
      <c r="F515" s="47">
        <v>0</v>
      </c>
      <c r="G515" s="47">
        <v>0</v>
      </c>
      <c r="H515" s="30"/>
      <c r="I515" s="30"/>
      <c r="J515" s="30"/>
      <c r="K515" s="30"/>
    </row>
    <row r="516" spans="1:11" ht="14.1" customHeight="1" x14ac:dyDescent="0.25">
      <c r="A516" s="30"/>
      <c r="B516" s="30"/>
      <c r="C516" s="46" t="s">
        <v>55</v>
      </c>
      <c r="D516" s="49" t="s">
        <v>47</v>
      </c>
      <c r="E516" s="47">
        <v>0</v>
      </c>
      <c r="F516" s="47">
        <v>0</v>
      </c>
      <c r="G516" s="47">
        <v>0</v>
      </c>
      <c r="H516" s="30"/>
      <c r="I516" s="30"/>
      <c r="J516" s="30"/>
      <c r="K516" s="30"/>
    </row>
    <row r="517" spans="1:11" ht="14.1" customHeight="1" x14ac:dyDescent="0.25">
      <c r="A517" s="30"/>
      <c r="B517" s="30"/>
      <c r="C517" s="46" t="s">
        <v>60</v>
      </c>
      <c r="D517" s="49" t="s">
        <v>47</v>
      </c>
      <c r="E517" s="47">
        <v>0</v>
      </c>
      <c r="F517" s="47">
        <v>0</v>
      </c>
      <c r="G517" s="47">
        <v>0</v>
      </c>
      <c r="H517" s="30"/>
      <c r="I517" s="30"/>
      <c r="J517" s="30"/>
      <c r="K517" s="30"/>
    </row>
    <row r="518" spans="1:11" ht="14.1" customHeight="1" x14ac:dyDescent="0.25">
      <c r="A518" s="30"/>
      <c r="B518" s="30"/>
      <c r="C518" s="46" t="s">
        <v>54</v>
      </c>
      <c r="D518" s="49" t="s">
        <v>47</v>
      </c>
      <c r="E518" s="47">
        <v>0</v>
      </c>
      <c r="F518" s="47">
        <v>0</v>
      </c>
      <c r="G518" s="47">
        <v>0</v>
      </c>
      <c r="H518" s="30"/>
      <c r="I518" s="30"/>
      <c r="J518" s="30"/>
      <c r="K518" s="30"/>
    </row>
    <row r="519" spans="1:11" ht="14.1" customHeight="1" x14ac:dyDescent="0.25">
      <c r="A519" s="30"/>
      <c r="B519" s="30"/>
      <c r="C519" s="46" t="s">
        <v>55</v>
      </c>
      <c r="D519" s="49" t="s">
        <v>47</v>
      </c>
      <c r="E519" s="47">
        <v>0</v>
      </c>
      <c r="F519" s="47">
        <v>0</v>
      </c>
      <c r="G519" s="47">
        <v>0</v>
      </c>
      <c r="H519" s="30"/>
      <c r="I519" s="30"/>
      <c r="J519" s="30"/>
      <c r="K519" s="30"/>
    </row>
    <row r="520" spans="1:11" ht="14.1" customHeight="1" x14ac:dyDescent="0.25">
      <c r="A520" s="30"/>
      <c r="B520" s="30"/>
      <c r="C520" s="46" t="s">
        <v>61</v>
      </c>
      <c r="D520" s="49" t="s">
        <v>47</v>
      </c>
      <c r="E520" s="47">
        <v>0</v>
      </c>
      <c r="F520" s="47">
        <v>0</v>
      </c>
      <c r="G520" s="47">
        <v>0</v>
      </c>
      <c r="H520" s="30"/>
      <c r="I520" s="30"/>
      <c r="J520" s="30"/>
      <c r="K520" s="30"/>
    </row>
    <row r="521" spans="1:11" ht="14.1" customHeight="1" x14ac:dyDescent="0.25">
      <c r="A521" s="30"/>
      <c r="B521" s="30"/>
      <c r="C521" s="46" t="s">
        <v>54</v>
      </c>
      <c r="D521" s="49" t="s">
        <v>47</v>
      </c>
      <c r="E521" s="47">
        <v>0</v>
      </c>
      <c r="F521" s="47">
        <v>0</v>
      </c>
      <c r="G521" s="47">
        <v>0</v>
      </c>
      <c r="H521" s="30"/>
      <c r="I521" s="30"/>
      <c r="J521" s="30"/>
      <c r="K521" s="30"/>
    </row>
    <row r="522" spans="1:11" ht="14.1" customHeight="1" x14ac:dyDescent="0.25">
      <c r="A522" s="30"/>
      <c r="B522" s="30"/>
      <c r="C522" s="46" t="s">
        <v>55</v>
      </c>
      <c r="D522" s="49" t="s">
        <v>47</v>
      </c>
      <c r="E522" s="47">
        <v>0</v>
      </c>
      <c r="F522" s="47">
        <v>0</v>
      </c>
      <c r="G522" s="47">
        <v>0</v>
      </c>
      <c r="H522" s="30"/>
      <c r="I522" s="30"/>
      <c r="J522" s="30"/>
      <c r="K522" s="30"/>
    </row>
    <row r="523" spans="1:11" ht="14.1" customHeight="1" x14ac:dyDescent="0.25">
      <c r="A523" s="30"/>
      <c r="B523" s="30"/>
      <c r="C523" s="46" t="s">
        <v>62</v>
      </c>
      <c r="D523" s="49" t="s">
        <v>47</v>
      </c>
      <c r="E523" s="47">
        <v>9600000</v>
      </c>
      <c r="F523" s="47">
        <v>0</v>
      </c>
      <c r="G523" s="47">
        <v>0</v>
      </c>
      <c r="H523" s="30"/>
      <c r="I523" s="30"/>
      <c r="J523" s="30"/>
      <c r="K523" s="30"/>
    </row>
    <row r="524" spans="1:11" ht="14.1" customHeight="1" x14ac:dyDescent="0.25">
      <c r="A524" s="30"/>
      <c r="B524" s="30"/>
      <c r="C524" s="46" t="s">
        <v>54</v>
      </c>
      <c r="D524" s="49" t="s">
        <v>47</v>
      </c>
      <c r="E524" s="47">
        <v>9600000</v>
      </c>
      <c r="F524" s="47">
        <v>0</v>
      </c>
      <c r="G524" s="47">
        <v>0</v>
      </c>
      <c r="H524" s="30"/>
      <c r="I524" s="30"/>
      <c r="J524" s="30"/>
      <c r="K524" s="30"/>
    </row>
    <row r="525" spans="1:11" ht="14.1" customHeight="1" x14ac:dyDescent="0.25">
      <c r="A525" s="30"/>
      <c r="B525" s="30"/>
      <c r="C525" s="46" t="s">
        <v>63</v>
      </c>
      <c r="D525" s="49" t="s">
        <v>47</v>
      </c>
      <c r="E525" s="47">
        <v>0</v>
      </c>
      <c r="F525" s="47">
        <v>0</v>
      </c>
      <c r="G525" s="47">
        <v>0</v>
      </c>
      <c r="H525" s="30"/>
      <c r="I525" s="30"/>
      <c r="J525" s="30"/>
      <c r="K525" s="30"/>
    </row>
    <row r="526" spans="1:11" ht="14.1" customHeight="1" x14ac:dyDescent="0.25">
      <c r="A526" s="30"/>
      <c r="B526" s="30"/>
      <c r="C526" s="46" t="s">
        <v>64</v>
      </c>
      <c r="D526" s="49" t="s">
        <v>47</v>
      </c>
      <c r="E526" s="47">
        <v>0</v>
      </c>
      <c r="F526" s="47">
        <v>0</v>
      </c>
      <c r="G526" s="47">
        <v>0</v>
      </c>
      <c r="H526" s="30"/>
      <c r="I526" s="30"/>
      <c r="J526" s="30"/>
      <c r="K526" s="30"/>
    </row>
    <row r="527" spans="1:11" ht="14.1" customHeight="1" x14ac:dyDescent="0.25">
      <c r="A527" s="30"/>
      <c r="B527" s="30"/>
      <c r="C527" s="46" t="s">
        <v>65</v>
      </c>
      <c r="D527" s="49" t="s">
        <v>47</v>
      </c>
      <c r="E527" s="47">
        <v>0</v>
      </c>
      <c r="F527" s="47">
        <v>0</v>
      </c>
      <c r="G527" s="47">
        <v>0</v>
      </c>
      <c r="H527" s="30"/>
      <c r="I527" s="30"/>
      <c r="J527" s="30"/>
      <c r="K527" s="30"/>
    </row>
    <row r="528" spans="1:11" ht="14.1" customHeight="1" x14ac:dyDescent="0.25">
      <c r="A528" s="30"/>
      <c r="B528" s="30"/>
      <c r="C528" s="46" t="s">
        <v>66</v>
      </c>
      <c r="D528" s="49" t="s">
        <v>47</v>
      </c>
      <c r="E528" s="47">
        <v>0</v>
      </c>
      <c r="F528" s="47">
        <v>0</v>
      </c>
      <c r="G528" s="47">
        <v>0</v>
      </c>
      <c r="H528" s="30"/>
      <c r="I528" s="30"/>
      <c r="J528" s="30"/>
      <c r="K528" s="30"/>
    </row>
    <row r="529" spans="1:11" ht="14.1" customHeight="1" x14ac:dyDescent="0.25">
      <c r="A529" s="30"/>
      <c r="B529" s="30"/>
      <c r="C529" s="46" t="s">
        <v>67</v>
      </c>
      <c r="D529" s="49" t="s">
        <v>47</v>
      </c>
      <c r="E529" s="47">
        <v>0</v>
      </c>
      <c r="F529" s="47">
        <v>0</v>
      </c>
      <c r="G529" s="47">
        <v>0</v>
      </c>
      <c r="H529" s="30"/>
      <c r="I529" s="30"/>
      <c r="J529" s="30"/>
      <c r="K529" s="30"/>
    </row>
    <row r="530" spans="1:11" ht="14.1" customHeight="1" x14ac:dyDescent="0.25">
      <c r="A530" s="30"/>
      <c r="B530" s="30"/>
      <c r="C530" s="46" t="s">
        <v>54</v>
      </c>
      <c r="D530" s="49" t="s">
        <v>47</v>
      </c>
      <c r="E530" s="47">
        <v>0</v>
      </c>
      <c r="F530" s="47">
        <v>0</v>
      </c>
      <c r="G530" s="47">
        <v>0</v>
      </c>
      <c r="H530" s="30"/>
      <c r="I530" s="30"/>
      <c r="J530" s="30"/>
      <c r="K530" s="30"/>
    </row>
    <row r="531" spans="1:11" ht="14.1" customHeight="1" x14ac:dyDescent="0.25">
      <c r="A531" s="30"/>
      <c r="B531" s="30"/>
      <c r="C531" s="46" t="s">
        <v>63</v>
      </c>
      <c r="D531" s="49" t="s">
        <v>47</v>
      </c>
      <c r="E531" s="47">
        <v>0</v>
      </c>
      <c r="F531" s="47">
        <v>0</v>
      </c>
      <c r="G531" s="47">
        <v>0</v>
      </c>
      <c r="H531" s="30"/>
      <c r="I531" s="30"/>
      <c r="J531" s="30"/>
      <c r="K531" s="30"/>
    </row>
    <row r="532" spans="1:11" ht="14.1" customHeight="1" x14ac:dyDescent="0.25">
      <c r="A532" s="30"/>
      <c r="B532" s="30"/>
      <c r="C532" s="46" t="s">
        <v>64</v>
      </c>
      <c r="D532" s="49" t="s">
        <v>47</v>
      </c>
      <c r="E532" s="47">
        <v>0</v>
      </c>
      <c r="F532" s="47">
        <v>0</v>
      </c>
      <c r="G532" s="47">
        <v>0</v>
      </c>
      <c r="H532" s="30"/>
      <c r="I532" s="30"/>
      <c r="J532" s="30"/>
      <c r="K532" s="30"/>
    </row>
    <row r="533" spans="1:11" ht="14.1" customHeight="1" x14ac:dyDescent="0.25">
      <c r="A533" s="30"/>
      <c r="B533" s="30"/>
      <c r="C533" s="46" t="s">
        <v>65</v>
      </c>
      <c r="D533" s="49" t="s">
        <v>47</v>
      </c>
      <c r="E533" s="47">
        <v>0</v>
      </c>
      <c r="F533" s="47">
        <v>0</v>
      </c>
      <c r="G533" s="47">
        <v>0</v>
      </c>
      <c r="H533" s="30"/>
      <c r="I533" s="30"/>
      <c r="J533" s="30"/>
      <c r="K533" s="30"/>
    </row>
    <row r="534" spans="1:11" ht="14.1" customHeight="1" x14ac:dyDescent="0.25">
      <c r="A534" s="30"/>
      <c r="B534" s="30"/>
      <c r="C534" s="46" t="s">
        <v>66</v>
      </c>
      <c r="D534" s="49" t="s">
        <v>47</v>
      </c>
      <c r="E534" s="47">
        <v>0</v>
      </c>
      <c r="F534" s="47">
        <v>0</v>
      </c>
      <c r="G534" s="47">
        <v>0</v>
      </c>
      <c r="H534" s="30"/>
      <c r="I534" s="30"/>
      <c r="J534" s="30"/>
      <c r="K534" s="30"/>
    </row>
    <row r="535" spans="1:11" ht="14.1" customHeight="1" x14ac:dyDescent="0.25">
      <c r="A535" s="30"/>
      <c r="B535" s="30"/>
      <c r="C535" s="46" t="s">
        <v>68</v>
      </c>
      <c r="D535" s="49" t="s">
        <v>47</v>
      </c>
      <c r="E535" s="47">
        <v>0</v>
      </c>
      <c r="F535" s="47">
        <v>0</v>
      </c>
      <c r="G535" s="47">
        <v>0</v>
      </c>
      <c r="H535" s="30"/>
      <c r="I535" s="30"/>
      <c r="J535" s="30"/>
      <c r="K535" s="30"/>
    </row>
    <row r="536" spans="1:11" ht="14.1" customHeight="1" x14ac:dyDescent="0.25">
      <c r="A536" s="30"/>
      <c r="B536" s="30"/>
      <c r="C536" s="46" t="s">
        <v>54</v>
      </c>
      <c r="D536" s="49" t="s">
        <v>47</v>
      </c>
      <c r="E536" s="47">
        <v>0</v>
      </c>
      <c r="F536" s="47">
        <v>0</v>
      </c>
      <c r="G536" s="47">
        <v>0</v>
      </c>
      <c r="H536" s="30"/>
      <c r="I536" s="30"/>
      <c r="J536" s="30"/>
      <c r="K536" s="30"/>
    </row>
    <row r="537" spans="1:11" ht="14.1" customHeight="1" x14ac:dyDescent="0.25">
      <c r="A537" s="30"/>
      <c r="B537" s="30"/>
      <c r="C537" s="46" t="s">
        <v>63</v>
      </c>
      <c r="D537" s="49" t="s">
        <v>47</v>
      </c>
      <c r="E537" s="47">
        <v>0</v>
      </c>
      <c r="F537" s="47">
        <v>0</v>
      </c>
      <c r="G537" s="47">
        <v>0</v>
      </c>
      <c r="H537" s="30"/>
      <c r="I537" s="30"/>
      <c r="J537" s="30"/>
      <c r="K537" s="30"/>
    </row>
    <row r="538" spans="1:11" ht="14.1" customHeight="1" x14ac:dyDescent="0.25">
      <c r="A538" s="30"/>
      <c r="B538" s="30"/>
      <c r="C538" s="46" t="s">
        <v>64</v>
      </c>
      <c r="D538" s="49" t="s">
        <v>47</v>
      </c>
      <c r="E538" s="47">
        <v>0</v>
      </c>
      <c r="F538" s="47">
        <v>0</v>
      </c>
      <c r="G538" s="47">
        <v>0</v>
      </c>
      <c r="H538" s="30"/>
      <c r="I538" s="30"/>
      <c r="J538" s="30"/>
      <c r="K538" s="30"/>
    </row>
    <row r="539" spans="1:11" ht="14.1" customHeight="1" x14ac:dyDescent="0.25">
      <c r="A539" s="30"/>
      <c r="B539" s="30"/>
      <c r="C539" s="46" t="s">
        <v>65</v>
      </c>
      <c r="D539" s="49" t="s">
        <v>47</v>
      </c>
      <c r="E539" s="47">
        <v>0</v>
      </c>
      <c r="F539" s="47">
        <v>0</v>
      </c>
      <c r="G539" s="47">
        <v>0</v>
      </c>
      <c r="H539" s="30"/>
      <c r="I539" s="30"/>
      <c r="J539" s="30"/>
      <c r="K539" s="30"/>
    </row>
    <row r="540" spans="1:11" ht="14.1" customHeight="1" x14ac:dyDescent="0.25">
      <c r="A540" s="30"/>
      <c r="B540" s="30"/>
      <c r="C540" s="46" t="s">
        <v>66</v>
      </c>
      <c r="D540" s="49" t="s">
        <v>47</v>
      </c>
      <c r="E540" s="47">
        <v>0</v>
      </c>
      <c r="F540" s="47">
        <v>0</v>
      </c>
      <c r="G540" s="47">
        <v>0</v>
      </c>
      <c r="H540" s="30"/>
      <c r="I540" s="30"/>
      <c r="J540" s="30"/>
      <c r="K540" s="30"/>
    </row>
    <row r="541" spans="1:11" ht="14.1" customHeight="1" x14ac:dyDescent="0.25">
      <c r="A541" s="30"/>
      <c r="B541" s="30"/>
      <c r="C541" s="46" t="s">
        <v>69</v>
      </c>
      <c r="D541" s="49" t="s">
        <v>47</v>
      </c>
      <c r="E541" s="47">
        <v>0</v>
      </c>
      <c r="F541" s="47">
        <v>0</v>
      </c>
      <c r="G541" s="47">
        <v>0</v>
      </c>
      <c r="H541" s="30"/>
      <c r="I541" s="30"/>
      <c r="J541" s="30"/>
      <c r="K541" s="30"/>
    </row>
    <row r="542" spans="1:11" ht="14.1" customHeight="1" x14ac:dyDescent="0.25">
      <c r="A542" s="30"/>
      <c r="B542" s="30"/>
      <c r="C542" s="46" t="s">
        <v>70</v>
      </c>
      <c r="D542" s="49" t="s">
        <v>47</v>
      </c>
      <c r="E542" s="47">
        <v>0</v>
      </c>
      <c r="F542" s="47">
        <v>0</v>
      </c>
      <c r="G542" s="47">
        <v>0</v>
      </c>
      <c r="H542" s="30"/>
      <c r="I542" s="30"/>
      <c r="J542" s="30"/>
      <c r="K542" s="30"/>
    </row>
    <row r="543" spans="1:11" ht="14.1" customHeight="1" x14ac:dyDescent="0.25">
      <c r="A543" s="30"/>
      <c r="B543" s="30"/>
      <c r="C543" s="48" t="s">
        <v>71</v>
      </c>
      <c r="D543" s="47">
        <v>0</v>
      </c>
      <c r="E543" s="47">
        <v>9600000</v>
      </c>
      <c r="F543" s="47">
        <v>0</v>
      </c>
      <c r="G543" s="47">
        <v>0</v>
      </c>
      <c r="H543" s="30"/>
      <c r="I543" s="30"/>
      <c r="J543" s="30"/>
      <c r="K543" s="30"/>
    </row>
    <row r="544" spans="1:11" ht="14.1" customHeight="1" x14ac:dyDescent="0.25">
      <c r="A544" s="30"/>
      <c r="B544" s="30"/>
      <c r="C544" s="39" t="s">
        <v>248</v>
      </c>
      <c r="D544" s="1370" t="s">
        <v>249</v>
      </c>
      <c r="E544" s="1371"/>
      <c r="F544" s="1371"/>
      <c r="G544" s="1371"/>
      <c r="H544" s="30"/>
      <c r="I544" s="30"/>
      <c r="J544" s="30"/>
      <c r="K544" s="30"/>
    </row>
    <row r="545" spans="1:11" ht="14.1" customHeight="1" x14ac:dyDescent="0.25">
      <c r="A545" s="30"/>
      <c r="B545" s="30"/>
      <c r="C545" s="40" t="s">
        <v>33</v>
      </c>
      <c r="D545" s="1368" t="s">
        <v>250</v>
      </c>
      <c r="E545" s="1369"/>
      <c r="F545" s="1369"/>
      <c r="G545" s="1369"/>
      <c r="H545" s="30"/>
      <c r="I545" s="30"/>
      <c r="J545" s="30"/>
      <c r="K545" s="30"/>
    </row>
    <row r="546" spans="1:11" ht="14.1" customHeight="1" x14ac:dyDescent="0.25">
      <c r="A546" s="30"/>
      <c r="B546" s="30"/>
      <c r="C546" s="41" t="s">
        <v>35</v>
      </c>
      <c r="D546" s="1361" t="s">
        <v>251</v>
      </c>
      <c r="E546" s="1362"/>
      <c r="F546" s="1362"/>
      <c r="G546" s="1362"/>
      <c r="H546" s="30"/>
      <c r="I546" s="30"/>
      <c r="J546" s="30"/>
      <c r="K546" s="30"/>
    </row>
    <row r="547" spans="1:11" ht="14.1" customHeight="1" x14ac:dyDescent="0.25">
      <c r="A547" s="30"/>
      <c r="B547" s="30"/>
      <c r="C547" s="41" t="s">
        <v>37</v>
      </c>
      <c r="D547" s="1361" t="s">
        <v>252</v>
      </c>
      <c r="E547" s="1362"/>
      <c r="F547" s="1362"/>
      <c r="G547" s="1362"/>
      <c r="H547" s="30"/>
      <c r="I547" s="30"/>
      <c r="J547" s="30"/>
      <c r="K547" s="30"/>
    </row>
    <row r="548" spans="1:11" ht="15" customHeight="1" x14ac:dyDescent="0.25">
      <c r="A548" s="30"/>
      <c r="B548" s="30"/>
      <c r="C548" s="42"/>
      <c r="D548" s="43">
        <v>2022</v>
      </c>
      <c r="E548" s="43">
        <v>2023</v>
      </c>
      <c r="F548" s="43">
        <v>2024</v>
      </c>
      <c r="G548" s="43">
        <v>2025</v>
      </c>
      <c r="H548" s="30"/>
      <c r="I548" s="30"/>
      <c r="J548" s="30"/>
      <c r="K548" s="30"/>
    </row>
    <row r="549" spans="1:11" ht="15" customHeight="1" x14ac:dyDescent="0.25">
      <c r="A549" s="30"/>
      <c r="B549" s="30"/>
      <c r="C549" s="44"/>
      <c r="D549" s="45" t="s">
        <v>17</v>
      </c>
      <c r="E549" s="45" t="s">
        <v>18</v>
      </c>
      <c r="F549" s="45" t="s">
        <v>18</v>
      </c>
      <c r="G549" s="45" t="s">
        <v>18</v>
      </c>
      <c r="H549" s="30"/>
      <c r="I549" s="30"/>
      <c r="J549" s="30"/>
      <c r="K549" s="30"/>
    </row>
    <row r="550" spans="1:11" ht="14.1" customHeight="1" x14ac:dyDescent="0.25">
      <c r="A550" s="30"/>
      <c r="B550" s="30"/>
      <c r="C550" s="34" t="s">
        <v>39</v>
      </c>
      <c r="D550" s="38" t="s">
        <v>48</v>
      </c>
      <c r="E550" s="38" t="s">
        <v>253</v>
      </c>
      <c r="F550" s="38" t="s">
        <v>253</v>
      </c>
      <c r="G550" s="38" t="s">
        <v>48</v>
      </c>
      <c r="H550" s="30"/>
      <c r="I550" s="30"/>
      <c r="J550" s="30"/>
      <c r="K550" s="30"/>
    </row>
    <row r="551" spans="1:11" ht="14.1" customHeight="1" x14ac:dyDescent="0.25">
      <c r="A551" s="30"/>
      <c r="B551" s="30"/>
      <c r="C551" s="34" t="s">
        <v>40</v>
      </c>
      <c r="D551" s="38" t="s">
        <v>48</v>
      </c>
      <c r="E551" s="38" t="s">
        <v>254</v>
      </c>
      <c r="F551" s="38" t="s">
        <v>255</v>
      </c>
      <c r="G551" s="38" t="s">
        <v>48</v>
      </c>
      <c r="H551" s="30"/>
      <c r="I551" s="30"/>
      <c r="J551" s="30"/>
      <c r="K551" s="30"/>
    </row>
    <row r="552" spans="1:11" ht="14.1" customHeight="1" x14ac:dyDescent="0.25">
      <c r="A552" s="30"/>
      <c r="B552" s="30"/>
      <c r="C552" s="34" t="s">
        <v>43</v>
      </c>
      <c r="D552" s="38" t="s">
        <v>48</v>
      </c>
      <c r="E552" s="38" t="s">
        <v>256</v>
      </c>
      <c r="F552" s="38" t="s">
        <v>257</v>
      </c>
      <c r="G552" s="38" t="s">
        <v>48</v>
      </c>
      <c r="H552" s="30"/>
      <c r="I552" s="30"/>
      <c r="J552" s="30"/>
      <c r="K552" s="30"/>
    </row>
    <row r="553" spans="1:11" ht="14.1" customHeight="1" x14ac:dyDescent="0.25">
      <c r="A553" s="30"/>
      <c r="B553" s="30"/>
      <c r="C553" s="34" t="s">
        <v>46</v>
      </c>
      <c r="D553" s="38" t="s">
        <v>47</v>
      </c>
      <c r="E553" s="38" t="s">
        <v>47</v>
      </c>
      <c r="F553" s="38" t="s">
        <v>48</v>
      </c>
      <c r="G553" s="38" t="s">
        <v>238</v>
      </c>
      <c r="H553" s="30"/>
      <c r="I553" s="30"/>
      <c r="J553" s="30"/>
      <c r="K553" s="30"/>
    </row>
    <row r="554" spans="1:11" ht="14.1" customHeight="1" x14ac:dyDescent="0.25">
      <c r="A554" s="30"/>
      <c r="B554" s="30"/>
      <c r="C554" s="34" t="s">
        <v>49</v>
      </c>
      <c r="D554" s="38" t="s">
        <v>47</v>
      </c>
      <c r="E554" s="38" t="s">
        <v>47</v>
      </c>
      <c r="F554" s="38" t="s">
        <v>47</v>
      </c>
      <c r="G554" s="38" t="s">
        <v>238</v>
      </c>
      <c r="H554" s="30"/>
      <c r="I554" s="30"/>
      <c r="J554" s="30"/>
      <c r="K554" s="30"/>
    </row>
    <row r="555" spans="1:11" ht="14.1" customHeight="1" x14ac:dyDescent="0.25">
      <c r="A555" s="30"/>
      <c r="B555" s="30"/>
      <c r="C555" s="34" t="s">
        <v>51</v>
      </c>
      <c r="D555" s="38" t="s">
        <v>47</v>
      </c>
      <c r="E555" s="38" t="s">
        <v>47</v>
      </c>
      <c r="F555" s="38" t="s">
        <v>47</v>
      </c>
      <c r="G555" s="38" t="s">
        <v>238</v>
      </c>
      <c r="H555" s="30"/>
      <c r="I555" s="30"/>
      <c r="J555" s="30"/>
      <c r="K555" s="30"/>
    </row>
    <row r="556" spans="1:11" ht="14.1" customHeight="1" x14ac:dyDescent="0.25">
      <c r="A556" s="30"/>
      <c r="B556" s="30"/>
      <c r="C556" s="1363" t="s">
        <v>52</v>
      </c>
      <c r="D556" s="1364"/>
      <c r="E556" s="1364"/>
      <c r="F556" s="1364"/>
      <c r="G556" s="1364"/>
      <c r="H556" s="30"/>
      <c r="I556" s="30"/>
      <c r="J556" s="30"/>
      <c r="K556" s="30"/>
    </row>
    <row r="557" spans="1:11" ht="14.1" customHeight="1" x14ac:dyDescent="0.25">
      <c r="A557" s="30"/>
      <c r="B557" s="30"/>
      <c r="C557" s="42"/>
      <c r="D557" s="43">
        <v>2022</v>
      </c>
      <c r="E557" s="43">
        <v>2023</v>
      </c>
      <c r="F557" s="43">
        <v>2024</v>
      </c>
      <c r="G557" s="43">
        <v>2025</v>
      </c>
      <c r="H557" s="30"/>
      <c r="I557" s="30"/>
      <c r="J557" s="30"/>
      <c r="K557" s="30"/>
    </row>
    <row r="558" spans="1:11" ht="14.1" customHeight="1" x14ac:dyDescent="0.25">
      <c r="A558" s="30"/>
      <c r="B558" s="30"/>
      <c r="C558" s="44"/>
      <c r="D558" s="45" t="s">
        <v>17</v>
      </c>
      <c r="E558" s="45" t="s">
        <v>18</v>
      </c>
      <c r="F558" s="45" t="s">
        <v>18</v>
      </c>
      <c r="G558" s="45" t="s">
        <v>18</v>
      </c>
      <c r="H558" s="30"/>
      <c r="I558" s="30"/>
      <c r="J558" s="30"/>
      <c r="K558" s="30"/>
    </row>
    <row r="559" spans="1:11" ht="14.1" customHeight="1" x14ac:dyDescent="0.25">
      <c r="A559" s="30"/>
      <c r="B559" s="30"/>
      <c r="C559" s="46" t="s">
        <v>53</v>
      </c>
      <c r="D559" s="47">
        <v>0</v>
      </c>
      <c r="E559" s="47">
        <v>0</v>
      </c>
      <c r="F559" s="47">
        <v>0</v>
      </c>
      <c r="G559" s="47">
        <v>0</v>
      </c>
      <c r="H559" s="30"/>
      <c r="I559" s="30"/>
      <c r="J559" s="30"/>
      <c r="K559" s="30"/>
    </row>
    <row r="560" spans="1:11" ht="14.1" customHeight="1" x14ac:dyDescent="0.25">
      <c r="A560" s="30"/>
      <c r="B560" s="30"/>
      <c r="C560" s="46" t="s">
        <v>54</v>
      </c>
      <c r="D560" s="47">
        <v>0</v>
      </c>
      <c r="E560" s="47">
        <v>0</v>
      </c>
      <c r="F560" s="47">
        <v>0</v>
      </c>
      <c r="G560" s="47">
        <v>0</v>
      </c>
      <c r="H560" s="30"/>
      <c r="I560" s="30"/>
      <c r="J560" s="30"/>
      <c r="K560" s="30"/>
    </row>
    <row r="561" spans="1:11" ht="14.1" customHeight="1" x14ac:dyDescent="0.25">
      <c r="A561" s="30"/>
      <c r="B561" s="30"/>
      <c r="C561" s="46" t="s">
        <v>55</v>
      </c>
      <c r="D561" s="47">
        <v>0</v>
      </c>
      <c r="E561" s="47">
        <v>0</v>
      </c>
      <c r="F561" s="47">
        <v>0</v>
      </c>
      <c r="G561" s="47">
        <v>0</v>
      </c>
      <c r="H561" s="30"/>
      <c r="I561" s="30"/>
      <c r="J561" s="30"/>
      <c r="K561" s="30"/>
    </row>
    <row r="562" spans="1:11" ht="14.1" customHeight="1" x14ac:dyDescent="0.25">
      <c r="A562" s="30"/>
      <c r="B562" s="30"/>
      <c r="C562" s="46" t="s">
        <v>56</v>
      </c>
      <c r="D562" s="47">
        <v>0</v>
      </c>
      <c r="E562" s="47">
        <v>0</v>
      </c>
      <c r="F562" s="47">
        <v>0</v>
      </c>
      <c r="G562" s="47">
        <v>0</v>
      </c>
      <c r="H562" s="30"/>
      <c r="I562" s="30"/>
      <c r="J562" s="30"/>
      <c r="K562" s="30"/>
    </row>
    <row r="563" spans="1:11" ht="14.1" customHeight="1" x14ac:dyDescent="0.25">
      <c r="A563" s="30"/>
      <c r="B563" s="30"/>
      <c r="C563" s="46" t="s">
        <v>54</v>
      </c>
      <c r="D563" s="47">
        <v>0</v>
      </c>
      <c r="E563" s="47">
        <v>0</v>
      </c>
      <c r="F563" s="47">
        <v>0</v>
      </c>
      <c r="G563" s="47">
        <v>0</v>
      </c>
      <c r="H563" s="30"/>
      <c r="I563" s="30"/>
      <c r="J563" s="30"/>
      <c r="K563" s="30"/>
    </row>
    <row r="564" spans="1:11" ht="14.1" customHeight="1" x14ac:dyDescent="0.25">
      <c r="A564" s="30"/>
      <c r="B564" s="30"/>
      <c r="C564" s="46" t="s">
        <v>55</v>
      </c>
      <c r="D564" s="47">
        <v>0</v>
      </c>
      <c r="E564" s="47">
        <v>0</v>
      </c>
      <c r="F564" s="47">
        <v>0</v>
      </c>
      <c r="G564" s="47">
        <v>0</v>
      </c>
      <c r="H564" s="30"/>
      <c r="I564" s="30"/>
      <c r="J564" s="30"/>
      <c r="K564" s="30"/>
    </row>
    <row r="565" spans="1:11" ht="14.1" customHeight="1" x14ac:dyDescent="0.25">
      <c r="A565" s="30"/>
      <c r="B565" s="30"/>
      <c r="C565" s="46" t="s">
        <v>57</v>
      </c>
      <c r="D565" s="47">
        <v>0</v>
      </c>
      <c r="E565" s="47">
        <v>0</v>
      </c>
      <c r="F565" s="47">
        <v>0</v>
      </c>
      <c r="G565" s="47">
        <v>0</v>
      </c>
      <c r="H565" s="30"/>
      <c r="I565" s="30"/>
      <c r="J565" s="30"/>
      <c r="K565" s="30"/>
    </row>
    <row r="566" spans="1:11" ht="14.1" customHeight="1" x14ac:dyDescent="0.25">
      <c r="A566" s="30"/>
      <c r="B566" s="30"/>
      <c r="C566" s="46" t="s">
        <v>54</v>
      </c>
      <c r="D566" s="47">
        <v>0</v>
      </c>
      <c r="E566" s="47">
        <v>0</v>
      </c>
      <c r="F566" s="47">
        <v>0</v>
      </c>
      <c r="G566" s="47">
        <v>0</v>
      </c>
      <c r="H566" s="30"/>
      <c r="I566" s="30"/>
      <c r="J566" s="30"/>
      <c r="K566" s="30"/>
    </row>
    <row r="567" spans="1:11" ht="14.1" customHeight="1" x14ac:dyDescent="0.25">
      <c r="A567" s="30"/>
      <c r="B567" s="30"/>
      <c r="C567" s="46" t="s">
        <v>55</v>
      </c>
      <c r="D567" s="47">
        <v>0</v>
      </c>
      <c r="E567" s="47">
        <v>0</v>
      </c>
      <c r="F567" s="47">
        <v>0</v>
      </c>
      <c r="G567" s="47">
        <v>0</v>
      </c>
      <c r="H567" s="30"/>
      <c r="I567" s="30"/>
      <c r="J567" s="30"/>
      <c r="K567" s="30"/>
    </row>
    <row r="568" spans="1:11" ht="14.1" customHeight="1" x14ac:dyDescent="0.25">
      <c r="A568" s="30"/>
      <c r="B568" s="30"/>
      <c r="C568" s="46" t="s">
        <v>58</v>
      </c>
      <c r="D568" s="47">
        <v>0</v>
      </c>
      <c r="E568" s="47">
        <v>0</v>
      </c>
      <c r="F568" s="47">
        <v>0</v>
      </c>
      <c r="G568" s="47">
        <v>0</v>
      </c>
      <c r="H568" s="30"/>
      <c r="I568" s="30"/>
      <c r="J568" s="30"/>
      <c r="K568" s="30"/>
    </row>
    <row r="569" spans="1:11" ht="14.1" customHeight="1" x14ac:dyDescent="0.25">
      <c r="A569" s="30"/>
      <c r="B569" s="30"/>
      <c r="C569" s="46" t="s">
        <v>54</v>
      </c>
      <c r="D569" s="47">
        <v>0</v>
      </c>
      <c r="E569" s="47">
        <v>0</v>
      </c>
      <c r="F569" s="47">
        <v>0</v>
      </c>
      <c r="G569" s="47">
        <v>0</v>
      </c>
      <c r="H569" s="30"/>
      <c r="I569" s="30"/>
      <c r="J569" s="30"/>
      <c r="K569" s="30"/>
    </row>
    <row r="570" spans="1:11" ht="14.1" customHeight="1" x14ac:dyDescent="0.25">
      <c r="A570" s="30"/>
      <c r="B570" s="30"/>
      <c r="C570" s="46" t="s">
        <v>55</v>
      </c>
      <c r="D570" s="47">
        <v>0</v>
      </c>
      <c r="E570" s="47">
        <v>0</v>
      </c>
      <c r="F570" s="47">
        <v>0</v>
      </c>
      <c r="G570" s="47">
        <v>0</v>
      </c>
      <c r="H570" s="30"/>
      <c r="I570" s="30"/>
      <c r="J570" s="30"/>
      <c r="K570" s="30"/>
    </row>
    <row r="571" spans="1:11" ht="14.1" customHeight="1" x14ac:dyDescent="0.25">
      <c r="A571" s="30"/>
      <c r="B571" s="30"/>
      <c r="C571" s="46" t="s">
        <v>59</v>
      </c>
      <c r="D571" s="47">
        <v>0</v>
      </c>
      <c r="E571" s="47">
        <v>0</v>
      </c>
      <c r="F571" s="47">
        <v>0</v>
      </c>
      <c r="G571" s="47">
        <v>0</v>
      </c>
      <c r="H571" s="30"/>
      <c r="I571" s="30"/>
      <c r="J571" s="30"/>
      <c r="K571" s="30"/>
    </row>
    <row r="572" spans="1:11" ht="14.1" customHeight="1" x14ac:dyDescent="0.25">
      <c r="A572" s="30"/>
      <c r="B572" s="30"/>
      <c r="C572" s="46" t="s">
        <v>54</v>
      </c>
      <c r="D572" s="47">
        <v>0</v>
      </c>
      <c r="E572" s="47">
        <v>0</v>
      </c>
      <c r="F572" s="47">
        <v>0</v>
      </c>
      <c r="G572" s="47">
        <v>0</v>
      </c>
      <c r="H572" s="30"/>
      <c r="I572" s="30"/>
      <c r="J572" s="30"/>
      <c r="K572" s="30"/>
    </row>
    <row r="573" spans="1:11" ht="14.1" customHeight="1" x14ac:dyDescent="0.25">
      <c r="A573" s="30"/>
      <c r="B573" s="30"/>
      <c r="C573" s="46" t="s">
        <v>55</v>
      </c>
      <c r="D573" s="47">
        <v>0</v>
      </c>
      <c r="E573" s="47">
        <v>0</v>
      </c>
      <c r="F573" s="47">
        <v>0</v>
      </c>
      <c r="G573" s="47">
        <v>0</v>
      </c>
      <c r="H573" s="30"/>
      <c r="I573" s="30"/>
      <c r="J573" s="30"/>
      <c r="K573" s="30"/>
    </row>
    <row r="574" spans="1:11" ht="14.1" customHeight="1" x14ac:dyDescent="0.25">
      <c r="A574" s="30"/>
      <c r="B574" s="30"/>
      <c r="C574" s="46" t="s">
        <v>60</v>
      </c>
      <c r="D574" s="47">
        <v>0</v>
      </c>
      <c r="E574" s="47">
        <v>0</v>
      </c>
      <c r="F574" s="47">
        <v>0</v>
      </c>
      <c r="G574" s="47">
        <v>0</v>
      </c>
      <c r="H574" s="30"/>
      <c r="I574" s="30"/>
      <c r="J574" s="30"/>
      <c r="K574" s="30"/>
    </row>
    <row r="575" spans="1:11" ht="14.1" customHeight="1" x14ac:dyDescent="0.25">
      <c r="A575" s="30"/>
      <c r="B575" s="30"/>
      <c r="C575" s="46" t="s">
        <v>54</v>
      </c>
      <c r="D575" s="47">
        <v>0</v>
      </c>
      <c r="E575" s="47">
        <v>0</v>
      </c>
      <c r="F575" s="47">
        <v>0</v>
      </c>
      <c r="G575" s="47">
        <v>0</v>
      </c>
      <c r="H575" s="30"/>
      <c r="I575" s="30"/>
      <c r="J575" s="30"/>
      <c r="K575" s="30"/>
    </row>
    <row r="576" spans="1:11" ht="14.1" customHeight="1" x14ac:dyDescent="0.25">
      <c r="A576" s="30"/>
      <c r="B576" s="30"/>
      <c r="C576" s="46" t="s">
        <v>55</v>
      </c>
      <c r="D576" s="47">
        <v>0</v>
      </c>
      <c r="E576" s="47">
        <v>0</v>
      </c>
      <c r="F576" s="47">
        <v>0</v>
      </c>
      <c r="G576" s="47">
        <v>0</v>
      </c>
      <c r="H576" s="30"/>
      <c r="I576" s="30"/>
      <c r="J576" s="30"/>
      <c r="K576" s="30"/>
    </row>
    <row r="577" spans="1:11" ht="14.1" customHeight="1" x14ac:dyDescent="0.25">
      <c r="A577" s="30"/>
      <c r="B577" s="30"/>
      <c r="C577" s="46" t="s">
        <v>61</v>
      </c>
      <c r="D577" s="47">
        <v>0</v>
      </c>
      <c r="E577" s="47">
        <v>0</v>
      </c>
      <c r="F577" s="47">
        <v>0</v>
      </c>
      <c r="G577" s="47">
        <v>0</v>
      </c>
      <c r="H577" s="30"/>
      <c r="I577" s="30"/>
      <c r="J577" s="30"/>
      <c r="K577" s="30"/>
    </row>
    <row r="578" spans="1:11" ht="14.1" customHeight="1" x14ac:dyDescent="0.25">
      <c r="A578" s="30"/>
      <c r="B578" s="30"/>
      <c r="C578" s="46" t="s">
        <v>54</v>
      </c>
      <c r="D578" s="47">
        <v>0</v>
      </c>
      <c r="E578" s="47">
        <v>0</v>
      </c>
      <c r="F578" s="47">
        <v>0</v>
      </c>
      <c r="G578" s="47">
        <v>0</v>
      </c>
      <c r="H578" s="30"/>
      <c r="I578" s="30"/>
      <c r="J578" s="30"/>
      <c r="K578" s="30"/>
    </row>
    <row r="579" spans="1:11" ht="14.1" customHeight="1" x14ac:dyDescent="0.25">
      <c r="A579" s="30"/>
      <c r="B579" s="30"/>
      <c r="C579" s="46" t="s">
        <v>55</v>
      </c>
      <c r="D579" s="47">
        <v>0</v>
      </c>
      <c r="E579" s="47">
        <v>0</v>
      </c>
      <c r="F579" s="47">
        <v>0</v>
      </c>
      <c r="G579" s="47">
        <v>0</v>
      </c>
      <c r="H579" s="30"/>
      <c r="I579" s="30"/>
      <c r="J579" s="30"/>
      <c r="K579" s="30"/>
    </row>
    <row r="580" spans="1:11" ht="14.1" customHeight="1" x14ac:dyDescent="0.25">
      <c r="A580" s="30"/>
      <c r="B580" s="30"/>
      <c r="C580" s="46" t="s">
        <v>62</v>
      </c>
      <c r="D580" s="47">
        <v>0</v>
      </c>
      <c r="E580" s="47">
        <v>48000</v>
      </c>
      <c r="F580" s="47">
        <v>0</v>
      </c>
      <c r="G580" s="47">
        <v>0</v>
      </c>
      <c r="H580" s="30"/>
      <c r="I580" s="30"/>
      <c r="J580" s="30"/>
      <c r="K580" s="30"/>
    </row>
    <row r="581" spans="1:11" ht="14.1" customHeight="1" x14ac:dyDescent="0.25">
      <c r="A581" s="30"/>
      <c r="B581" s="30"/>
      <c r="C581" s="46" t="s">
        <v>54</v>
      </c>
      <c r="D581" s="47">
        <v>0</v>
      </c>
      <c r="E581" s="47">
        <v>48000</v>
      </c>
      <c r="F581" s="47">
        <v>0</v>
      </c>
      <c r="G581" s="47">
        <v>0</v>
      </c>
      <c r="H581" s="30"/>
      <c r="I581" s="30"/>
      <c r="J581" s="30"/>
      <c r="K581" s="30"/>
    </row>
    <row r="582" spans="1:11" ht="14.1" customHeight="1" x14ac:dyDescent="0.25">
      <c r="A582" s="30"/>
      <c r="B582" s="30"/>
      <c r="C582" s="46" t="s">
        <v>63</v>
      </c>
      <c r="D582" s="47">
        <v>0</v>
      </c>
      <c r="E582" s="47">
        <v>0</v>
      </c>
      <c r="F582" s="47">
        <v>0</v>
      </c>
      <c r="G582" s="47">
        <v>0</v>
      </c>
      <c r="H582" s="30"/>
      <c r="I582" s="30"/>
      <c r="J582" s="30"/>
      <c r="K582" s="30"/>
    </row>
    <row r="583" spans="1:11" ht="14.1" customHeight="1" x14ac:dyDescent="0.25">
      <c r="A583" s="30"/>
      <c r="B583" s="30"/>
      <c r="C583" s="46" t="s">
        <v>64</v>
      </c>
      <c r="D583" s="47">
        <v>0</v>
      </c>
      <c r="E583" s="47">
        <v>0</v>
      </c>
      <c r="F583" s="47">
        <v>0</v>
      </c>
      <c r="G583" s="47">
        <v>0</v>
      </c>
      <c r="H583" s="30"/>
      <c r="I583" s="30"/>
      <c r="J583" s="30"/>
      <c r="K583" s="30"/>
    </row>
    <row r="584" spans="1:11" ht="14.1" customHeight="1" x14ac:dyDescent="0.25">
      <c r="A584" s="30"/>
      <c r="B584" s="30"/>
      <c r="C584" s="46" t="s">
        <v>65</v>
      </c>
      <c r="D584" s="47">
        <v>0</v>
      </c>
      <c r="E584" s="47">
        <v>0</v>
      </c>
      <c r="F584" s="47">
        <v>0</v>
      </c>
      <c r="G584" s="47">
        <v>0</v>
      </c>
      <c r="H584" s="30"/>
      <c r="I584" s="30"/>
      <c r="J584" s="30"/>
      <c r="K584" s="30"/>
    </row>
    <row r="585" spans="1:11" ht="14.1" customHeight="1" x14ac:dyDescent="0.25">
      <c r="A585" s="30"/>
      <c r="B585" s="30"/>
      <c r="C585" s="46" t="s">
        <v>66</v>
      </c>
      <c r="D585" s="47">
        <v>0</v>
      </c>
      <c r="E585" s="47">
        <v>0</v>
      </c>
      <c r="F585" s="47">
        <v>0</v>
      </c>
      <c r="G585" s="47">
        <v>0</v>
      </c>
      <c r="H585" s="30"/>
      <c r="I585" s="30"/>
      <c r="J585" s="30"/>
      <c r="K585" s="30"/>
    </row>
    <row r="586" spans="1:11" ht="14.1" customHeight="1" x14ac:dyDescent="0.25">
      <c r="A586" s="30"/>
      <c r="B586" s="30"/>
      <c r="C586" s="46" t="s">
        <v>67</v>
      </c>
      <c r="D586" s="47">
        <v>0</v>
      </c>
      <c r="E586" s="47">
        <v>0</v>
      </c>
      <c r="F586" s="47">
        <v>8278800</v>
      </c>
      <c r="G586" s="47">
        <v>0</v>
      </c>
      <c r="H586" s="30"/>
      <c r="I586" s="30"/>
      <c r="J586" s="30"/>
      <c r="K586" s="30"/>
    </row>
    <row r="587" spans="1:11" ht="14.1" customHeight="1" x14ac:dyDescent="0.25">
      <c r="A587" s="30"/>
      <c r="B587" s="30"/>
      <c r="C587" s="46" t="s">
        <v>54</v>
      </c>
      <c r="D587" s="47">
        <v>0</v>
      </c>
      <c r="E587" s="47">
        <v>0</v>
      </c>
      <c r="F587" s="47">
        <v>8278800</v>
      </c>
      <c r="G587" s="47">
        <v>0</v>
      </c>
      <c r="H587" s="30"/>
      <c r="I587" s="30"/>
      <c r="J587" s="30"/>
      <c r="K587" s="30"/>
    </row>
    <row r="588" spans="1:11" ht="14.1" customHeight="1" x14ac:dyDescent="0.25">
      <c r="A588" s="30"/>
      <c r="B588" s="30"/>
      <c r="C588" s="46" t="s">
        <v>63</v>
      </c>
      <c r="D588" s="47">
        <v>0</v>
      </c>
      <c r="E588" s="47">
        <v>0</v>
      </c>
      <c r="F588" s="47">
        <v>0</v>
      </c>
      <c r="G588" s="47">
        <v>0</v>
      </c>
      <c r="H588" s="30"/>
      <c r="I588" s="30"/>
      <c r="J588" s="30"/>
      <c r="K588" s="30"/>
    </row>
    <row r="589" spans="1:11" ht="14.1" customHeight="1" x14ac:dyDescent="0.25">
      <c r="A589" s="30"/>
      <c r="B589" s="30"/>
      <c r="C589" s="46" t="s">
        <v>64</v>
      </c>
      <c r="D589" s="47">
        <v>0</v>
      </c>
      <c r="E589" s="47">
        <v>0</v>
      </c>
      <c r="F589" s="47">
        <v>0</v>
      </c>
      <c r="G589" s="47">
        <v>0</v>
      </c>
      <c r="H589" s="30"/>
      <c r="I589" s="30"/>
      <c r="J589" s="30"/>
      <c r="K589" s="30"/>
    </row>
    <row r="590" spans="1:11" ht="14.1" customHeight="1" x14ac:dyDescent="0.25">
      <c r="A590" s="30"/>
      <c r="B590" s="30"/>
      <c r="C590" s="46" t="s">
        <v>65</v>
      </c>
      <c r="D590" s="47">
        <v>0</v>
      </c>
      <c r="E590" s="47">
        <v>0</v>
      </c>
      <c r="F590" s="47">
        <v>0</v>
      </c>
      <c r="G590" s="47">
        <v>0</v>
      </c>
      <c r="H590" s="30"/>
      <c r="I590" s="30"/>
      <c r="J590" s="30"/>
      <c r="K590" s="30"/>
    </row>
    <row r="591" spans="1:11" ht="14.1" customHeight="1" x14ac:dyDescent="0.25">
      <c r="A591" s="30"/>
      <c r="B591" s="30"/>
      <c r="C591" s="46" t="s">
        <v>66</v>
      </c>
      <c r="D591" s="47">
        <v>0</v>
      </c>
      <c r="E591" s="47">
        <v>0</v>
      </c>
      <c r="F591" s="47">
        <v>0</v>
      </c>
      <c r="G591" s="47">
        <v>0</v>
      </c>
      <c r="H591" s="30"/>
      <c r="I591" s="30"/>
      <c r="J591" s="30"/>
      <c r="K591" s="30"/>
    </row>
    <row r="592" spans="1:11" ht="14.1" customHeight="1" x14ac:dyDescent="0.25">
      <c r="A592" s="30"/>
      <c r="B592" s="30"/>
      <c r="C592" s="46" t="s">
        <v>68</v>
      </c>
      <c r="D592" s="47">
        <v>0</v>
      </c>
      <c r="E592" s="47">
        <v>0</v>
      </c>
      <c r="F592" s="47">
        <v>0</v>
      </c>
      <c r="G592" s="47">
        <v>0</v>
      </c>
      <c r="H592" s="30"/>
      <c r="I592" s="30"/>
      <c r="J592" s="30"/>
      <c r="K592" s="30"/>
    </row>
    <row r="593" spans="1:11" ht="14.1" customHeight="1" x14ac:dyDescent="0.25">
      <c r="A593" s="30"/>
      <c r="B593" s="30"/>
      <c r="C593" s="46" t="s">
        <v>54</v>
      </c>
      <c r="D593" s="47">
        <v>0</v>
      </c>
      <c r="E593" s="47">
        <v>0</v>
      </c>
      <c r="F593" s="47">
        <v>0</v>
      </c>
      <c r="G593" s="47">
        <v>0</v>
      </c>
      <c r="H593" s="30"/>
      <c r="I593" s="30"/>
      <c r="J593" s="30"/>
      <c r="K593" s="30"/>
    </row>
    <row r="594" spans="1:11" ht="14.1" customHeight="1" x14ac:dyDescent="0.25">
      <c r="A594" s="30"/>
      <c r="B594" s="30"/>
      <c r="C594" s="46" t="s">
        <v>63</v>
      </c>
      <c r="D594" s="47">
        <v>0</v>
      </c>
      <c r="E594" s="47">
        <v>0</v>
      </c>
      <c r="F594" s="47">
        <v>0</v>
      </c>
      <c r="G594" s="47">
        <v>0</v>
      </c>
      <c r="H594" s="30"/>
      <c r="I594" s="30"/>
      <c r="J594" s="30"/>
      <c r="K594" s="30"/>
    </row>
    <row r="595" spans="1:11" ht="14.1" customHeight="1" x14ac:dyDescent="0.25">
      <c r="A595" s="30"/>
      <c r="B595" s="30"/>
      <c r="C595" s="46" t="s">
        <v>64</v>
      </c>
      <c r="D595" s="47">
        <v>0</v>
      </c>
      <c r="E595" s="47">
        <v>0</v>
      </c>
      <c r="F595" s="47">
        <v>0</v>
      </c>
      <c r="G595" s="47">
        <v>0</v>
      </c>
      <c r="H595" s="30"/>
      <c r="I595" s="30"/>
      <c r="J595" s="30"/>
      <c r="K595" s="30"/>
    </row>
    <row r="596" spans="1:11" ht="14.1" customHeight="1" x14ac:dyDescent="0.25">
      <c r="A596" s="30"/>
      <c r="B596" s="30"/>
      <c r="C596" s="46" t="s">
        <v>65</v>
      </c>
      <c r="D596" s="47">
        <v>0</v>
      </c>
      <c r="E596" s="47">
        <v>0</v>
      </c>
      <c r="F596" s="47">
        <v>0</v>
      </c>
      <c r="G596" s="47">
        <v>0</v>
      </c>
      <c r="H596" s="30"/>
      <c r="I596" s="30"/>
      <c r="J596" s="30"/>
      <c r="K596" s="30"/>
    </row>
    <row r="597" spans="1:11" ht="14.1" customHeight="1" x14ac:dyDescent="0.25">
      <c r="A597" s="30"/>
      <c r="B597" s="30"/>
      <c r="C597" s="46" t="s">
        <v>66</v>
      </c>
      <c r="D597" s="47">
        <v>0</v>
      </c>
      <c r="E597" s="47">
        <v>0</v>
      </c>
      <c r="F597" s="47">
        <v>0</v>
      </c>
      <c r="G597" s="47">
        <v>0</v>
      </c>
      <c r="H597" s="30"/>
      <c r="I597" s="30"/>
      <c r="J597" s="30"/>
      <c r="K597" s="30"/>
    </row>
    <row r="598" spans="1:11" ht="14.1" customHeight="1" x14ac:dyDescent="0.25">
      <c r="A598" s="30"/>
      <c r="B598" s="30"/>
      <c r="C598" s="46" t="s">
        <v>69</v>
      </c>
      <c r="D598" s="47">
        <v>0</v>
      </c>
      <c r="E598" s="47">
        <v>0</v>
      </c>
      <c r="F598" s="47">
        <v>0</v>
      </c>
      <c r="G598" s="47">
        <v>0</v>
      </c>
      <c r="H598" s="30"/>
      <c r="I598" s="30"/>
      <c r="J598" s="30"/>
      <c r="K598" s="30"/>
    </row>
    <row r="599" spans="1:11" ht="14.1" customHeight="1" x14ac:dyDescent="0.25">
      <c r="A599" s="30"/>
      <c r="B599" s="30"/>
      <c r="C599" s="46" t="s">
        <v>70</v>
      </c>
      <c r="D599" s="47">
        <v>0</v>
      </c>
      <c r="E599" s="47">
        <v>0</v>
      </c>
      <c r="F599" s="47">
        <v>0</v>
      </c>
      <c r="G599" s="47">
        <v>0</v>
      </c>
      <c r="H599" s="30"/>
      <c r="I599" s="30"/>
      <c r="J599" s="30"/>
      <c r="K599" s="30"/>
    </row>
    <row r="600" spans="1:11" ht="14.1" customHeight="1" x14ac:dyDescent="0.25">
      <c r="A600" s="30"/>
      <c r="B600" s="30"/>
      <c r="C600" s="48" t="s">
        <v>71</v>
      </c>
      <c r="D600" s="47">
        <v>0</v>
      </c>
      <c r="E600" s="47">
        <v>48000</v>
      </c>
      <c r="F600" s="47">
        <v>8278800</v>
      </c>
      <c r="G600" s="47">
        <v>0</v>
      </c>
      <c r="H600" s="30"/>
      <c r="I600" s="30"/>
      <c r="J600" s="30"/>
      <c r="K600" s="30"/>
    </row>
    <row r="601" spans="1:11" ht="18" customHeight="1" x14ac:dyDescent="0.25">
      <c r="A601" s="30"/>
      <c r="B601" s="30"/>
      <c r="C601" s="40" t="s">
        <v>33</v>
      </c>
      <c r="D601" s="1368" t="s">
        <v>258</v>
      </c>
      <c r="E601" s="1369"/>
      <c r="F601" s="1369"/>
      <c r="G601" s="1369"/>
      <c r="H601" s="30"/>
      <c r="I601" s="30"/>
      <c r="J601" s="30"/>
      <c r="K601" s="30"/>
    </row>
    <row r="602" spans="1:11" ht="18" customHeight="1" x14ac:dyDescent="0.25">
      <c r="A602" s="30"/>
      <c r="B602" s="30"/>
      <c r="C602" s="41" t="s">
        <v>35</v>
      </c>
      <c r="D602" s="1361" t="s">
        <v>259</v>
      </c>
      <c r="E602" s="1362"/>
      <c r="F602" s="1362"/>
      <c r="G602" s="1362"/>
      <c r="H602" s="30"/>
      <c r="I602" s="30"/>
      <c r="J602" s="30"/>
      <c r="K602" s="30"/>
    </row>
    <row r="603" spans="1:11" ht="18" customHeight="1" x14ac:dyDescent="0.25">
      <c r="A603" s="30"/>
      <c r="B603" s="30"/>
      <c r="C603" s="41" t="s">
        <v>37</v>
      </c>
      <c r="D603" s="1361" t="s">
        <v>260</v>
      </c>
      <c r="E603" s="1362"/>
      <c r="F603" s="1362"/>
      <c r="G603" s="1362"/>
      <c r="H603" s="30"/>
      <c r="I603" s="30"/>
      <c r="J603" s="30"/>
      <c r="K603" s="30"/>
    </row>
    <row r="604" spans="1:11" ht="15" customHeight="1" x14ac:dyDescent="0.25">
      <c r="A604" s="30"/>
      <c r="B604" s="30"/>
      <c r="C604" s="42"/>
      <c r="D604" s="43">
        <v>2022</v>
      </c>
      <c r="E604" s="43">
        <v>2023</v>
      </c>
      <c r="F604" s="43">
        <v>2024</v>
      </c>
      <c r="G604" s="43">
        <v>2025</v>
      </c>
      <c r="H604" s="30"/>
      <c r="I604" s="30"/>
      <c r="J604" s="30"/>
      <c r="K604" s="30"/>
    </row>
    <row r="605" spans="1:11" ht="15" customHeight="1" x14ac:dyDescent="0.25">
      <c r="A605" s="30"/>
      <c r="B605" s="30"/>
      <c r="C605" s="44"/>
      <c r="D605" s="45" t="s">
        <v>17</v>
      </c>
      <c r="E605" s="45" t="s">
        <v>18</v>
      </c>
      <c r="F605" s="45" t="s">
        <v>18</v>
      </c>
      <c r="G605" s="45" t="s">
        <v>18</v>
      </c>
      <c r="H605" s="30"/>
      <c r="I605" s="30"/>
      <c r="J605" s="30"/>
      <c r="K605" s="30"/>
    </row>
    <row r="606" spans="1:11" ht="14.1" customHeight="1" x14ac:dyDescent="0.25">
      <c r="A606" s="30"/>
      <c r="B606" s="30"/>
      <c r="C606" s="34" t="s">
        <v>39</v>
      </c>
      <c r="D606" s="38" t="s">
        <v>47</v>
      </c>
      <c r="E606" s="38" t="s">
        <v>134</v>
      </c>
      <c r="F606" s="38" t="s">
        <v>48</v>
      </c>
      <c r="G606" s="38" t="s">
        <v>48</v>
      </c>
      <c r="H606" s="30"/>
      <c r="I606" s="30"/>
      <c r="J606" s="30"/>
      <c r="K606" s="30"/>
    </row>
    <row r="607" spans="1:11" ht="14.1" customHeight="1" x14ac:dyDescent="0.25">
      <c r="A607" s="30"/>
      <c r="B607" s="30"/>
      <c r="C607" s="34" t="s">
        <v>40</v>
      </c>
      <c r="D607" s="38" t="s">
        <v>48</v>
      </c>
      <c r="E607" s="38" t="s">
        <v>261</v>
      </c>
      <c r="F607" s="38" t="s">
        <v>48</v>
      </c>
      <c r="G607" s="38" t="s">
        <v>48</v>
      </c>
      <c r="H607" s="30"/>
      <c r="I607" s="30"/>
      <c r="J607" s="30"/>
      <c r="K607" s="30"/>
    </row>
    <row r="608" spans="1:11" ht="14.1" customHeight="1" x14ac:dyDescent="0.25">
      <c r="A608" s="30"/>
      <c r="B608" s="30"/>
      <c r="C608" s="34" t="s">
        <v>43</v>
      </c>
      <c r="D608" s="38" t="s">
        <v>48</v>
      </c>
      <c r="E608" s="38" t="s">
        <v>262</v>
      </c>
      <c r="F608" s="38" t="s">
        <v>48</v>
      </c>
      <c r="G608" s="38" t="s">
        <v>48</v>
      </c>
      <c r="H608" s="30"/>
      <c r="I608" s="30"/>
      <c r="J608" s="30"/>
      <c r="K608" s="30"/>
    </row>
    <row r="609" spans="1:11" ht="14.1" customHeight="1" x14ac:dyDescent="0.25">
      <c r="A609" s="30"/>
      <c r="B609" s="30"/>
      <c r="C609" s="34" t="s">
        <v>46</v>
      </c>
      <c r="D609" s="38" t="s">
        <v>47</v>
      </c>
      <c r="E609" s="38" t="s">
        <v>47</v>
      </c>
      <c r="F609" s="38" t="s">
        <v>238</v>
      </c>
      <c r="G609" s="38" t="s">
        <v>47</v>
      </c>
      <c r="H609" s="30"/>
      <c r="I609" s="30"/>
      <c r="J609" s="30"/>
      <c r="K609" s="30"/>
    </row>
    <row r="610" spans="1:11" ht="14.1" customHeight="1" x14ac:dyDescent="0.25">
      <c r="A610" s="30"/>
      <c r="B610" s="30"/>
      <c r="C610" s="34" t="s">
        <v>49</v>
      </c>
      <c r="D610" s="38" t="s">
        <v>47</v>
      </c>
      <c r="E610" s="38" t="s">
        <v>47</v>
      </c>
      <c r="F610" s="38" t="s">
        <v>238</v>
      </c>
      <c r="G610" s="38" t="s">
        <v>47</v>
      </c>
      <c r="H610" s="30"/>
      <c r="I610" s="30"/>
      <c r="J610" s="30"/>
      <c r="K610" s="30"/>
    </row>
    <row r="611" spans="1:11" ht="14.1" customHeight="1" x14ac:dyDescent="0.25">
      <c r="A611" s="30"/>
      <c r="B611" s="30"/>
      <c r="C611" s="34" t="s">
        <v>51</v>
      </c>
      <c r="D611" s="38" t="s">
        <v>47</v>
      </c>
      <c r="E611" s="38" t="s">
        <v>47</v>
      </c>
      <c r="F611" s="38" t="s">
        <v>238</v>
      </c>
      <c r="G611" s="38" t="s">
        <v>47</v>
      </c>
      <c r="H611" s="30"/>
      <c r="I611" s="30"/>
      <c r="J611" s="30"/>
      <c r="K611" s="30"/>
    </row>
    <row r="612" spans="1:11" ht="14.1" customHeight="1" x14ac:dyDescent="0.25">
      <c r="A612" s="30"/>
      <c r="B612" s="30"/>
      <c r="C612" s="1363" t="s">
        <v>52</v>
      </c>
      <c r="D612" s="1364"/>
      <c r="E612" s="1364"/>
      <c r="F612" s="1364"/>
      <c r="G612" s="1364"/>
      <c r="H612" s="30"/>
      <c r="I612" s="30"/>
      <c r="J612" s="30"/>
      <c r="K612" s="30"/>
    </row>
    <row r="613" spans="1:11" ht="14.1" customHeight="1" x14ac:dyDescent="0.25">
      <c r="A613" s="30"/>
      <c r="B613" s="30"/>
      <c r="C613" s="42"/>
      <c r="D613" s="43">
        <v>2022</v>
      </c>
      <c r="E613" s="43">
        <v>2023</v>
      </c>
      <c r="F613" s="43">
        <v>2024</v>
      </c>
      <c r="G613" s="43">
        <v>2025</v>
      </c>
      <c r="H613" s="30"/>
      <c r="I613" s="30"/>
      <c r="J613" s="30"/>
      <c r="K613" s="30"/>
    </row>
    <row r="614" spans="1:11" ht="14.1" customHeight="1" x14ac:dyDescent="0.25">
      <c r="A614" s="30"/>
      <c r="B614" s="30"/>
      <c r="C614" s="44"/>
      <c r="D614" s="45" t="s">
        <v>17</v>
      </c>
      <c r="E614" s="45" t="s">
        <v>18</v>
      </c>
      <c r="F614" s="45" t="s">
        <v>18</v>
      </c>
      <c r="G614" s="45" t="s">
        <v>18</v>
      </c>
      <c r="H614" s="30"/>
      <c r="I614" s="30"/>
      <c r="J614" s="30"/>
      <c r="K614" s="30"/>
    </row>
    <row r="615" spans="1:11" ht="14.1" customHeight="1" x14ac:dyDescent="0.25">
      <c r="A615" s="30"/>
      <c r="B615" s="30"/>
      <c r="C615" s="46" t="s">
        <v>53</v>
      </c>
      <c r="D615" s="47">
        <v>0</v>
      </c>
      <c r="E615" s="47">
        <v>0</v>
      </c>
      <c r="F615" s="47">
        <v>0</v>
      </c>
      <c r="G615" s="47">
        <v>0</v>
      </c>
      <c r="H615" s="30"/>
      <c r="I615" s="30"/>
      <c r="J615" s="30"/>
      <c r="K615" s="30"/>
    </row>
    <row r="616" spans="1:11" ht="14.1" customHeight="1" x14ac:dyDescent="0.25">
      <c r="A616" s="30"/>
      <c r="B616" s="30"/>
      <c r="C616" s="46" t="s">
        <v>54</v>
      </c>
      <c r="D616" s="47">
        <v>0</v>
      </c>
      <c r="E616" s="47">
        <v>0</v>
      </c>
      <c r="F616" s="47">
        <v>0</v>
      </c>
      <c r="G616" s="47">
        <v>0</v>
      </c>
      <c r="H616" s="30"/>
      <c r="I616" s="30"/>
      <c r="J616" s="30"/>
      <c r="K616" s="30"/>
    </row>
    <row r="617" spans="1:11" ht="14.1" customHeight="1" x14ac:dyDescent="0.25">
      <c r="A617" s="30"/>
      <c r="B617" s="30"/>
      <c r="C617" s="46" t="s">
        <v>55</v>
      </c>
      <c r="D617" s="47">
        <v>0</v>
      </c>
      <c r="E617" s="47">
        <v>0</v>
      </c>
      <c r="F617" s="47">
        <v>0</v>
      </c>
      <c r="G617" s="47">
        <v>0</v>
      </c>
      <c r="H617" s="30"/>
      <c r="I617" s="30"/>
      <c r="J617" s="30"/>
      <c r="K617" s="30"/>
    </row>
    <row r="618" spans="1:11" ht="14.1" customHeight="1" x14ac:dyDescent="0.25">
      <c r="A618" s="30"/>
      <c r="B618" s="30"/>
      <c r="C618" s="46" t="s">
        <v>56</v>
      </c>
      <c r="D618" s="47">
        <v>0</v>
      </c>
      <c r="E618" s="47">
        <v>0</v>
      </c>
      <c r="F618" s="47">
        <v>0</v>
      </c>
      <c r="G618" s="47">
        <v>0</v>
      </c>
      <c r="H618" s="30"/>
      <c r="I618" s="30"/>
      <c r="J618" s="30"/>
      <c r="K618" s="30"/>
    </row>
    <row r="619" spans="1:11" ht="14.1" customHeight="1" x14ac:dyDescent="0.25">
      <c r="A619" s="30"/>
      <c r="B619" s="30"/>
      <c r="C619" s="46" t="s">
        <v>54</v>
      </c>
      <c r="D619" s="47">
        <v>0</v>
      </c>
      <c r="E619" s="47">
        <v>0</v>
      </c>
      <c r="F619" s="47">
        <v>0</v>
      </c>
      <c r="G619" s="47">
        <v>0</v>
      </c>
      <c r="H619" s="30"/>
      <c r="I619" s="30"/>
      <c r="J619" s="30"/>
      <c r="K619" s="30"/>
    </row>
    <row r="620" spans="1:11" ht="14.1" customHeight="1" x14ac:dyDescent="0.25">
      <c r="A620" s="30"/>
      <c r="B620" s="30"/>
      <c r="C620" s="46" t="s">
        <v>55</v>
      </c>
      <c r="D620" s="47">
        <v>0</v>
      </c>
      <c r="E620" s="47">
        <v>0</v>
      </c>
      <c r="F620" s="47">
        <v>0</v>
      </c>
      <c r="G620" s="47">
        <v>0</v>
      </c>
      <c r="H620" s="30"/>
      <c r="I620" s="30"/>
      <c r="J620" s="30"/>
      <c r="K620" s="30"/>
    </row>
    <row r="621" spans="1:11" ht="14.1" customHeight="1" x14ac:dyDescent="0.25">
      <c r="A621" s="30"/>
      <c r="B621" s="30"/>
      <c r="C621" s="46" t="s">
        <v>57</v>
      </c>
      <c r="D621" s="47">
        <v>0</v>
      </c>
      <c r="E621" s="47">
        <v>0</v>
      </c>
      <c r="F621" s="47">
        <v>0</v>
      </c>
      <c r="G621" s="47">
        <v>0</v>
      </c>
      <c r="H621" s="30"/>
      <c r="I621" s="30"/>
      <c r="J621" s="30"/>
      <c r="K621" s="30"/>
    </row>
    <row r="622" spans="1:11" ht="14.1" customHeight="1" x14ac:dyDescent="0.25">
      <c r="A622" s="30"/>
      <c r="B622" s="30"/>
      <c r="C622" s="46" t="s">
        <v>54</v>
      </c>
      <c r="D622" s="47">
        <v>0</v>
      </c>
      <c r="E622" s="47">
        <v>0</v>
      </c>
      <c r="F622" s="47">
        <v>0</v>
      </c>
      <c r="G622" s="47">
        <v>0</v>
      </c>
      <c r="H622" s="30"/>
      <c r="I622" s="30"/>
      <c r="J622" s="30"/>
      <c r="K622" s="30"/>
    </row>
    <row r="623" spans="1:11" ht="14.1" customHeight="1" x14ac:dyDescent="0.25">
      <c r="A623" s="30"/>
      <c r="B623" s="30"/>
      <c r="C623" s="46" t="s">
        <v>55</v>
      </c>
      <c r="D623" s="47">
        <v>0</v>
      </c>
      <c r="E623" s="47">
        <v>0</v>
      </c>
      <c r="F623" s="47">
        <v>0</v>
      </c>
      <c r="G623" s="47">
        <v>0</v>
      </c>
      <c r="H623" s="30"/>
      <c r="I623" s="30"/>
      <c r="J623" s="30"/>
      <c r="K623" s="30"/>
    </row>
    <row r="624" spans="1:11" ht="14.1" customHeight="1" x14ac:dyDescent="0.25">
      <c r="A624" s="30"/>
      <c r="B624" s="30"/>
      <c r="C624" s="46" t="s">
        <v>58</v>
      </c>
      <c r="D624" s="47">
        <v>0</v>
      </c>
      <c r="E624" s="47">
        <v>0</v>
      </c>
      <c r="F624" s="47">
        <v>0</v>
      </c>
      <c r="G624" s="47">
        <v>0</v>
      </c>
      <c r="H624" s="30"/>
      <c r="I624" s="30"/>
      <c r="J624" s="30"/>
      <c r="K624" s="30"/>
    </row>
    <row r="625" spans="1:11" ht="14.1" customHeight="1" x14ac:dyDescent="0.25">
      <c r="A625" s="30"/>
      <c r="B625" s="30"/>
      <c r="C625" s="46" t="s">
        <v>54</v>
      </c>
      <c r="D625" s="47">
        <v>0</v>
      </c>
      <c r="E625" s="47">
        <v>0</v>
      </c>
      <c r="F625" s="47">
        <v>0</v>
      </c>
      <c r="G625" s="47">
        <v>0</v>
      </c>
      <c r="H625" s="30"/>
      <c r="I625" s="30"/>
      <c r="J625" s="30"/>
      <c r="K625" s="30"/>
    </row>
    <row r="626" spans="1:11" ht="14.1" customHeight="1" x14ac:dyDescent="0.25">
      <c r="A626" s="30"/>
      <c r="B626" s="30"/>
      <c r="C626" s="46" t="s">
        <v>55</v>
      </c>
      <c r="D626" s="47">
        <v>0</v>
      </c>
      <c r="E626" s="47">
        <v>0</v>
      </c>
      <c r="F626" s="47">
        <v>0</v>
      </c>
      <c r="G626" s="47">
        <v>0</v>
      </c>
      <c r="H626" s="30"/>
      <c r="I626" s="30"/>
      <c r="J626" s="30"/>
      <c r="K626" s="30"/>
    </row>
    <row r="627" spans="1:11" ht="14.1" customHeight="1" x14ac:dyDescent="0.25">
      <c r="A627" s="30"/>
      <c r="B627" s="30"/>
      <c r="C627" s="46" t="s">
        <v>59</v>
      </c>
      <c r="D627" s="47">
        <v>0</v>
      </c>
      <c r="E627" s="47">
        <v>0</v>
      </c>
      <c r="F627" s="47">
        <v>0</v>
      </c>
      <c r="G627" s="47">
        <v>0</v>
      </c>
      <c r="H627" s="30"/>
      <c r="I627" s="30"/>
      <c r="J627" s="30"/>
      <c r="K627" s="30"/>
    </row>
    <row r="628" spans="1:11" ht="14.1" customHeight="1" x14ac:dyDescent="0.25">
      <c r="A628" s="30"/>
      <c r="B628" s="30"/>
      <c r="C628" s="46" t="s">
        <v>54</v>
      </c>
      <c r="D628" s="47">
        <v>0</v>
      </c>
      <c r="E628" s="47">
        <v>0</v>
      </c>
      <c r="F628" s="47">
        <v>0</v>
      </c>
      <c r="G628" s="47">
        <v>0</v>
      </c>
      <c r="H628" s="30"/>
      <c r="I628" s="30"/>
      <c r="J628" s="30"/>
      <c r="K628" s="30"/>
    </row>
    <row r="629" spans="1:11" ht="14.1" customHeight="1" x14ac:dyDescent="0.25">
      <c r="A629" s="30"/>
      <c r="B629" s="30"/>
      <c r="C629" s="46" t="s">
        <v>55</v>
      </c>
      <c r="D629" s="47">
        <v>0</v>
      </c>
      <c r="E629" s="47">
        <v>0</v>
      </c>
      <c r="F629" s="47">
        <v>0</v>
      </c>
      <c r="G629" s="47">
        <v>0</v>
      </c>
      <c r="H629" s="30"/>
      <c r="I629" s="30"/>
      <c r="J629" s="30"/>
      <c r="K629" s="30"/>
    </row>
    <row r="630" spans="1:11" ht="14.1" customHeight="1" x14ac:dyDescent="0.25">
      <c r="A630" s="30"/>
      <c r="B630" s="30"/>
      <c r="C630" s="46" t="s">
        <v>60</v>
      </c>
      <c r="D630" s="47">
        <v>0</v>
      </c>
      <c r="E630" s="47">
        <v>0</v>
      </c>
      <c r="F630" s="47">
        <v>0</v>
      </c>
      <c r="G630" s="47">
        <v>0</v>
      </c>
      <c r="H630" s="30"/>
      <c r="I630" s="30"/>
      <c r="J630" s="30"/>
      <c r="K630" s="30"/>
    </row>
    <row r="631" spans="1:11" ht="14.1" customHeight="1" x14ac:dyDescent="0.25">
      <c r="A631" s="30"/>
      <c r="B631" s="30"/>
      <c r="C631" s="46" t="s">
        <v>54</v>
      </c>
      <c r="D631" s="47">
        <v>0</v>
      </c>
      <c r="E631" s="47">
        <v>0</v>
      </c>
      <c r="F631" s="47">
        <v>0</v>
      </c>
      <c r="G631" s="47">
        <v>0</v>
      </c>
      <c r="H631" s="30"/>
      <c r="I631" s="30"/>
      <c r="J631" s="30"/>
      <c r="K631" s="30"/>
    </row>
    <row r="632" spans="1:11" ht="14.1" customHeight="1" x14ac:dyDescent="0.25">
      <c r="A632" s="30"/>
      <c r="B632" s="30"/>
      <c r="C632" s="46" t="s">
        <v>55</v>
      </c>
      <c r="D632" s="47">
        <v>0</v>
      </c>
      <c r="E632" s="47">
        <v>0</v>
      </c>
      <c r="F632" s="47">
        <v>0</v>
      </c>
      <c r="G632" s="47">
        <v>0</v>
      </c>
      <c r="H632" s="30"/>
      <c r="I632" s="30"/>
      <c r="J632" s="30"/>
      <c r="K632" s="30"/>
    </row>
    <row r="633" spans="1:11" ht="14.1" customHeight="1" x14ac:dyDescent="0.25">
      <c r="A633" s="30"/>
      <c r="B633" s="30"/>
      <c r="C633" s="46" t="s">
        <v>61</v>
      </c>
      <c r="D633" s="47">
        <v>0</v>
      </c>
      <c r="E633" s="47">
        <v>0</v>
      </c>
      <c r="F633" s="47">
        <v>0</v>
      </c>
      <c r="G633" s="47">
        <v>0</v>
      </c>
      <c r="H633" s="30"/>
      <c r="I633" s="30"/>
      <c r="J633" s="30"/>
      <c r="K633" s="30"/>
    </row>
    <row r="634" spans="1:11" ht="14.1" customHeight="1" x14ac:dyDescent="0.25">
      <c r="A634" s="30"/>
      <c r="B634" s="30"/>
      <c r="C634" s="46" t="s">
        <v>54</v>
      </c>
      <c r="D634" s="47">
        <v>0</v>
      </c>
      <c r="E634" s="47">
        <v>0</v>
      </c>
      <c r="F634" s="47">
        <v>0</v>
      </c>
      <c r="G634" s="47">
        <v>0</v>
      </c>
      <c r="H634" s="30"/>
      <c r="I634" s="30"/>
      <c r="J634" s="30"/>
      <c r="K634" s="30"/>
    </row>
    <row r="635" spans="1:11" ht="14.1" customHeight="1" x14ac:dyDescent="0.25">
      <c r="A635" s="30"/>
      <c r="B635" s="30"/>
      <c r="C635" s="46" t="s">
        <v>55</v>
      </c>
      <c r="D635" s="47">
        <v>0</v>
      </c>
      <c r="E635" s="47">
        <v>0</v>
      </c>
      <c r="F635" s="47">
        <v>0</v>
      </c>
      <c r="G635" s="47">
        <v>0</v>
      </c>
      <c r="H635" s="30"/>
      <c r="I635" s="30"/>
      <c r="J635" s="30"/>
      <c r="K635" s="30"/>
    </row>
    <row r="636" spans="1:11" ht="14.1" customHeight="1" x14ac:dyDescent="0.25">
      <c r="A636" s="30"/>
      <c r="B636" s="30"/>
      <c r="C636" s="46" t="s">
        <v>62</v>
      </c>
      <c r="D636" s="47">
        <v>0</v>
      </c>
      <c r="E636" s="47">
        <v>13548000</v>
      </c>
      <c r="F636" s="47">
        <v>0</v>
      </c>
      <c r="G636" s="47">
        <v>0</v>
      </c>
      <c r="H636" s="30"/>
      <c r="I636" s="30"/>
      <c r="J636" s="30"/>
      <c r="K636" s="30"/>
    </row>
    <row r="637" spans="1:11" ht="14.1" customHeight="1" x14ac:dyDescent="0.25">
      <c r="A637" s="30"/>
      <c r="B637" s="30"/>
      <c r="C637" s="46" t="s">
        <v>54</v>
      </c>
      <c r="D637" s="47">
        <v>0</v>
      </c>
      <c r="E637" s="47">
        <v>13548000</v>
      </c>
      <c r="F637" s="47">
        <v>0</v>
      </c>
      <c r="G637" s="47">
        <v>0</v>
      </c>
      <c r="H637" s="30"/>
      <c r="I637" s="30"/>
      <c r="J637" s="30"/>
      <c r="K637" s="30"/>
    </row>
    <row r="638" spans="1:11" ht="14.1" customHeight="1" x14ac:dyDescent="0.25">
      <c r="A638" s="30"/>
      <c r="B638" s="30"/>
      <c r="C638" s="46" t="s">
        <v>63</v>
      </c>
      <c r="D638" s="47">
        <v>0</v>
      </c>
      <c r="E638" s="47">
        <v>0</v>
      </c>
      <c r="F638" s="47">
        <v>0</v>
      </c>
      <c r="G638" s="47">
        <v>0</v>
      </c>
      <c r="H638" s="30"/>
      <c r="I638" s="30"/>
      <c r="J638" s="30"/>
      <c r="K638" s="30"/>
    </row>
    <row r="639" spans="1:11" ht="14.1" customHeight="1" x14ac:dyDescent="0.25">
      <c r="A639" s="30"/>
      <c r="B639" s="30"/>
      <c r="C639" s="46" t="s">
        <v>64</v>
      </c>
      <c r="D639" s="47">
        <v>0</v>
      </c>
      <c r="E639" s="47">
        <v>0</v>
      </c>
      <c r="F639" s="47">
        <v>0</v>
      </c>
      <c r="G639" s="47">
        <v>0</v>
      </c>
      <c r="H639" s="30"/>
      <c r="I639" s="30"/>
      <c r="J639" s="30"/>
      <c r="K639" s="30"/>
    </row>
    <row r="640" spans="1:11" ht="14.1" customHeight="1" x14ac:dyDescent="0.25">
      <c r="A640" s="30"/>
      <c r="B640" s="30"/>
      <c r="C640" s="46" t="s">
        <v>65</v>
      </c>
      <c r="D640" s="47">
        <v>0</v>
      </c>
      <c r="E640" s="47">
        <v>0</v>
      </c>
      <c r="F640" s="47">
        <v>0</v>
      </c>
      <c r="G640" s="47">
        <v>0</v>
      </c>
      <c r="H640" s="30"/>
      <c r="I640" s="30"/>
      <c r="J640" s="30"/>
      <c r="K640" s="30"/>
    </row>
    <row r="641" spans="1:11" ht="14.1" customHeight="1" x14ac:dyDescent="0.25">
      <c r="A641" s="30"/>
      <c r="B641" s="30"/>
      <c r="C641" s="46" t="s">
        <v>66</v>
      </c>
      <c r="D641" s="47">
        <v>0</v>
      </c>
      <c r="E641" s="47">
        <v>0</v>
      </c>
      <c r="F641" s="47">
        <v>0</v>
      </c>
      <c r="G641" s="47">
        <v>0</v>
      </c>
      <c r="H641" s="30"/>
      <c r="I641" s="30"/>
      <c r="J641" s="30"/>
      <c r="K641" s="30"/>
    </row>
    <row r="642" spans="1:11" ht="14.1" customHeight="1" x14ac:dyDescent="0.25">
      <c r="A642" s="30"/>
      <c r="B642" s="30"/>
      <c r="C642" s="46" t="s">
        <v>67</v>
      </c>
      <c r="D642" s="47">
        <v>0</v>
      </c>
      <c r="E642" s="47">
        <v>0</v>
      </c>
      <c r="F642" s="47">
        <v>0</v>
      </c>
      <c r="G642" s="47">
        <v>0</v>
      </c>
      <c r="H642" s="30"/>
      <c r="I642" s="30"/>
      <c r="J642" s="30"/>
      <c r="K642" s="30"/>
    </row>
    <row r="643" spans="1:11" ht="14.1" customHeight="1" x14ac:dyDescent="0.25">
      <c r="A643" s="30"/>
      <c r="B643" s="30"/>
      <c r="C643" s="46" t="s">
        <v>54</v>
      </c>
      <c r="D643" s="47">
        <v>0</v>
      </c>
      <c r="E643" s="47">
        <v>0</v>
      </c>
      <c r="F643" s="47">
        <v>0</v>
      </c>
      <c r="G643" s="47">
        <v>0</v>
      </c>
      <c r="H643" s="30"/>
      <c r="I643" s="30"/>
      <c r="J643" s="30"/>
      <c r="K643" s="30"/>
    </row>
    <row r="644" spans="1:11" ht="14.1" customHeight="1" x14ac:dyDescent="0.25">
      <c r="A644" s="30"/>
      <c r="B644" s="30"/>
      <c r="C644" s="46" t="s">
        <v>63</v>
      </c>
      <c r="D644" s="47">
        <v>0</v>
      </c>
      <c r="E644" s="47">
        <v>0</v>
      </c>
      <c r="F644" s="47">
        <v>0</v>
      </c>
      <c r="G644" s="47">
        <v>0</v>
      </c>
      <c r="H644" s="30"/>
      <c r="I644" s="30"/>
      <c r="J644" s="30"/>
      <c r="K644" s="30"/>
    </row>
    <row r="645" spans="1:11" ht="14.1" customHeight="1" x14ac:dyDescent="0.25">
      <c r="A645" s="30"/>
      <c r="B645" s="30"/>
      <c r="C645" s="46" t="s">
        <v>64</v>
      </c>
      <c r="D645" s="47">
        <v>0</v>
      </c>
      <c r="E645" s="47">
        <v>0</v>
      </c>
      <c r="F645" s="47">
        <v>0</v>
      </c>
      <c r="G645" s="47">
        <v>0</v>
      </c>
      <c r="H645" s="30"/>
      <c r="I645" s="30"/>
      <c r="J645" s="30"/>
      <c r="K645" s="30"/>
    </row>
    <row r="646" spans="1:11" ht="14.1" customHeight="1" x14ac:dyDescent="0.25">
      <c r="A646" s="30"/>
      <c r="B646" s="30"/>
      <c r="C646" s="46" t="s">
        <v>65</v>
      </c>
      <c r="D646" s="47">
        <v>0</v>
      </c>
      <c r="E646" s="47">
        <v>0</v>
      </c>
      <c r="F646" s="47">
        <v>0</v>
      </c>
      <c r="G646" s="47">
        <v>0</v>
      </c>
      <c r="H646" s="30"/>
      <c r="I646" s="30"/>
      <c r="J646" s="30"/>
      <c r="K646" s="30"/>
    </row>
    <row r="647" spans="1:11" ht="14.1" customHeight="1" x14ac:dyDescent="0.25">
      <c r="A647" s="30"/>
      <c r="B647" s="30"/>
      <c r="C647" s="46" t="s">
        <v>66</v>
      </c>
      <c r="D647" s="47">
        <v>0</v>
      </c>
      <c r="E647" s="47">
        <v>0</v>
      </c>
      <c r="F647" s="47">
        <v>0</v>
      </c>
      <c r="G647" s="47">
        <v>0</v>
      </c>
      <c r="H647" s="30"/>
      <c r="I647" s="30"/>
      <c r="J647" s="30"/>
      <c r="K647" s="30"/>
    </row>
    <row r="648" spans="1:11" ht="14.1" customHeight="1" x14ac:dyDescent="0.25">
      <c r="A648" s="30"/>
      <c r="B648" s="30"/>
      <c r="C648" s="46" t="s">
        <v>68</v>
      </c>
      <c r="D648" s="47">
        <v>0</v>
      </c>
      <c r="E648" s="47">
        <v>0</v>
      </c>
      <c r="F648" s="47">
        <v>0</v>
      </c>
      <c r="G648" s="47">
        <v>0</v>
      </c>
      <c r="H648" s="30"/>
      <c r="I648" s="30"/>
      <c r="J648" s="30"/>
      <c r="K648" s="30"/>
    </row>
    <row r="649" spans="1:11" ht="14.1" customHeight="1" x14ac:dyDescent="0.25">
      <c r="A649" s="30"/>
      <c r="B649" s="30"/>
      <c r="C649" s="46" t="s">
        <v>54</v>
      </c>
      <c r="D649" s="47">
        <v>0</v>
      </c>
      <c r="E649" s="47">
        <v>0</v>
      </c>
      <c r="F649" s="47">
        <v>0</v>
      </c>
      <c r="G649" s="47">
        <v>0</v>
      </c>
      <c r="H649" s="30"/>
      <c r="I649" s="30"/>
      <c r="J649" s="30"/>
      <c r="K649" s="30"/>
    </row>
    <row r="650" spans="1:11" ht="14.1" customHeight="1" x14ac:dyDescent="0.25">
      <c r="A650" s="30"/>
      <c r="B650" s="30"/>
      <c r="C650" s="46" t="s">
        <v>63</v>
      </c>
      <c r="D650" s="47">
        <v>0</v>
      </c>
      <c r="E650" s="47">
        <v>0</v>
      </c>
      <c r="F650" s="47">
        <v>0</v>
      </c>
      <c r="G650" s="47">
        <v>0</v>
      </c>
      <c r="H650" s="30"/>
      <c r="I650" s="30"/>
      <c r="J650" s="30"/>
      <c r="K650" s="30"/>
    </row>
    <row r="651" spans="1:11" ht="14.1" customHeight="1" x14ac:dyDescent="0.25">
      <c r="A651" s="30"/>
      <c r="B651" s="30"/>
      <c r="C651" s="46" t="s">
        <v>64</v>
      </c>
      <c r="D651" s="47">
        <v>0</v>
      </c>
      <c r="E651" s="47">
        <v>0</v>
      </c>
      <c r="F651" s="47">
        <v>0</v>
      </c>
      <c r="G651" s="47">
        <v>0</v>
      </c>
      <c r="H651" s="30"/>
      <c r="I651" s="30"/>
      <c r="J651" s="30"/>
      <c r="K651" s="30"/>
    </row>
    <row r="652" spans="1:11" ht="14.1" customHeight="1" x14ac:dyDescent="0.25">
      <c r="A652" s="30"/>
      <c r="B652" s="30"/>
      <c r="C652" s="46" t="s">
        <v>65</v>
      </c>
      <c r="D652" s="47">
        <v>0</v>
      </c>
      <c r="E652" s="47">
        <v>0</v>
      </c>
      <c r="F652" s="47">
        <v>0</v>
      </c>
      <c r="G652" s="47">
        <v>0</v>
      </c>
      <c r="H652" s="30"/>
      <c r="I652" s="30"/>
      <c r="J652" s="30"/>
      <c r="K652" s="30"/>
    </row>
    <row r="653" spans="1:11" ht="14.1" customHeight="1" x14ac:dyDescent="0.25">
      <c r="A653" s="30"/>
      <c r="B653" s="30"/>
      <c r="C653" s="46" t="s">
        <v>66</v>
      </c>
      <c r="D653" s="47">
        <v>0</v>
      </c>
      <c r="E653" s="47">
        <v>0</v>
      </c>
      <c r="F653" s="47">
        <v>0</v>
      </c>
      <c r="G653" s="47">
        <v>0</v>
      </c>
      <c r="H653" s="30"/>
      <c r="I653" s="30"/>
      <c r="J653" s="30"/>
      <c r="K653" s="30"/>
    </row>
    <row r="654" spans="1:11" ht="14.1" customHeight="1" x14ac:dyDescent="0.25">
      <c r="A654" s="30"/>
      <c r="B654" s="30"/>
      <c r="C654" s="46" t="s">
        <v>69</v>
      </c>
      <c r="D654" s="47">
        <v>0</v>
      </c>
      <c r="E654" s="47">
        <v>0</v>
      </c>
      <c r="F654" s="47">
        <v>0</v>
      </c>
      <c r="G654" s="47">
        <v>0</v>
      </c>
      <c r="H654" s="30"/>
      <c r="I654" s="30"/>
      <c r="J654" s="30"/>
      <c r="K654" s="30"/>
    </row>
    <row r="655" spans="1:11" ht="14.1" customHeight="1" x14ac:dyDescent="0.25">
      <c r="A655" s="30"/>
      <c r="B655" s="30"/>
      <c r="C655" s="46" t="s">
        <v>70</v>
      </c>
      <c r="D655" s="47">
        <v>0</v>
      </c>
      <c r="E655" s="47">
        <v>0</v>
      </c>
      <c r="F655" s="47">
        <v>0</v>
      </c>
      <c r="G655" s="47">
        <v>0</v>
      </c>
      <c r="H655" s="30"/>
      <c r="I655" s="30"/>
      <c r="J655" s="30"/>
      <c r="K655" s="30"/>
    </row>
    <row r="656" spans="1:11" ht="14.1" customHeight="1" x14ac:dyDescent="0.25">
      <c r="A656" s="30"/>
      <c r="B656" s="30"/>
      <c r="C656" s="48" t="s">
        <v>71</v>
      </c>
      <c r="D656" s="47">
        <v>0</v>
      </c>
      <c r="E656" s="47">
        <v>13548000</v>
      </c>
      <c r="F656" s="47">
        <v>0</v>
      </c>
      <c r="G656" s="47">
        <v>0</v>
      </c>
      <c r="H656" s="30"/>
      <c r="I656" s="30"/>
      <c r="J656" s="30"/>
      <c r="K656" s="30"/>
    </row>
    <row r="657" spans="1:11" ht="14.1" customHeight="1" x14ac:dyDescent="0.25">
      <c r="A657" s="30"/>
      <c r="B657" s="30"/>
      <c r="C657" s="40" t="s">
        <v>33</v>
      </c>
      <c r="D657" s="1368" t="s">
        <v>263</v>
      </c>
      <c r="E657" s="1369"/>
      <c r="F657" s="1369"/>
      <c r="G657" s="1369"/>
      <c r="H657" s="30"/>
      <c r="I657" s="30"/>
      <c r="J657" s="30"/>
      <c r="K657" s="30"/>
    </row>
    <row r="658" spans="1:11" ht="14.1" customHeight="1" x14ac:dyDescent="0.25">
      <c r="A658" s="30"/>
      <c r="B658" s="30"/>
      <c r="C658" s="41" t="s">
        <v>35</v>
      </c>
      <c r="D658" s="1361" t="s">
        <v>264</v>
      </c>
      <c r="E658" s="1362"/>
      <c r="F658" s="1362"/>
      <c r="G658" s="1362"/>
      <c r="H658" s="30"/>
      <c r="I658" s="30"/>
      <c r="J658" s="30"/>
      <c r="K658" s="30"/>
    </row>
    <row r="659" spans="1:11" ht="14.1" customHeight="1" x14ac:dyDescent="0.25">
      <c r="A659" s="30"/>
      <c r="B659" s="30"/>
      <c r="C659" s="41" t="s">
        <v>37</v>
      </c>
      <c r="D659" s="1361" t="s">
        <v>252</v>
      </c>
      <c r="E659" s="1362"/>
      <c r="F659" s="1362"/>
      <c r="G659" s="1362"/>
      <c r="H659" s="30"/>
      <c r="I659" s="30"/>
      <c r="J659" s="30"/>
      <c r="K659" s="30"/>
    </row>
    <row r="660" spans="1:11" ht="15" customHeight="1" x14ac:dyDescent="0.25">
      <c r="A660" s="30"/>
      <c r="B660" s="30"/>
      <c r="C660" s="42"/>
      <c r="D660" s="43">
        <v>2022</v>
      </c>
      <c r="E660" s="43">
        <v>2023</v>
      </c>
      <c r="F660" s="43">
        <v>2024</v>
      </c>
      <c r="G660" s="43">
        <v>2025</v>
      </c>
      <c r="H660" s="30"/>
      <c r="I660" s="30"/>
      <c r="J660" s="30"/>
      <c r="K660" s="30"/>
    </row>
    <row r="661" spans="1:11" ht="15" customHeight="1" x14ac:dyDescent="0.25">
      <c r="A661" s="30"/>
      <c r="B661" s="30"/>
      <c r="C661" s="44"/>
      <c r="D661" s="45" t="s">
        <v>17</v>
      </c>
      <c r="E661" s="45" t="s">
        <v>18</v>
      </c>
      <c r="F661" s="45" t="s">
        <v>18</v>
      </c>
      <c r="G661" s="45" t="s">
        <v>18</v>
      </c>
      <c r="H661" s="30"/>
      <c r="I661" s="30"/>
      <c r="J661" s="30"/>
      <c r="K661" s="30"/>
    </row>
    <row r="662" spans="1:11" ht="14.1" customHeight="1" x14ac:dyDescent="0.25">
      <c r="A662" s="30"/>
      <c r="B662" s="30"/>
      <c r="C662" s="34" t="s">
        <v>39</v>
      </c>
      <c r="D662" s="38" t="s">
        <v>48</v>
      </c>
      <c r="E662" s="38" t="s">
        <v>265</v>
      </c>
      <c r="F662" s="38" t="s">
        <v>48</v>
      </c>
      <c r="G662" s="38" t="s">
        <v>48</v>
      </c>
      <c r="H662" s="30"/>
      <c r="I662" s="30"/>
      <c r="J662" s="30"/>
      <c r="K662" s="30"/>
    </row>
    <row r="663" spans="1:11" ht="14.1" customHeight="1" x14ac:dyDescent="0.25">
      <c r="A663" s="30"/>
      <c r="B663" s="30"/>
      <c r="C663" s="34" t="s">
        <v>40</v>
      </c>
      <c r="D663" s="38" t="s">
        <v>48</v>
      </c>
      <c r="E663" s="38" t="s">
        <v>266</v>
      </c>
      <c r="F663" s="38" t="s">
        <v>48</v>
      </c>
      <c r="G663" s="38" t="s">
        <v>48</v>
      </c>
      <c r="H663" s="30"/>
      <c r="I663" s="30"/>
      <c r="J663" s="30"/>
      <c r="K663" s="30"/>
    </row>
    <row r="664" spans="1:11" ht="14.1" customHeight="1" x14ac:dyDescent="0.25">
      <c r="A664" s="30"/>
      <c r="B664" s="30"/>
      <c r="C664" s="34" t="s">
        <v>43</v>
      </c>
      <c r="D664" s="38" t="s">
        <v>48</v>
      </c>
      <c r="E664" s="38" t="s">
        <v>267</v>
      </c>
      <c r="F664" s="38" t="s">
        <v>48</v>
      </c>
      <c r="G664" s="38" t="s">
        <v>48</v>
      </c>
      <c r="H664" s="30"/>
      <c r="I664" s="30"/>
      <c r="J664" s="30"/>
      <c r="K664" s="30"/>
    </row>
    <row r="665" spans="1:11" ht="14.1" customHeight="1" x14ac:dyDescent="0.25">
      <c r="A665" s="30"/>
      <c r="B665" s="30"/>
      <c r="C665" s="34" t="s">
        <v>46</v>
      </c>
      <c r="D665" s="38" t="s">
        <v>47</v>
      </c>
      <c r="E665" s="38" t="s">
        <v>47</v>
      </c>
      <c r="F665" s="38" t="s">
        <v>238</v>
      </c>
      <c r="G665" s="38" t="s">
        <v>47</v>
      </c>
      <c r="H665" s="30"/>
      <c r="I665" s="30"/>
      <c r="J665" s="30"/>
      <c r="K665" s="30"/>
    </row>
    <row r="666" spans="1:11" ht="14.1" customHeight="1" x14ac:dyDescent="0.25">
      <c r="A666" s="30"/>
      <c r="B666" s="30"/>
      <c r="C666" s="34" t="s">
        <v>49</v>
      </c>
      <c r="D666" s="38" t="s">
        <v>47</v>
      </c>
      <c r="E666" s="38" t="s">
        <v>47</v>
      </c>
      <c r="F666" s="38" t="s">
        <v>238</v>
      </c>
      <c r="G666" s="38" t="s">
        <v>47</v>
      </c>
      <c r="H666" s="30"/>
      <c r="I666" s="30"/>
      <c r="J666" s="30"/>
      <c r="K666" s="30"/>
    </row>
    <row r="667" spans="1:11" ht="14.1" customHeight="1" x14ac:dyDescent="0.25">
      <c r="A667" s="30"/>
      <c r="B667" s="30"/>
      <c r="C667" s="34" t="s">
        <v>51</v>
      </c>
      <c r="D667" s="38" t="s">
        <v>47</v>
      </c>
      <c r="E667" s="38" t="s">
        <v>47</v>
      </c>
      <c r="F667" s="38" t="s">
        <v>238</v>
      </c>
      <c r="G667" s="38" t="s">
        <v>47</v>
      </c>
      <c r="H667" s="30"/>
      <c r="I667" s="30"/>
      <c r="J667" s="30"/>
      <c r="K667" s="30"/>
    </row>
    <row r="668" spans="1:11" ht="14.1" customHeight="1" x14ac:dyDescent="0.25">
      <c r="A668" s="30"/>
      <c r="B668" s="30"/>
      <c r="C668" s="1363" t="s">
        <v>52</v>
      </c>
      <c r="D668" s="1364"/>
      <c r="E668" s="1364"/>
      <c r="F668" s="1364"/>
      <c r="G668" s="1364"/>
      <c r="H668" s="30"/>
      <c r="I668" s="30"/>
      <c r="J668" s="30"/>
      <c r="K668" s="30"/>
    </row>
    <row r="669" spans="1:11" ht="14.1" customHeight="1" x14ac:dyDescent="0.25">
      <c r="A669" s="30"/>
      <c r="B669" s="30"/>
      <c r="C669" s="42"/>
      <c r="D669" s="43">
        <v>2022</v>
      </c>
      <c r="E669" s="43">
        <v>2023</v>
      </c>
      <c r="F669" s="43">
        <v>2024</v>
      </c>
      <c r="G669" s="43">
        <v>2025</v>
      </c>
      <c r="H669" s="30"/>
      <c r="I669" s="30"/>
      <c r="J669" s="30"/>
      <c r="K669" s="30"/>
    </row>
    <row r="670" spans="1:11" ht="14.1" customHeight="1" x14ac:dyDescent="0.25">
      <c r="A670" s="30"/>
      <c r="B670" s="30"/>
      <c r="C670" s="44"/>
      <c r="D670" s="45" t="s">
        <v>17</v>
      </c>
      <c r="E670" s="45" t="s">
        <v>18</v>
      </c>
      <c r="F670" s="45" t="s">
        <v>18</v>
      </c>
      <c r="G670" s="45" t="s">
        <v>18</v>
      </c>
      <c r="H670" s="30"/>
      <c r="I670" s="30"/>
      <c r="J670" s="30"/>
      <c r="K670" s="30"/>
    </row>
    <row r="671" spans="1:11" ht="14.1" customHeight="1" x14ac:dyDescent="0.25">
      <c r="A671" s="30"/>
      <c r="B671" s="30"/>
      <c r="C671" s="46" t="s">
        <v>53</v>
      </c>
      <c r="D671" s="47">
        <v>0</v>
      </c>
      <c r="E671" s="47">
        <v>0</v>
      </c>
      <c r="F671" s="47">
        <v>0</v>
      </c>
      <c r="G671" s="47">
        <v>0</v>
      </c>
      <c r="H671" s="30"/>
      <c r="I671" s="30"/>
      <c r="J671" s="30"/>
      <c r="K671" s="30"/>
    </row>
    <row r="672" spans="1:11" ht="14.1" customHeight="1" x14ac:dyDescent="0.25">
      <c r="A672" s="30"/>
      <c r="B672" s="30"/>
      <c r="C672" s="46" t="s">
        <v>54</v>
      </c>
      <c r="D672" s="47">
        <v>0</v>
      </c>
      <c r="E672" s="47">
        <v>0</v>
      </c>
      <c r="F672" s="47">
        <v>0</v>
      </c>
      <c r="G672" s="47">
        <v>0</v>
      </c>
      <c r="H672" s="30"/>
      <c r="I672" s="30"/>
      <c r="J672" s="30"/>
      <c r="K672" s="30"/>
    </row>
    <row r="673" spans="1:11" ht="14.1" customHeight="1" x14ac:dyDescent="0.25">
      <c r="A673" s="30"/>
      <c r="B673" s="30"/>
      <c r="C673" s="46" t="s">
        <v>55</v>
      </c>
      <c r="D673" s="47">
        <v>0</v>
      </c>
      <c r="E673" s="47">
        <v>0</v>
      </c>
      <c r="F673" s="47">
        <v>0</v>
      </c>
      <c r="G673" s="47">
        <v>0</v>
      </c>
      <c r="H673" s="30"/>
      <c r="I673" s="30"/>
      <c r="J673" s="30"/>
      <c r="K673" s="30"/>
    </row>
    <row r="674" spans="1:11" ht="14.1" customHeight="1" x14ac:dyDescent="0.25">
      <c r="A674" s="30"/>
      <c r="B674" s="30"/>
      <c r="C674" s="46" t="s">
        <v>56</v>
      </c>
      <c r="D674" s="47">
        <v>0</v>
      </c>
      <c r="E674" s="47">
        <v>0</v>
      </c>
      <c r="F674" s="47">
        <v>0</v>
      </c>
      <c r="G674" s="47">
        <v>0</v>
      </c>
      <c r="H674" s="30"/>
      <c r="I674" s="30"/>
      <c r="J674" s="30"/>
      <c r="K674" s="30"/>
    </row>
    <row r="675" spans="1:11" ht="14.1" customHeight="1" x14ac:dyDescent="0.25">
      <c r="A675" s="30"/>
      <c r="B675" s="30"/>
      <c r="C675" s="46" t="s">
        <v>54</v>
      </c>
      <c r="D675" s="47">
        <v>0</v>
      </c>
      <c r="E675" s="47">
        <v>0</v>
      </c>
      <c r="F675" s="47">
        <v>0</v>
      </c>
      <c r="G675" s="47">
        <v>0</v>
      </c>
      <c r="H675" s="30"/>
      <c r="I675" s="30"/>
      <c r="J675" s="30"/>
      <c r="K675" s="30"/>
    </row>
    <row r="676" spans="1:11" ht="14.1" customHeight="1" x14ac:dyDescent="0.25">
      <c r="A676" s="30"/>
      <c r="B676" s="30"/>
      <c r="C676" s="46" t="s">
        <v>55</v>
      </c>
      <c r="D676" s="47">
        <v>0</v>
      </c>
      <c r="E676" s="47">
        <v>0</v>
      </c>
      <c r="F676" s="47">
        <v>0</v>
      </c>
      <c r="G676" s="47">
        <v>0</v>
      </c>
      <c r="H676" s="30"/>
      <c r="I676" s="30"/>
      <c r="J676" s="30"/>
      <c r="K676" s="30"/>
    </row>
    <row r="677" spans="1:11" ht="14.1" customHeight="1" x14ac:dyDescent="0.25">
      <c r="A677" s="30"/>
      <c r="B677" s="30"/>
      <c r="C677" s="46" t="s">
        <v>57</v>
      </c>
      <c r="D677" s="47">
        <v>0</v>
      </c>
      <c r="E677" s="47">
        <v>0</v>
      </c>
      <c r="F677" s="47">
        <v>0</v>
      </c>
      <c r="G677" s="47">
        <v>0</v>
      </c>
      <c r="H677" s="30"/>
      <c r="I677" s="30"/>
      <c r="J677" s="30"/>
      <c r="K677" s="30"/>
    </row>
    <row r="678" spans="1:11" ht="14.1" customHeight="1" x14ac:dyDescent="0.25">
      <c r="A678" s="30"/>
      <c r="B678" s="30"/>
      <c r="C678" s="46" t="s">
        <v>54</v>
      </c>
      <c r="D678" s="47">
        <v>0</v>
      </c>
      <c r="E678" s="47">
        <v>0</v>
      </c>
      <c r="F678" s="47">
        <v>0</v>
      </c>
      <c r="G678" s="47">
        <v>0</v>
      </c>
      <c r="H678" s="30"/>
      <c r="I678" s="30"/>
      <c r="J678" s="30"/>
      <c r="K678" s="30"/>
    </row>
    <row r="679" spans="1:11" ht="14.1" customHeight="1" x14ac:dyDescent="0.25">
      <c r="A679" s="30"/>
      <c r="B679" s="30"/>
      <c r="C679" s="46" t="s">
        <v>55</v>
      </c>
      <c r="D679" s="47">
        <v>0</v>
      </c>
      <c r="E679" s="47">
        <v>0</v>
      </c>
      <c r="F679" s="47">
        <v>0</v>
      </c>
      <c r="G679" s="47">
        <v>0</v>
      </c>
      <c r="H679" s="30"/>
      <c r="I679" s="30"/>
      <c r="J679" s="30"/>
      <c r="K679" s="30"/>
    </row>
    <row r="680" spans="1:11" ht="14.1" customHeight="1" x14ac:dyDescent="0.25">
      <c r="A680" s="30"/>
      <c r="B680" s="30"/>
      <c r="C680" s="46" t="s">
        <v>58</v>
      </c>
      <c r="D680" s="47">
        <v>0</v>
      </c>
      <c r="E680" s="47">
        <v>0</v>
      </c>
      <c r="F680" s="47">
        <v>0</v>
      </c>
      <c r="G680" s="47">
        <v>0</v>
      </c>
      <c r="H680" s="30"/>
      <c r="I680" s="30"/>
      <c r="J680" s="30"/>
      <c r="K680" s="30"/>
    </row>
    <row r="681" spans="1:11" ht="14.1" customHeight="1" x14ac:dyDescent="0.25">
      <c r="A681" s="30"/>
      <c r="B681" s="30"/>
      <c r="C681" s="46" t="s">
        <v>54</v>
      </c>
      <c r="D681" s="47">
        <v>0</v>
      </c>
      <c r="E681" s="47">
        <v>0</v>
      </c>
      <c r="F681" s="47">
        <v>0</v>
      </c>
      <c r="G681" s="47">
        <v>0</v>
      </c>
      <c r="H681" s="30"/>
      <c r="I681" s="30"/>
      <c r="J681" s="30"/>
      <c r="K681" s="30"/>
    </row>
    <row r="682" spans="1:11" ht="14.1" customHeight="1" x14ac:dyDescent="0.25">
      <c r="A682" s="30"/>
      <c r="B682" s="30"/>
      <c r="C682" s="46" t="s">
        <v>55</v>
      </c>
      <c r="D682" s="47">
        <v>0</v>
      </c>
      <c r="E682" s="47">
        <v>0</v>
      </c>
      <c r="F682" s="47">
        <v>0</v>
      </c>
      <c r="G682" s="47">
        <v>0</v>
      </c>
      <c r="H682" s="30"/>
      <c r="I682" s="30"/>
      <c r="J682" s="30"/>
      <c r="K682" s="30"/>
    </row>
    <row r="683" spans="1:11" ht="14.1" customHeight="1" x14ac:dyDescent="0.25">
      <c r="A683" s="30"/>
      <c r="B683" s="30"/>
      <c r="C683" s="46" t="s">
        <v>59</v>
      </c>
      <c r="D683" s="47">
        <v>0</v>
      </c>
      <c r="E683" s="47">
        <v>0</v>
      </c>
      <c r="F683" s="47">
        <v>0</v>
      </c>
      <c r="G683" s="47">
        <v>0</v>
      </c>
      <c r="H683" s="30"/>
      <c r="I683" s="30"/>
      <c r="J683" s="30"/>
      <c r="K683" s="30"/>
    </row>
    <row r="684" spans="1:11" ht="14.1" customHeight="1" x14ac:dyDescent="0.25">
      <c r="A684" s="30"/>
      <c r="B684" s="30"/>
      <c r="C684" s="46" t="s">
        <v>54</v>
      </c>
      <c r="D684" s="47">
        <v>0</v>
      </c>
      <c r="E684" s="47">
        <v>0</v>
      </c>
      <c r="F684" s="47">
        <v>0</v>
      </c>
      <c r="G684" s="47">
        <v>0</v>
      </c>
      <c r="H684" s="30"/>
      <c r="I684" s="30"/>
      <c r="J684" s="30"/>
      <c r="K684" s="30"/>
    </row>
    <row r="685" spans="1:11" ht="14.1" customHeight="1" x14ac:dyDescent="0.25">
      <c r="A685" s="30"/>
      <c r="B685" s="30"/>
      <c r="C685" s="46" t="s">
        <v>55</v>
      </c>
      <c r="D685" s="47">
        <v>0</v>
      </c>
      <c r="E685" s="47">
        <v>0</v>
      </c>
      <c r="F685" s="47">
        <v>0</v>
      </c>
      <c r="G685" s="47">
        <v>0</v>
      </c>
      <c r="H685" s="30"/>
      <c r="I685" s="30"/>
      <c r="J685" s="30"/>
      <c r="K685" s="30"/>
    </row>
    <row r="686" spans="1:11" ht="14.1" customHeight="1" x14ac:dyDescent="0.25">
      <c r="A686" s="30"/>
      <c r="B686" s="30"/>
      <c r="C686" s="46" t="s">
        <v>60</v>
      </c>
      <c r="D686" s="47">
        <v>0</v>
      </c>
      <c r="E686" s="47">
        <v>0</v>
      </c>
      <c r="F686" s="47">
        <v>0</v>
      </c>
      <c r="G686" s="47">
        <v>0</v>
      </c>
      <c r="H686" s="30"/>
      <c r="I686" s="30"/>
      <c r="J686" s="30"/>
      <c r="K686" s="30"/>
    </row>
    <row r="687" spans="1:11" ht="14.1" customHeight="1" x14ac:dyDescent="0.25">
      <c r="A687" s="30"/>
      <c r="B687" s="30"/>
      <c r="C687" s="46" t="s">
        <v>54</v>
      </c>
      <c r="D687" s="47">
        <v>0</v>
      </c>
      <c r="E687" s="47">
        <v>0</v>
      </c>
      <c r="F687" s="47">
        <v>0</v>
      </c>
      <c r="G687" s="47">
        <v>0</v>
      </c>
      <c r="H687" s="30"/>
      <c r="I687" s="30"/>
      <c r="J687" s="30"/>
      <c r="K687" s="30"/>
    </row>
    <row r="688" spans="1:11" ht="14.1" customHeight="1" x14ac:dyDescent="0.25">
      <c r="A688" s="30"/>
      <c r="B688" s="30"/>
      <c r="C688" s="46" t="s">
        <v>55</v>
      </c>
      <c r="D688" s="47">
        <v>0</v>
      </c>
      <c r="E688" s="47">
        <v>0</v>
      </c>
      <c r="F688" s="47">
        <v>0</v>
      </c>
      <c r="G688" s="47">
        <v>0</v>
      </c>
      <c r="H688" s="30"/>
      <c r="I688" s="30"/>
      <c r="J688" s="30"/>
      <c r="K688" s="30"/>
    </row>
    <row r="689" spans="1:11" ht="14.1" customHeight="1" x14ac:dyDescent="0.25">
      <c r="A689" s="30"/>
      <c r="B689" s="30"/>
      <c r="C689" s="46" t="s">
        <v>61</v>
      </c>
      <c r="D689" s="47">
        <v>0</v>
      </c>
      <c r="E689" s="47">
        <v>0</v>
      </c>
      <c r="F689" s="47">
        <v>0</v>
      </c>
      <c r="G689" s="47">
        <v>0</v>
      </c>
      <c r="H689" s="30"/>
      <c r="I689" s="30"/>
      <c r="J689" s="30"/>
      <c r="K689" s="30"/>
    </row>
    <row r="690" spans="1:11" ht="14.1" customHeight="1" x14ac:dyDescent="0.25">
      <c r="A690" s="30"/>
      <c r="B690" s="30"/>
      <c r="C690" s="46" t="s">
        <v>54</v>
      </c>
      <c r="D690" s="47">
        <v>0</v>
      </c>
      <c r="E690" s="47">
        <v>0</v>
      </c>
      <c r="F690" s="47">
        <v>0</v>
      </c>
      <c r="G690" s="47">
        <v>0</v>
      </c>
      <c r="H690" s="30"/>
      <c r="I690" s="30"/>
      <c r="J690" s="30"/>
      <c r="K690" s="30"/>
    </row>
    <row r="691" spans="1:11" ht="14.1" customHeight="1" x14ac:dyDescent="0.25">
      <c r="A691" s="30"/>
      <c r="B691" s="30"/>
      <c r="C691" s="46" t="s">
        <v>55</v>
      </c>
      <c r="D691" s="47">
        <v>0</v>
      </c>
      <c r="E691" s="47">
        <v>0</v>
      </c>
      <c r="F691" s="47">
        <v>0</v>
      </c>
      <c r="G691" s="47">
        <v>0</v>
      </c>
      <c r="H691" s="30"/>
      <c r="I691" s="30"/>
      <c r="J691" s="30"/>
      <c r="K691" s="30"/>
    </row>
    <row r="692" spans="1:11" ht="14.1" customHeight="1" x14ac:dyDescent="0.25">
      <c r="A692" s="30"/>
      <c r="B692" s="30"/>
      <c r="C692" s="46" t="s">
        <v>62</v>
      </c>
      <c r="D692" s="47">
        <v>0</v>
      </c>
      <c r="E692" s="47">
        <v>4800000</v>
      </c>
      <c r="F692" s="47">
        <v>0</v>
      </c>
      <c r="G692" s="47">
        <v>0</v>
      </c>
      <c r="H692" s="30"/>
      <c r="I692" s="30"/>
      <c r="J692" s="30"/>
      <c r="K692" s="30"/>
    </row>
    <row r="693" spans="1:11" ht="14.1" customHeight="1" x14ac:dyDescent="0.25">
      <c r="A693" s="30"/>
      <c r="B693" s="30"/>
      <c r="C693" s="46" t="s">
        <v>54</v>
      </c>
      <c r="D693" s="47">
        <v>0</v>
      </c>
      <c r="E693" s="47">
        <v>4800000</v>
      </c>
      <c r="F693" s="47">
        <v>0</v>
      </c>
      <c r="G693" s="47">
        <v>0</v>
      </c>
      <c r="H693" s="30"/>
      <c r="I693" s="30"/>
      <c r="J693" s="30"/>
      <c r="K693" s="30"/>
    </row>
    <row r="694" spans="1:11" ht="14.1" customHeight="1" x14ac:dyDescent="0.25">
      <c r="A694" s="30"/>
      <c r="B694" s="30"/>
      <c r="C694" s="46" t="s">
        <v>63</v>
      </c>
      <c r="D694" s="47">
        <v>0</v>
      </c>
      <c r="E694" s="47">
        <v>0</v>
      </c>
      <c r="F694" s="47">
        <v>0</v>
      </c>
      <c r="G694" s="47">
        <v>0</v>
      </c>
      <c r="H694" s="30"/>
      <c r="I694" s="30"/>
      <c r="J694" s="30"/>
      <c r="K694" s="30"/>
    </row>
    <row r="695" spans="1:11" ht="14.1" customHeight="1" x14ac:dyDescent="0.25">
      <c r="A695" s="30"/>
      <c r="B695" s="30"/>
      <c r="C695" s="46" t="s">
        <v>64</v>
      </c>
      <c r="D695" s="47">
        <v>0</v>
      </c>
      <c r="E695" s="47">
        <v>0</v>
      </c>
      <c r="F695" s="47">
        <v>0</v>
      </c>
      <c r="G695" s="47">
        <v>0</v>
      </c>
      <c r="H695" s="30"/>
      <c r="I695" s="30"/>
      <c r="J695" s="30"/>
      <c r="K695" s="30"/>
    </row>
    <row r="696" spans="1:11" ht="14.1" customHeight="1" x14ac:dyDescent="0.25">
      <c r="A696" s="30"/>
      <c r="B696" s="30"/>
      <c r="C696" s="46" t="s">
        <v>65</v>
      </c>
      <c r="D696" s="47">
        <v>0</v>
      </c>
      <c r="E696" s="47">
        <v>0</v>
      </c>
      <c r="F696" s="47">
        <v>0</v>
      </c>
      <c r="G696" s="47">
        <v>0</v>
      </c>
      <c r="H696" s="30"/>
      <c r="I696" s="30"/>
      <c r="J696" s="30"/>
      <c r="K696" s="30"/>
    </row>
    <row r="697" spans="1:11" ht="14.1" customHeight="1" x14ac:dyDescent="0.25">
      <c r="A697" s="30"/>
      <c r="B697" s="30"/>
      <c r="C697" s="46" t="s">
        <v>66</v>
      </c>
      <c r="D697" s="47">
        <v>0</v>
      </c>
      <c r="E697" s="47">
        <v>0</v>
      </c>
      <c r="F697" s="47">
        <v>0</v>
      </c>
      <c r="G697" s="47">
        <v>0</v>
      </c>
      <c r="H697" s="30"/>
      <c r="I697" s="30"/>
      <c r="J697" s="30"/>
      <c r="K697" s="30"/>
    </row>
    <row r="698" spans="1:11" ht="14.1" customHeight="1" x14ac:dyDescent="0.25">
      <c r="A698" s="30"/>
      <c r="B698" s="30"/>
      <c r="C698" s="46" t="s">
        <v>67</v>
      </c>
      <c r="D698" s="47">
        <v>0</v>
      </c>
      <c r="E698" s="47">
        <v>0</v>
      </c>
      <c r="F698" s="47">
        <v>0</v>
      </c>
      <c r="G698" s="47">
        <v>0</v>
      </c>
      <c r="H698" s="30"/>
      <c r="I698" s="30"/>
      <c r="J698" s="30"/>
      <c r="K698" s="30"/>
    </row>
    <row r="699" spans="1:11" ht="14.1" customHeight="1" x14ac:dyDescent="0.25">
      <c r="A699" s="30"/>
      <c r="B699" s="30"/>
      <c r="C699" s="46" t="s">
        <v>54</v>
      </c>
      <c r="D699" s="47">
        <v>0</v>
      </c>
      <c r="E699" s="47">
        <v>0</v>
      </c>
      <c r="F699" s="47">
        <v>0</v>
      </c>
      <c r="G699" s="47">
        <v>0</v>
      </c>
      <c r="H699" s="30"/>
      <c r="I699" s="30"/>
      <c r="J699" s="30"/>
      <c r="K699" s="30"/>
    </row>
    <row r="700" spans="1:11" ht="14.1" customHeight="1" x14ac:dyDescent="0.25">
      <c r="A700" s="30"/>
      <c r="B700" s="30"/>
      <c r="C700" s="46" t="s">
        <v>63</v>
      </c>
      <c r="D700" s="47">
        <v>0</v>
      </c>
      <c r="E700" s="47">
        <v>0</v>
      </c>
      <c r="F700" s="47">
        <v>0</v>
      </c>
      <c r="G700" s="47">
        <v>0</v>
      </c>
      <c r="H700" s="30"/>
      <c r="I700" s="30"/>
      <c r="J700" s="30"/>
      <c r="K700" s="30"/>
    </row>
    <row r="701" spans="1:11" ht="14.1" customHeight="1" x14ac:dyDescent="0.25">
      <c r="A701" s="30"/>
      <c r="B701" s="30"/>
      <c r="C701" s="46" t="s">
        <v>64</v>
      </c>
      <c r="D701" s="47">
        <v>0</v>
      </c>
      <c r="E701" s="47">
        <v>0</v>
      </c>
      <c r="F701" s="47">
        <v>0</v>
      </c>
      <c r="G701" s="47">
        <v>0</v>
      </c>
      <c r="H701" s="30"/>
      <c r="I701" s="30"/>
      <c r="J701" s="30"/>
      <c r="K701" s="30"/>
    </row>
    <row r="702" spans="1:11" ht="14.1" customHeight="1" x14ac:dyDescent="0.25">
      <c r="A702" s="30"/>
      <c r="B702" s="30"/>
      <c r="C702" s="46" t="s">
        <v>65</v>
      </c>
      <c r="D702" s="47">
        <v>0</v>
      </c>
      <c r="E702" s="47">
        <v>0</v>
      </c>
      <c r="F702" s="47">
        <v>0</v>
      </c>
      <c r="G702" s="47">
        <v>0</v>
      </c>
      <c r="H702" s="30"/>
      <c r="I702" s="30"/>
      <c r="J702" s="30"/>
      <c r="K702" s="30"/>
    </row>
    <row r="703" spans="1:11" ht="14.1" customHeight="1" x14ac:dyDescent="0.25">
      <c r="A703" s="30"/>
      <c r="B703" s="30"/>
      <c r="C703" s="46" t="s">
        <v>66</v>
      </c>
      <c r="D703" s="47">
        <v>0</v>
      </c>
      <c r="E703" s="47">
        <v>0</v>
      </c>
      <c r="F703" s="47">
        <v>0</v>
      </c>
      <c r="G703" s="47">
        <v>0</v>
      </c>
      <c r="H703" s="30"/>
      <c r="I703" s="30"/>
      <c r="J703" s="30"/>
      <c r="K703" s="30"/>
    </row>
    <row r="704" spans="1:11" ht="14.1" customHeight="1" x14ac:dyDescent="0.25">
      <c r="A704" s="30"/>
      <c r="B704" s="30"/>
      <c r="C704" s="46" t="s">
        <v>68</v>
      </c>
      <c r="D704" s="47">
        <v>0</v>
      </c>
      <c r="E704" s="47">
        <v>0</v>
      </c>
      <c r="F704" s="47">
        <v>0</v>
      </c>
      <c r="G704" s="47">
        <v>0</v>
      </c>
      <c r="H704" s="30"/>
      <c r="I704" s="30"/>
      <c r="J704" s="30"/>
      <c r="K704" s="30"/>
    </row>
    <row r="705" spans="1:11" ht="14.1" customHeight="1" x14ac:dyDescent="0.25">
      <c r="A705" s="30"/>
      <c r="B705" s="30"/>
      <c r="C705" s="46" t="s">
        <v>54</v>
      </c>
      <c r="D705" s="47">
        <v>0</v>
      </c>
      <c r="E705" s="47">
        <v>0</v>
      </c>
      <c r="F705" s="47">
        <v>0</v>
      </c>
      <c r="G705" s="47">
        <v>0</v>
      </c>
      <c r="H705" s="30"/>
      <c r="I705" s="30"/>
      <c r="J705" s="30"/>
      <c r="K705" s="30"/>
    </row>
    <row r="706" spans="1:11" ht="14.1" customHeight="1" x14ac:dyDescent="0.25">
      <c r="A706" s="30"/>
      <c r="B706" s="30"/>
      <c r="C706" s="46" t="s">
        <v>63</v>
      </c>
      <c r="D706" s="47">
        <v>0</v>
      </c>
      <c r="E706" s="47">
        <v>0</v>
      </c>
      <c r="F706" s="47">
        <v>0</v>
      </c>
      <c r="G706" s="47">
        <v>0</v>
      </c>
      <c r="H706" s="30"/>
      <c r="I706" s="30"/>
      <c r="J706" s="30"/>
      <c r="K706" s="30"/>
    </row>
    <row r="707" spans="1:11" ht="14.1" customHeight="1" x14ac:dyDescent="0.25">
      <c r="A707" s="30"/>
      <c r="B707" s="30"/>
      <c r="C707" s="46" t="s">
        <v>64</v>
      </c>
      <c r="D707" s="47">
        <v>0</v>
      </c>
      <c r="E707" s="47">
        <v>0</v>
      </c>
      <c r="F707" s="47">
        <v>0</v>
      </c>
      <c r="G707" s="47">
        <v>0</v>
      </c>
      <c r="H707" s="30"/>
      <c r="I707" s="30"/>
      <c r="J707" s="30"/>
      <c r="K707" s="30"/>
    </row>
    <row r="708" spans="1:11" ht="14.1" customHeight="1" x14ac:dyDescent="0.25">
      <c r="A708" s="30"/>
      <c r="B708" s="30"/>
      <c r="C708" s="46" t="s">
        <v>65</v>
      </c>
      <c r="D708" s="47">
        <v>0</v>
      </c>
      <c r="E708" s="47">
        <v>0</v>
      </c>
      <c r="F708" s="47">
        <v>0</v>
      </c>
      <c r="G708" s="47">
        <v>0</v>
      </c>
      <c r="H708" s="30"/>
      <c r="I708" s="30"/>
      <c r="J708" s="30"/>
      <c r="K708" s="30"/>
    </row>
    <row r="709" spans="1:11" ht="14.1" customHeight="1" x14ac:dyDescent="0.25">
      <c r="A709" s="30"/>
      <c r="B709" s="30"/>
      <c r="C709" s="46" t="s">
        <v>66</v>
      </c>
      <c r="D709" s="47">
        <v>0</v>
      </c>
      <c r="E709" s="47">
        <v>0</v>
      </c>
      <c r="F709" s="47">
        <v>0</v>
      </c>
      <c r="G709" s="47">
        <v>0</v>
      </c>
      <c r="H709" s="30"/>
      <c r="I709" s="30"/>
      <c r="J709" s="30"/>
      <c r="K709" s="30"/>
    </row>
    <row r="710" spans="1:11" ht="14.1" customHeight="1" x14ac:dyDescent="0.25">
      <c r="A710" s="30"/>
      <c r="B710" s="30"/>
      <c r="C710" s="46" t="s">
        <v>69</v>
      </c>
      <c r="D710" s="47">
        <v>0</v>
      </c>
      <c r="E710" s="47">
        <v>0</v>
      </c>
      <c r="F710" s="47">
        <v>0</v>
      </c>
      <c r="G710" s="47">
        <v>0</v>
      </c>
      <c r="H710" s="30"/>
      <c r="I710" s="30"/>
      <c r="J710" s="30"/>
      <c r="K710" s="30"/>
    </row>
    <row r="711" spans="1:11" ht="14.1" customHeight="1" x14ac:dyDescent="0.25">
      <c r="A711" s="30"/>
      <c r="B711" s="30"/>
      <c r="C711" s="46" t="s">
        <v>70</v>
      </c>
      <c r="D711" s="47">
        <v>0</v>
      </c>
      <c r="E711" s="47">
        <v>0</v>
      </c>
      <c r="F711" s="47">
        <v>0</v>
      </c>
      <c r="G711" s="47">
        <v>0</v>
      </c>
      <c r="H711" s="30"/>
      <c r="I711" s="30"/>
      <c r="J711" s="30"/>
      <c r="K711" s="30"/>
    </row>
    <row r="712" spans="1:11" ht="14.1" customHeight="1" x14ac:dyDescent="0.25">
      <c r="A712" s="30"/>
      <c r="B712" s="30"/>
      <c r="C712" s="48" t="s">
        <v>71</v>
      </c>
      <c r="D712" s="47">
        <v>0</v>
      </c>
      <c r="E712" s="47">
        <v>4800000</v>
      </c>
      <c r="F712" s="47">
        <v>0</v>
      </c>
      <c r="G712" s="47">
        <v>0</v>
      </c>
      <c r="H712" s="30"/>
      <c r="I712" s="30"/>
      <c r="J712" s="30"/>
      <c r="K712" s="30"/>
    </row>
    <row r="713" spans="1:11" ht="14.1" customHeight="1" x14ac:dyDescent="0.25">
      <c r="A713" s="30"/>
      <c r="B713" s="30"/>
      <c r="C713" s="40" t="s">
        <v>33</v>
      </c>
      <c r="D713" s="1368" t="s">
        <v>268</v>
      </c>
      <c r="E713" s="1369"/>
      <c r="F713" s="1369"/>
      <c r="G713" s="1369"/>
      <c r="H713" s="30"/>
      <c r="I713" s="30"/>
      <c r="J713" s="30"/>
      <c r="K713" s="30"/>
    </row>
    <row r="714" spans="1:11" ht="14.1" customHeight="1" x14ac:dyDescent="0.25">
      <c r="A714" s="30"/>
      <c r="B714" s="30"/>
      <c r="C714" s="41" t="s">
        <v>35</v>
      </c>
      <c r="D714" s="1361" t="s">
        <v>269</v>
      </c>
      <c r="E714" s="1362"/>
      <c r="F714" s="1362"/>
      <c r="G714" s="1362"/>
      <c r="H714" s="30"/>
      <c r="I714" s="30"/>
      <c r="J714" s="30"/>
      <c r="K714" s="30"/>
    </row>
    <row r="715" spans="1:11" ht="14.1" customHeight="1" x14ac:dyDescent="0.25">
      <c r="A715" s="30"/>
      <c r="B715" s="30"/>
      <c r="C715" s="41" t="s">
        <v>37</v>
      </c>
      <c r="D715" s="1361" t="s">
        <v>242</v>
      </c>
      <c r="E715" s="1362"/>
      <c r="F715" s="1362"/>
      <c r="G715" s="1362"/>
      <c r="H715" s="30"/>
      <c r="I715" s="30"/>
      <c r="J715" s="30"/>
      <c r="K715" s="30"/>
    </row>
    <row r="716" spans="1:11" ht="15" customHeight="1" x14ac:dyDescent="0.25">
      <c r="A716" s="30"/>
      <c r="B716" s="30"/>
      <c r="C716" s="42"/>
      <c r="D716" s="43">
        <v>2022</v>
      </c>
      <c r="E716" s="43">
        <v>2023</v>
      </c>
      <c r="F716" s="43">
        <v>2024</v>
      </c>
      <c r="G716" s="43">
        <v>2025</v>
      </c>
      <c r="H716" s="30"/>
      <c r="I716" s="30"/>
      <c r="J716" s="30"/>
      <c r="K716" s="30"/>
    </row>
    <row r="717" spans="1:11" ht="15" customHeight="1" x14ac:dyDescent="0.25">
      <c r="A717" s="30"/>
      <c r="B717" s="30"/>
      <c r="C717" s="44"/>
      <c r="D717" s="45" t="s">
        <v>17</v>
      </c>
      <c r="E717" s="45" t="s">
        <v>18</v>
      </c>
      <c r="F717" s="45" t="s">
        <v>18</v>
      </c>
      <c r="G717" s="45" t="s">
        <v>18</v>
      </c>
      <c r="H717" s="30"/>
      <c r="I717" s="30"/>
      <c r="J717" s="30"/>
      <c r="K717" s="30"/>
    </row>
    <row r="718" spans="1:11" ht="14.1" customHeight="1" x14ac:dyDescent="0.25">
      <c r="A718" s="30"/>
      <c r="B718" s="30"/>
      <c r="C718" s="34" t="s">
        <v>39</v>
      </c>
      <c r="D718" s="38" t="s">
        <v>48</v>
      </c>
      <c r="E718" s="38" t="s">
        <v>84</v>
      </c>
      <c r="F718" s="38" t="s">
        <v>84</v>
      </c>
      <c r="G718" s="38" t="s">
        <v>48</v>
      </c>
      <c r="H718" s="30"/>
      <c r="I718" s="30"/>
      <c r="J718" s="30"/>
      <c r="K718" s="30"/>
    </row>
    <row r="719" spans="1:11" ht="14.1" customHeight="1" x14ac:dyDescent="0.25">
      <c r="A719" s="30"/>
      <c r="B719" s="30"/>
      <c r="C719" s="34" t="s">
        <v>40</v>
      </c>
      <c r="D719" s="38" t="s">
        <v>48</v>
      </c>
      <c r="E719" s="38" t="s">
        <v>270</v>
      </c>
      <c r="F719" s="38" t="s">
        <v>271</v>
      </c>
      <c r="G719" s="38" t="s">
        <v>48</v>
      </c>
      <c r="H719" s="30"/>
      <c r="I719" s="30"/>
      <c r="J719" s="30"/>
      <c r="K719" s="30"/>
    </row>
    <row r="720" spans="1:11" ht="14.1" customHeight="1" x14ac:dyDescent="0.25">
      <c r="A720" s="30"/>
      <c r="B720" s="30"/>
      <c r="C720" s="34" t="s">
        <v>43</v>
      </c>
      <c r="D720" s="38" t="s">
        <v>48</v>
      </c>
      <c r="E720" s="38" t="s">
        <v>270</v>
      </c>
      <c r="F720" s="38" t="s">
        <v>271</v>
      </c>
      <c r="G720" s="38" t="s">
        <v>48</v>
      </c>
      <c r="H720" s="30"/>
      <c r="I720" s="30"/>
      <c r="J720" s="30"/>
      <c r="K720" s="30"/>
    </row>
    <row r="721" spans="1:11" ht="14.1" customHeight="1" x14ac:dyDescent="0.25">
      <c r="A721" s="30"/>
      <c r="B721" s="30"/>
      <c r="C721" s="34" t="s">
        <v>46</v>
      </c>
      <c r="D721" s="38" t="s">
        <v>47</v>
      </c>
      <c r="E721" s="38" t="s">
        <v>47</v>
      </c>
      <c r="F721" s="38" t="s">
        <v>48</v>
      </c>
      <c r="G721" s="38" t="s">
        <v>238</v>
      </c>
      <c r="H721" s="30"/>
      <c r="I721" s="30"/>
      <c r="J721" s="30"/>
      <c r="K721" s="30"/>
    </row>
    <row r="722" spans="1:11" ht="14.1" customHeight="1" x14ac:dyDescent="0.25">
      <c r="A722" s="30"/>
      <c r="B722" s="30"/>
      <c r="C722" s="34" t="s">
        <v>49</v>
      </c>
      <c r="D722" s="38" t="s">
        <v>47</v>
      </c>
      <c r="E722" s="38" t="s">
        <v>47</v>
      </c>
      <c r="F722" s="38" t="s">
        <v>272</v>
      </c>
      <c r="G722" s="38" t="s">
        <v>238</v>
      </c>
      <c r="H722" s="30"/>
      <c r="I722" s="30"/>
      <c r="J722" s="30"/>
      <c r="K722" s="30"/>
    </row>
    <row r="723" spans="1:11" ht="14.1" customHeight="1" x14ac:dyDescent="0.25">
      <c r="A723" s="30"/>
      <c r="B723" s="30"/>
      <c r="C723" s="34" t="s">
        <v>51</v>
      </c>
      <c r="D723" s="38" t="s">
        <v>47</v>
      </c>
      <c r="E723" s="38" t="s">
        <v>47</v>
      </c>
      <c r="F723" s="38" t="s">
        <v>272</v>
      </c>
      <c r="G723" s="38" t="s">
        <v>238</v>
      </c>
      <c r="H723" s="30"/>
      <c r="I723" s="30"/>
      <c r="J723" s="30"/>
      <c r="K723" s="30"/>
    </row>
    <row r="724" spans="1:11" ht="14.1" customHeight="1" x14ac:dyDescent="0.25">
      <c r="A724" s="30"/>
      <c r="B724" s="30"/>
      <c r="C724" s="1363" t="s">
        <v>52</v>
      </c>
      <c r="D724" s="1364"/>
      <c r="E724" s="1364"/>
      <c r="F724" s="1364"/>
      <c r="G724" s="1364"/>
      <c r="H724" s="30"/>
      <c r="I724" s="30"/>
      <c r="J724" s="30"/>
      <c r="K724" s="30"/>
    </row>
    <row r="725" spans="1:11" ht="14.1" customHeight="1" x14ac:dyDescent="0.25">
      <c r="A725" s="30"/>
      <c r="B725" s="30"/>
      <c r="C725" s="42"/>
      <c r="D725" s="43">
        <v>2022</v>
      </c>
      <c r="E725" s="43">
        <v>2023</v>
      </c>
      <c r="F725" s="43">
        <v>2024</v>
      </c>
      <c r="G725" s="43">
        <v>2025</v>
      </c>
      <c r="H725" s="30"/>
      <c r="I725" s="30"/>
      <c r="J725" s="30"/>
      <c r="K725" s="30"/>
    </row>
    <row r="726" spans="1:11" ht="14.1" customHeight="1" x14ac:dyDescent="0.25">
      <c r="A726" s="30"/>
      <c r="B726" s="30"/>
      <c r="C726" s="44"/>
      <c r="D726" s="45" t="s">
        <v>17</v>
      </c>
      <c r="E726" s="45" t="s">
        <v>18</v>
      </c>
      <c r="F726" s="45" t="s">
        <v>18</v>
      </c>
      <c r="G726" s="45" t="s">
        <v>18</v>
      </c>
      <c r="H726" s="30"/>
      <c r="I726" s="30"/>
      <c r="J726" s="30"/>
      <c r="K726" s="30"/>
    </row>
    <row r="727" spans="1:11" ht="14.1" customHeight="1" x14ac:dyDescent="0.25">
      <c r="A727" s="30"/>
      <c r="B727" s="30"/>
      <c r="C727" s="46" t="s">
        <v>53</v>
      </c>
      <c r="D727" s="47">
        <v>0</v>
      </c>
      <c r="E727" s="47">
        <v>0</v>
      </c>
      <c r="F727" s="47">
        <v>0</v>
      </c>
      <c r="G727" s="47">
        <v>0</v>
      </c>
      <c r="H727" s="30"/>
      <c r="I727" s="30"/>
      <c r="J727" s="30"/>
      <c r="K727" s="30"/>
    </row>
    <row r="728" spans="1:11" ht="14.1" customHeight="1" x14ac:dyDescent="0.25">
      <c r="A728" s="30"/>
      <c r="B728" s="30"/>
      <c r="C728" s="46" t="s">
        <v>54</v>
      </c>
      <c r="D728" s="47">
        <v>0</v>
      </c>
      <c r="E728" s="47">
        <v>0</v>
      </c>
      <c r="F728" s="47">
        <v>0</v>
      </c>
      <c r="G728" s="47">
        <v>0</v>
      </c>
      <c r="H728" s="30"/>
      <c r="I728" s="30"/>
      <c r="J728" s="30"/>
      <c r="K728" s="30"/>
    </row>
    <row r="729" spans="1:11" ht="14.1" customHeight="1" x14ac:dyDescent="0.25">
      <c r="A729" s="30"/>
      <c r="B729" s="30"/>
      <c r="C729" s="46" t="s">
        <v>55</v>
      </c>
      <c r="D729" s="47">
        <v>0</v>
      </c>
      <c r="E729" s="47">
        <v>0</v>
      </c>
      <c r="F729" s="47">
        <v>0</v>
      </c>
      <c r="G729" s="47">
        <v>0</v>
      </c>
      <c r="H729" s="30"/>
      <c r="I729" s="30"/>
      <c r="J729" s="30"/>
      <c r="K729" s="30"/>
    </row>
    <row r="730" spans="1:11" ht="14.1" customHeight="1" x14ac:dyDescent="0.25">
      <c r="A730" s="30"/>
      <c r="B730" s="30"/>
      <c r="C730" s="46" t="s">
        <v>56</v>
      </c>
      <c r="D730" s="47">
        <v>0</v>
      </c>
      <c r="E730" s="47">
        <v>0</v>
      </c>
      <c r="F730" s="47">
        <v>0</v>
      </c>
      <c r="G730" s="47">
        <v>0</v>
      </c>
      <c r="H730" s="30"/>
      <c r="I730" s="30"/>
      <c r="J730" s="30"/>
      <c r="K730" s="30"/>
    </row>
    <row r="731" spans="1:11" ht="14.1" customHeight="1" x14ac:dyDescent="0.25">
      <c r="A731" s="30"/>
      <c r="B731" s="30"/>
      <c r="C731" s="46" t="s">
        <v>54</v>
      </c>
      <c r="D731" s="47">
        <v>0</v>
      </c>
      <c r="E731" s="47">
        <v>0</v>
      </c>
      <c r="F731" s="47">
        <v>0</v>
      </c>
      <c r="G731" s="47">
        <v>0</v>
      </c>
      <c r="H731" s="30"/>
      <c r="I731" s="30"/>
      <c r="J731" s="30"/>
      <c r="K731" s="30"/>
    </row>
    <row r="732" spans="1:11" ht="14.1" customHeight="1" x14ac:dyDescent="0.25">
      <c r="A732" s="30"/>
      <c r="B732" s="30"/>
      <c r="C732" s="46" t="s">
        <v>55</v>
      </c>
      <c r="D732" s="47">
        <v>0</v>
      </c>
      <c r="E732" s="47">
        <v>0</v>
      </c>
      <c r="F732" s="47">
        <v>0</v>
      </c>
      <c r="G732" s="47">
        <v>0</v>
      </c>
      <c r="H732" s="30"/>
      <c r="I732" s="30"/>
      <c r="J732" s="30"/>
      <c r="K732" s="30"/>
    </row>
    <row r="733" spans="1:11" ht="14.1" customHeight="1" x14ac:dyDescent="0.25">
      <c r="A733" s="30"/>
      <c r="B733" s="30"/>
      <c r="C733" s="46" t="s">
        <v>57</v>
      </c>
      <c r="D733" s="47">
        <v>0</v>
      </c>
      <c r="E733" s="47">
        <v>0</v>
      </c>
      <c r="F733" s="47">
        <v>0</v>
      </c>
      <c r="G733" s="47">
        <v>0</v>
      </c>
      <c r="H733" s="30"/>
      <c r="I733" s="30"/>
      <c r="J733" s="30"/>
      <c r="K733" s="30"/>
    </row>
    <row r="734" spans="1:11" ht="14.1" customHeight="1" x14ac:dyDescent="0.25">
      <c r="A734" s="30"/>
      <c r="B734" s="30"/>
      <c r="C734" s="46" t="s">
        <v>54</v>
      </c>
      <c r="D734" s="47">
        <v>0</v>
      </c>
      <c r="E734" s="47">
        <v>0</v>
      </c>
      <c r="F734" s="47">
        <v>0</v>
      </c>
      <c r="G734" s="47">
        <v>0</v>
      </c>
      <c r="H734" s="30"/>
      <c r="I734" s="30"/>
      <c r="J734" s="30"/>
      <c r="K734" s="30"/>
    </row>
    <row r="735" spans="1:11" ht="14.1" customHeight="1" x14ac:dyDescent="0.25">
      <c r="A735" s="30"/>
      <c r="B735" s="30"/>
      <c r="C735" s="46" t="s">
        <v>55</v>
      </c>
      <c r="D735" s="47">
        <v>0</v>
      </c>
      <c r="E735" s="47">
        <v>0</v>
      </c>
      <c r="F735" s="47">
        <v>0</v>
      </c>
      <c r="G735" s="47">
        <v>0</v>
      </c>
      <c r="H735" s="30"/>
      <c r="I735" s="30"/>
      <c r="J735" s="30"/>
      <c r="K735" s="30"/>
    </row>
    <row r="736" spans="1:11" ht="14.1" customHeight="1" x14ac:dyDescent="0.25">
      <c r="A736" s="30"/>
      <c r="B736" s="30"/>
      <c r="C736" s="46" t="s">
        <v>58</v>
      </c>
      <c r="D736" s="47">
        <v>0</v>
      </c>
      <c r="E736" s="47">
        <v>0</v>
      </c>
      <c r="F736" s="47">
        <v>0</v>
      </c>
      <c r="G736" s="47">
        <v>0</v>
      </c>
      <c r="H736" s="30"/>
      <c r="I736" s="30"/>
      <c r="J736" s="30"/>
      <c r="K736" s="30"/>
    </row>
    <row r="737" spans="1:11" ht="14.1" customHeight="1" x14ac:dyDescent="0.25">
      <c r="A737" s="30"/>
      <c r="B737" s="30"/>
      <c r="C737" s="46" t="s">
        <v>54</v>
      </c>
      <c r="D737" s="47">
        <v>0</v>
      </c>
      <c r="E737" s="47">
        <v>0</v>
      </c>
      <c r="F737" s="47">
        <v>0</v>
      </c>
      <c r="G737" s="47">
        <v>0</v>
      </c>
      <c r="H737" s="30"/>
      <c r="I737" s="30"/>
      <c r="J737" s="30"/>
      <c r="K737" s="30"/>
    </row>
    <row r="738" spans="1:11" ht="14.1" customHeight="1" x14ac:dyDescent="0.25">
      <c r="A738" s="30"/>
      <c r="B738" s="30"/>
      <c r="C738" s="46" t="s">
        <v>55</v>
      </c>
      <c r="D738" s="47">
        <v>0</v>
      </c>
      <c r="E738" s="47">
        <v>0</v>
      </c>
      <c r="F738" s="47">
        <v>0</v>
      </c>
      <c r="G738" s="47">
        <v>0</v>
      </c>
      <c r="H738" s="30"/>
      <c r="I738" s="30"/>
      <c r="J738" s="30"/>
      <c r="K738" s="30"/>
    </row>
    <row r="739" spans="1:11" ht="14.1" customHeight="1" x14ac:dyDescent="0.25">
      <c r="A739" s="30"/>
      <c r="B739" s="30"/>
      <c r="C739" s="46" t="s">
        <v>59</v>
      </c>
      <c r="D739" s="47">
        <v>0</v>
      </c>
      <c r="E739" s="47">
        <v>0</v>
      </c>
      <c r="F739" s="47">
        <v>0</v>
      </c>
      <c r="G739" s="47">
        <v>0</v>
      </c>
      <c r="H739" s="30"/>
      <c r="I739" s="30"/>
      <c r="J739" s="30"/>
      <c r="K739" s="30"/>
    </row>
    <row r="740" spans="1:11" ht="14.1" customHeight="1" x14ac:dyDescent="0.25">
      <c r="A740" s="30"/>
      <c r="B740" s="30"/>
      <c r="C740" s="46" t="s">
        <v>54</v>
      </c>
      <c r="D740" s="47">
        <v>0</v>
      </c>
      <c r="E740" s="47">
        <v>0</v>
      </c>
      <c r="F740" s="47">
        <v>0</v>
      </c>
      <c r="G740" s="47">
        <v>0</v>
      </c>
      <c r="H740" s="30"/>
      <c r="I740" s="30"/>
      <c r="J740" s="30"/>
      <c r="K740" s="30"/>
    </row>
    <row r="741" spans="1:11" ht="14.1" customHeight="1" x14ac:dyDescent="0.25">
      <c r="A741" s="30"/>
      <c r="B741" s="30"/>
      <c r="C741" s="46" t="s">
        <v>55</v>
      </c>
      <c r="D741" s="47">
        <v>0</v>
      </c>
      <c r="E741" s="47">
        <v>0</v>
      </c>
      <c r="F741" s="47">
        <v>0</v>
      </c>
      <c r="G741" s="47">
        <v>0</v>
      </c>
      <c r="H741" s="30"/>
      <c r="I741" s="30"/>
      <c r="J741" s="30"/>
      <c r="K741" s="30"/>
    </row>
    <row r="742" spans="1:11" ht="14.1" customHeight="1" x14ac:dyDescent="0.25">
      <c r="A742" s="30"/>
      <c r="B742" s="30"/>
      <c r="C742" s="46" t="s">
        <v>60</v>
      </c>
      <c r="D742" s="47">
        <v>0</v>
      </c>
      <c r="E742" s="47">
        <v>0</v>
      </c>
      <c r="F742" s="47">
        <v>0</v>
      </c>
      <c r="G742" s="47">
        <v>0</v>
      </c>
      <c r="H742" s="30"/>
      <c r="I742" s="30"/>
      <c r="J742" s="30"/>
      <c r="K742" s="30"/>
    </row>
    <row r="743" spans="1:11" ht="14.1" customHeight="1" x14ac:dyDescent="0.25">
      <c r="A743" s="30"/>
      <c r="B743" s="30"/>
      <c r="C743" s="46" t="s">
        <v>54</v>
      </c>
      <c r="D743" s="47">
        <v>0</v>
      </c>
      <c r="E743" s="47">
        <v>0</v>
      </c>
      <c r="F743" s="47">
        <v>0</v>
      </c>
      <c r="G743" s="47">
        <v>0</v>
      </c>
      <c r="H743" s="30"/>
      <c r="I743" s="30"/>
      <c r="J743" s="30"/>
      <c r="K743" s="30"/>
    </row>
    <row r="744" spans="1:11" ht="14.1" customHeight="1" x14ac:dyDescent="0.25">
      <c r="A744" s="30"/>
      <c r="B744" s="30"/>
      <c r="C744" s="46" t="s">
        <v>55</v>
      </c>
      <c r="D744" s="47">
        <v>0</v>
      </c>
      <c r="E744" s="47">
        <v>0</v>
      </c>
      <c r="F744" s="47">
        <v>0</v>
      </c>
      <c r="G744" s="47">
        <v>0</v>
      </c>
      <c r="H744" s="30"/>
      <c r="I744" s="30"/>
      <c r="J744" s="30"/>
      <c r="K744" s="30"/>
    </row>
    <row r="745" spans="1:11" ht="14.1" customHeight="1" x14ac:dyDescent="0.25">
      <c r="A745" s="30"/>
      <c r="B745" s="30"/>
      <c r="C745" s="46" t="s">
        <v>61</v>
      </c>
      <c r="D745" s="47">
        <v>0</v>
      </c>
      <c r="E745" s="47">
        <v>0</v>
      </c>
      <c r="F745" s="47">
        <v>0</v>
      </c>
      <c r="G745" s="47">
        <v>0</v>
      </c>
      <c r="H745" s="30"/>
      <c r="I745" s="30"/>
      <c r="J745" s="30"/>
      <c r="K745" s="30"/>
    </row>
    <row r="746" spans="1:11" ht="14.1" customHeight="1" x14ac:dyDescent="0.25">
      <c r="A746" s="30"/>
      <c r="B746" s="30"/>
      <c r="C746" s="46" t="s">
        <v>54</v>
      </c>
      <c r="D746" s="47">
        <v>0</v>
      </c>
      <c r="E746" s="47">
        <v>0</v>
      </c>
      <c r="F746" s="47">
        <v>0</v>
      </c>
      <c r="G746" s="47">
        <v>0</v>
      </c>
      <c r="H746" s="30"/>
      <c r="I746" s="30"/>
      <c r="J746" s="30"/>
      <c r="K746" s="30"/>
    </row>
    <row r="747" spans="1:11" ht="14.1" customHeight="1" x14ac:dyDescent="0.25">
      <c r="A747" s="30"/>
      <c r="B747" s="30"/>
      <c r="C747" s="46" t="s">
        <v>55</v>
      </c>
      <c r="D747" s="47">
        <v>0</v>
      </c>
      <c r="E747" s="47">
        <v>0</v>
      </c>
      <c r="F747" s="47">
        <v>0</v>
      </c>
      <c r="G747" s="47">
        <v>0</v>
      </c>
      <c r="H747" s="30"/>
      <c r="I747" s="30"/>
      <c r="J747" s="30"/>
      <c r="K747" s="30"/>
    </row>
    <row r="748" spans="1:11" ht="14.1" customHeight="1" x14ac:dyDescent="0.25">
      <c r="A748" s="30"/>
      <c r="B748" s="30"/>
      <c r="C748" s="46" t="s">
        <v>62</v>
      </c>
      <c r="D748" s="47">
        <v>0</v>
      </c>
      <c r="E748" s="47">
        <v>1099200</v>
      </c>
      <c r="F748" s="47">
        <v>0</v>
      </c>
      <c r="G748" s="47">
        <v>0</v>
      </c>
      <c r="H748" s="30"/>
      <c r="I748" s="30"/>
      <c r="J748" s="30"/>
      <c r="K748" s="30"/>
    </row>
    <row r="749" spans="1:11" ht="14.1" customHeight="1" x14ac:dyDescent="0.25">
      <c r="A749" s="30"/>
      <c r="B749" s="30"/>
      <c r="C749" s="46" t="s">
        <v>54</v>
      </c>
      <c r="D749" s="47">
        <v>0</v>
      </c>
      <c r="E749" s="47">
        <v>1099200</v>
      </c>
      <c r="F749" s="47">
        <v>0</v>
      </c>
      <c r="G749" s="47">
        <v>0</v>
      </c>
      <c r="H749" s="30"/>
      <c r="I749" s="30"/>
      <c r="J749" s="30"/>
      <c r="K749" s="30"/>
    </row>
    <row r="750" spans="1:11" ht="14.1" customHeight="1" x14ac:dyDescent="0.25">
      <c r="A750" s="30"/>
      <c r="B750" s="30"/>
      <c r="C750" s="46" t="s">
        <v>63</v>
      </c>
      <c r="D750" s="47">
        <v>0</v>
      </c>
      <c r="E750" s="47">
        <v>0</v>
      </c>
      <c r="F750" s="47">
        <v>0</v>
      </c>
      <c r="G750" s="47">
        <v>0</v>
      </c>
      <c r="H750" s="30"/>
      <c r="I750" s="30"/>
      <c r="J750" s="30"/>
      <c r="K750" s="30"/>
    </row>
    <row r="751" spans="1:11" ht="14.1" customHeight="1" x14ac:dyDescent="0.25">
      <c r="A751" s="30"/>
      <c r="B751" s="30"/>
      <c r="C751" s="46" t="s">
        <v>64</v>
      </c>
      <c r="D751" s="47">
        <v>0</v>
      </c>
      <c r="E751" s="47">
        <v>0</v>
      </c>
      <c r="F751" s="47">
        <v>0</v>
      </c>
      <c r="G751" s="47">
        <v>0</v>
      </c>
      <c r="H751" s="30"/>
      <c r="I751" s="30"/>
      <c r="J751" s="30"/>
      <c r="K751" s="30"/>
    </row>
    <row r="752" spans="1:11" ht="14.1" customHeight="1" x14ac:dyDescent="0.25">
      <c r="A752" s="30"/>
      <c r="B752" s="30"/>
      <c r="C752" s="46" t="s">
        <v>65</v>
      </c>
      <c r="D752" s="47">
        <v>0</v>
      </c>
      <c r="E752" s="47">
        <v>0</v>
      </c>
      <c r="F752" s="47">
        <v>0</v>
      </c>
      <c r="G752" s="47">
        <v>0</v>
      </c>
      <c r="H752" s="30"/>
      <c r="I752" s="30"/>
      <c r="J752" s="30"/>
      <c r="K752" s="30"/>
    </row>
    <row r="753" spans="1:11" ht="14.1" customHeight="1" x14ac:dyDescent="0.25">
      <c r="A753" s="30"/>
      <c r="B753" s="30"/>
      <c r="C753" s="46" t="s">
        <v>66</v>
      </c>
      <c r="D753" s="47">
        <v>0</v>
      </c>
      <c r="E753" s="47">
        <v>0</v>
      </c>
      <c r="F753" s="47">
        <v>0</v>
      </c>
      <c r="G753" s="47">
        <v>0</v>
      </c>
      <c r="H753" s="30"/>
      <c r="I753" s="30"/>
      <c r="J753" s="30"/>
      <c r="K753" s="30"/>
    </row>
    <row r="754" spans="1:11" ht="14.1" customHeight="1" x14ac:dyDescent="0.25">
      <c r="A754" s="30"/>
      <c r="B754" s="30"/>
      <c r="C754" s="46" t="s">
        <v>67</v>
      </c>
      <c r="D754" s="47">
        <v>0</v>
      </c>
      <c r="E754" s="47">
        <v>0</v>
      </c>
      <c r="F754" s="47">
        <v>12403200</v>
      </c>
      <c r="G754" s="47">
        <v>0</v>
      </c>
      <c r="H754" s="30"/>
      <c r="I754" s="30"/>
      <c r="J754" s="30"/>
      <c r="K754" s="30"/>
    </row>
    <row r="755" spans="1:11" ht="14.1" customHeight="1" x14ac:dyDescent="0.25">
      <c r="A755" s="30"/>
      <c r="B755" s="30"/>
      <c r="C755" s="46" t="s">
        <v>54</v>
      </c>
      <c r="D755" s="47">
        <v>0</v>
      </c>
      <c r="E755" s="47">
        <v>0</v>
      </c>
      <c r="F755" s="47">
        <v>12403200</v>
      </c>
      <c r="G755" s="47">
        <v>0</v>
      </c>
      <c r="H755" s="30"/>
      <c r="I755" s="30"/>
      <c r="J755" s="30"/>
      <c r="K755" s="30"/>
    </row>
    <row r="756" spans="1:11" ht="14.1" customHeight="1" x14ac:dyDescent="0.25">
      <c r="A756" s="30"/>
      <c r="B756" s="30"/>
      <c r="C756" s="46" t="s">
        <v>63</v>
      </c>
      <c r="D756" s="47">
        <v>0</v>
      </c>
      <c r="E756" s="47">
        <v>0</v>
      </c>
      <c r="F756" s="47">
        <v>0</v>
      </c>
      <c r="G756" s="47">
        <v>0</v>
      </c>
      <c r="H756" s="30"/>
      <c r="I756" s="30"/>
      <c r="J756" s="30"/>
      <c r="K756" s="30"/>
    </row>
    <row r="757" spans="1:11" ht="14.1" customHeight="1" x14ac:dyDescent="0.25">
      <c r="A757" s="30"/>
      <c r="B757" s="30"/>
      <c r="C757" s="46" t="s">
        <v>64</v>
      </c>
      <c r="D757" s="47">
        <v>0</v>
      </c>
      <c r="E757" s="47">
        <v>0</v>
      </c>
      <c r="F757" s="47">
        <v>0</v>
      </c>
      <c r="G757" s="47">
        <v>0</v>
      </c>
      <c r="H757" s="30"/>
      <c r="I757" s="30"/>
      <c r="J757" s="30"/>
      <c r="K757" s="30"/>
    </row>
    <row r="758" spans="1:11" ht="14.1" customHeight="1" x14ac:dyDescent="0.25">
      <c r="A758" s="30"/>
      <c r="B758" s="30"/>
      <c r="C758" s="46" t="s">
        <v>65</v>
      </c>
      <c r="D758" s="47">
        <v>0</v>
      </c>
      <c r="E758" s="47">
        <v>0</v>
      </c>
      <c r="F758" s="47">
        <v>0</v>
      </c>
      <c r="G758" s="47">
        <v>0</v>
      </c>
      <c r="H758" s="30"/>
      <c r="I758" s="30"/>
      <c r="J758" s="30"/>
      <c r="K758" s="30"/>
    </row>
    <row r="759" spans="1:11" ht="14.1" customHeight="1" x14ac:dyDescent="0.25">
      <c r="A759" s="30"/>
      <c r="B759" s="30"/>
      <c r="C759" s="46" t="s">
        <v>66</v>
      </c>
      <c r="D759" s="47">
        <v>0</v>
      </c>
      <c r="E759" s="47">
        <v>0</v>
      </c>
      <c r="F759" s="47">
        <v>0</v>
      </c>
      <c r="G759" s="47">
        <v>0</v>
      </c>
      <c r="H759" s="30"/>
      <c r="I759" s="30"/>
      <c r="J759" s="30"/>
      <c r="K759" s="30"/>
    </row>
    <row r="760" spans="1:11" ht="14.1" customHeight="1" x14ac:dyDescent="0.25">
      <c r="A760" s="30"/>
      <c r="B760" s="30"/>
      <c r="C760" s="46" t="s">
        <v>68</v>
      </c>
      <c r="D760" s="47">
        <v>0</v>
      </c>
      <c r="E760" s="47">
        <v>0</v>
      </c>
      <c r="F760" s="47">
        <v>0</v>
      </c>
      <c r="G760" s="47">
        <v>0</v>
      </c>
      <c r="H760" s="30"/>
      <c r="I760" s="30"/>
      <c r="J760" s="30"/>
      <c r="K760" s="30"/>
    </row>
    <row r="761" spans="1:11" ht="14.1" customHeight="1" x14ac:dyDescent="0.25">
      <c r="A761" s="30"/>
      <c r="B761" s="30"/>
      <c r="C761" s="46" t="s">
        <v>54</v>
      </c>
      <c r="D761" s="47">
        <v>0</v>
      </c>
      <c r="E761" s="47">
        <v>0</v>
      </c>
      <c r="F761" s="47">
        <v>0</v>
      </c>
      <c r="G761" s="47">
        <v>0</v>
      </c>
      <c r="H761" s="30"/>
      <c r="I761" s="30"/>
      <c r="J761" s="30"/>
      <c r="K761" s="30"/>
    </row>
    <row r="762" spans="1:11" ht="14.1" customHeight="1" x14ac:dyDescent="0.25">
      <c r="A762" s="30"/>
      <c r="B762" s="30"/>
      <c r="C762" s="46" t="s">
        <v>63</v>
      </c>
      <c r="D762" s="47">
        <v>0</v>
      </c>
      <c r="E762" s="47">
        <v>0</v>
      </c>
      <c r="F762" s="47">
        <v>0</v>
      </c>
      <c r="G762" s="47">
        <v>0</v>
      </c>
      <c r="H762" s="30"/>
      <c r="I762" s="30"/>
      <c r="J762" s="30"/>
      <c r="K762" s="30"/>
    </row>
    <row r="763" spans="1:11" ht="14.1" customHeight="1" x14ac:dyDescent="0.25">
      <c r="A763" s="30"/>
      <c r="B763" s="30"/>
      <c r="C763" s="46" t="s">
        <v>64</v>
      </c>
      <c r="D763" s="47">
        <v>0</v>
      </c>
      <c r="E763" s="47">
        <v>0</v>
      </c>
      <c r="F763" s="47">
        <v>0</v>
      </c>
      <c r="G763" s="47">
        <v>0</v>
      </c>
      <c r="H763" s="30"/>
      <c r="I763" s="30"/>
      <c r="J763" s="30"/>
      <c r="K763" s="30"/>
    </row>
    <row r="764" spans="1:11" ht="14.1" customHeight="1" x14ac:dyDescent="0.25">
      <c r="A764" s="30"/>
      <c r="B764" s="30"/>
      <c r="C764" s="46" t="s">
        <v>65</v>
      </c>
      <c r="D764" s="47">
        <v>0</v>
      </c>
      <c r="E764" s="47">
        <v>0</v>
      </c>
      <c r="F764" s="47">
        <v>0</v>
      </c>
      <c r="G764" s="47">
        <v>0</v>
      </c>
      <c r="H764" s="30"/>
      <c r="I764" s="30"/>
      <c r="J764" s="30"/>
      <c r="K764" s="30"/>
    </row>
    <row r="765" spans="1:11" ht="14.1" customHeight="1" x14ac:dyDescent="0.25">
      <c r="A765" s="30"/>
      <c r="B765" s="30"/>
      <c r="C765" s="46" t="s">
        <v>66</v>
      </c>
      <c r="D765" s="47">
        <v>0</v>
      </c>
      <c r="E765" s="47">
        <v>0</v>
      </c>
      <c r="F765" s="47">
        <v>0</v>
      </c>
      <c r="G765" s="47">
        <v>0</v>
      </c>
      <c r="H765" s="30"/>
      <c r="I765" s="30"/>
      <c r="J765" s="30"/>
      <c r="K765" s="30"/>
    </row>
    <row r="766" spans="1:11" ht="14.1" customHeight="1" x14ac:dyDescent="0.25">
      <c r="A766" s="30"/>
      <c r="B766" s="30"/>
      <c r="C766" s="46" t="s">
        <v>69</v>
      </c>
      <c r="D766" s="47">
        <v>0</v>
      </c>
      <c r="E766" s="47">
        <v>0</v>
      </c>
      <c r="F766" s="47">
        <v>0</v>
      </c>
      <c r="G766" s="47">
        <v>0</v>
      </c>
      <c r="H766" s="30"/>
      <c r="I766" s="30"/>
      <c r="J766" s="30"/>
      <c r="K766" s="30"/>
    </row>
    <row r="767" spans="1:11" ht="14.1" customHeight="1" x14ac:dyDescent="0.25">
      <c r="A767" s="30"/>
      <c r="B767" s="30"/>
      <c r="C767" s="46" t="s">
        <v>70</v>
      </c>
      <c r="D767" s="47">
        <v>0</v>
      </c>
      <c r="E767" s="47">
        <v>0</v>
      </c>
      <c r="F767" s="47">
        <v>0</v>
      </c>
      <c r="G767" s="47">
        <v>0</v>
      </c>
      <c r="H767" s="30"/>
      <c r="I767" s="30"/>
      <c r="J767" s="30"/>
      <c r="K767" s="30"/>
    </row>
    <row r="768" spans="1:11" ht="14.1" customHeight="1" x14ac:dyDescent="0.25">
      <c r="A768" s="30"/>
      <c r="B768" s="30"/>
      <c r="C768" s="48" t="s">
        <v>71</v>
      </c>
      <c r="D768" s="47">
        <v>0</v>
      </c>
      <c r="E768" s="47">
        <v>1099200</v>
      </c>
      <c r="F768" s="47">
        <v>12403200</v>
      </c>
      <c r="G768" s="47">
        <v>0</v>
      </c>
      <c r="H768" s="30"/>
      <c r="I768" s="30"/>
      <c r="J768" s="30"/>
      <c r="K768" s="30"/>
    </row>
    <row r="769" spans="1:11" ht="15" customHeight="1" x14ac:dyDescent="0.25">
      <c r="A769" s="30"/>
      <c r="B769" s="30"/>
      <c r="C769" s="50" t="s">
        <v>47</v>
      </c>
      <c r="D769" s="51" t="s">
        <v>47</v>
      </c>
      <c r="E769" s="51" t="s">
        <v>47</v>
      </c>
      <c r="F769" s="51" t="s">
        <v>47</v>
      </c>
      <c r="G769" s="51" t="s">
        <v>47</v>
      </c>
      <c r="H769" s="30"/>
      <c r="I769" s="30"/>
      <c r="J769" s="30"/>
      <c r="K769" s="30"/>
    </row>
    <row r="770" spans="1:11" ht="15" customHeight="1" x14ac:dyDescent="0.25">
      <c r="A770" s="30"/>
      <c r="B770" s="30"/>
      <c r="C770" s="33" t="s">
        <v>118</v>
      </c>
      <c r="D770" s="52">
        <v>414854000</v>
      </c>
      <c r="E770" s="52">
        <v>480640000</v>
      </c>
      <c r="F770" s="52">
        <v>480640000</v>
      </c>
      <c r="G770" s="52">
        <v>480640000</v>
      </c>
      <c r="H770" s="30"/>
      <c r="I770" s="30"/>
      <c r="J770" s="30"/>
      <c r="K770" s="30"/>
    </row>
    <row r="771" spans="1:11" ht="15" customHeight="1" x14ac:dyDescent="0.25">
      <c r="A771" s="30"/>
      <c r="B771" s="30"/>
      <c r="C771" s="34" t="s">
        <v>53</v>
      </c>
      <c r="D771" s="53">
        <v>234437000</v>
      </c>
      <c r="E771" s="53">
        <v>235320000</v>
      </c>
      <c r="F771" s="53">
        <v>235320000</v>
      </c>
      <c r="G771" s="53">
        <v>235320000</v>
      </c>
      <c r="H771" s="30"/>
      <c r="I771" s="30"/>
      <c r="J771" s="30"/>
      <c r="K771" s="30"/>
    </row>
    <row r="772" spans="1:11" ht="15" customHeight="1" x14ac:dyDescent="0.25">
      <c r="A772" s="30"/>
      <c r="B772" s="30"/>
      <c r="C772" s="34" t="s">
        <v>54</v>
      </c>
      <c r="D772" s="53">
        <v>234437000</v>
      </c>
      <c r="E772" s="53">
        <v>235320000</v>
      </c>
      <c r="F772" s="53">
        <v>235320000</v>
      </c>
      <c r="G772" s="53">
        <v>235320000</v>
      </c>
      <c r="H772" s="30"/>
      <c r="I772" s="30"/>
      <c r="J772" s="30"/>
      <c r="K772" s="30"/>
    </row>
    <row r="773" spans="1:11" ht="15" customHeight="1" x14ac:dyDescent="0.25">
      <c r="A773" s="30"/>
      <c r="B773" s="30"/>
      <c r="C773" s="34" t="s">
        <v>55</v>
      </c>
      <c r="D773" s="53">
        <v>0</v>
      </c>
      <c r="E773" s="53">
        <v>0</v>
      </c>
      <c r="F773" s="53">
        <v>0</v>
      </c>
      <c r="G773" s="53">
        <v>0</v>
      </c>
      <c r="H773" s="30"/>
      <c r="I773" s="30"/>
      <c r="J773" s="30"/>
      <c r="K773" s="30"/>
    </row>
    <row r="774" spans="1:11" ht="15" customHeight="1" x14ac:dyDescent="0.25">
      <c r="A774" s="30"/>
      <c r="B774" s="30"/>
      <c r="C774" s="34" t="s">
        <v>56</v>
      </c>
      <c r="D774" s="53">
        <v>37850000</v>
      </c>
      <c r="E774" s="53">
        <v>38000000</v>
      </c>
      <c r="F774" s="53">
        <v>38000000</v>
      </c>
      <c r="G774" s="53">
        <v>38000000</v>
      </c>
      <c r="H774" s="30"/>
      <c r="I774" s="30"/>
      <c r="J774" s="30"/>
      <c r="K774" s="30"/>
    </row>
    <row r="775" spans="1:11" ht="15" customHeight="1" x14ac:dyDescent="0.25">
      <c r="A775" s="30"/>
      <c r="B775" s="30"/>
      <c r="C775" s="34" t="s">
        <v>54</v>
      </c>
      <c r="D775" s="53">
        <v>37850000</v>
      </c>
      <c r="E775" s="53">
        <v>38000000</v>
      </c>
      <c r="F775" s="53">
        <v>38000000</v>
      </c>
      <c r="G775" s="53">
        <v>38000000</v>
      </c>
      <c r="H775" s="30"/>
      <c r="I775" s="30"/>
      <c r="J775" s="30"/>
      <c r="K775" s="30"/>
    </row>
    <row r="776" spans="1:11" ht="15" customHeight="1" x14ac:dyDescent="0.25">
      <c r="A776" s="30"/>
      <c r="B776" s="30"/>
      <c r="C776" s="34" t="s">
        <v>55</v>
      </c>
      <c r="D776" s="53">
        <v>0</v>
      </c>
      <c r="E776" s="53">
        <v>0</v>
      </c>
      <c r="F776" s="53">
        <v>0</v>
      </c>
      <c r="G776" s="53">
        <v>0</v>
      </c>
      <c r="H776" s="30"/>
      <c r="I776" s="30"/>
      <c r="J776" s="30"/>
      <c r="K776" s="30"/>
    </row>
    <row r="777" spans="1:11" ht="15" customHeight="1" x14ac:dyDescent="0.25">
      <c r="A777" s="30"/>
      <c r="B777" s="30"/>
      <c r="C777" s="34" t="s">
        <v>57</v>
      </c>
      <c r="D777" s="53">
        <v>120784000</v>
      </c>
      <c r="E777" s="53">
        <v>158230000</v>
      </c>
      <c r="F777" s="53">
        <v>158230000</v>
      </c>
      <c r="G777" s="53">
        <v>158230000</v>
      </c>
      <c r="H777" s="30"/>
      <c r="I777" s="30"/>
      <c r="J777" s="30"/>
      <c r="K777" s="30"/>
    </row>
    <row r="778" spans="1:11" ht="15" customHeight="1" x14ac:dyDescent="0.25">
      <c r="A778" s="30"/>
      <c r="B778" s="30"/>
      <c r="C778" s="34" t="s">
        <v>54</v>
      </c>
      <c r="D778" s="53">
        <v>120784000</v>
      </c>
      <c r="E778" s="53">
        <v>158230000</v>
      </c>
      <c r="F778" s="53">
        <v>158230000</v>
      </c>
      <c r="G778" s="53">
        <v>158230000</v>
      </c>
      <c r="H778" s="30"/>
      <c r="I778" s="30"/>
      <c r="J778" s="30"/>
      <c r="K778" s="30"/>
    </row>
    <row r="779" spans="1:11" ht="15" customHeight="1" x14ac:dyDescent="0.25">
      <c r="A779" s="30"/>
      <c r="B779" s="30"/>
      <c r="C779" s="34" t="s">
        <v>55</v>
      </c>
      <c r="D779" s="53">
        <v>0</v>
      </c>
      <c r="E779" s="53">
        <v>0</v>
      </c>
      <c r="F779" s="53">
        <v>0</v>
      </c>
      <c r="G779" s="53">
        <v>0</v>
      </c>
      <c r="H779" s="30"/>
      <c r="I779" s="30"/>
      <c r="J779" s="30"/>
      <c r="K779" s="30"/>
    </row>
    <row r="780" spans="1:11" ht="15" customHeight="1" x14ac:dyDescent="0.25">
      <c r="A780" s="30"/>
      <c r="B780" s="30"/>
      <c r="C780" s="34" t="s">
        <v>58</v>
      </c>
      <c r="D780" s="53">
        <v>0</v>
      </c>
      <c r="E780" s="53">
        <v>0</v>
      </c>
      <c r="F780" s="53">
        <v>0</v>
      </c>
      <c r="G780" s="53">
        <v>0</v>
      </c>
      <c r="H780" s="30"/>
      <c r="I780" s="30"/>
      <c r="J780" s="30"/>
      <c r="K780" s="30"/>
    </row>
    <row r="781" spans="1:11" ht="15" customHeight="1" x14ac:dyDescent="0.25">
      <c r="A781" s="30"/>
      <c r="B781" s="30"/>
      <c r="C781" s="34" t="s">
        <v>54</v>
      </c>
      <c r="D781" s="53">
        <v>0</v>
      </c>
      <c r="E781" s="53">
        <v>0</v>
      </c>
      <c r="F781" s="53">
        <v>0</v>
      </c>
      <c r="G781" s="53">
        <v>0</v>
      </c>
      <c r="H781" s="30"/>
      <c r="I781" s="30"/>
      <c r="J781" s="30"/>
      <c r="K781" s="30"/>
    </row>
    <row r="782" spans="1:11" ht="15" customHeight="1" x14ac:dyDescent="0.25">
      <c r="A782" s="30"/>
      <c r="B782" s="30"/>
      <c r="C782" s="34" t="s">
        <v>55</v>
      </c>
      <c r="D782" s="53">
        <v>0</v>
      </c>
      <c r="E782" s="53">
        <v>0</v>
      </c>
      <c r="F782" s="53">
        <v>0</v>
      </c>
      <c r="G782" s="53">
        <v>0</v>
      </c>
      <c r="H782" s="30"/>
      <c r="I782" s="30"/>
      <c r="J782" s="30"/>
      <c r="K782" s="30"/>
    </row>
    <row r="783" spans="1:11" ht="20.100000000000001" customHeight="1" x14ac:dyDescent="0.25">
      <c r="A783" s="30"/>
      <c r="B783" s="30"/>
      <c r="C783" s="34" t="s">
        <v>119</v>
      </c>
      <c r="D783" s="54">
        <v>0</v>
      </c>
      <c r="E783" s="54">
        <v>0</v>
      </c>
      <c r="F783" s="54">
        <v>0</v>
      </c>
      <c r="G783" s="54">
        <v>0</v>
      </c>
      <c r="H783" s="30"/>
      <c r="I783" s="30"/>
      <c r="J783" s="30"/>
      <c r="K783" s="30"/>
    </row>
    <row r="784" spans="1:11" ht="15" customHeight="1" x14ac:dyDescent="0.25">
      <c r="A784" s="30"/>
      <c r="B784" s="30"/>
      <c r="C784" s="34" t="s">
        <v>54</v>
      </c>
      <c r="D784" s="53">
        <v>0</v>
      </c>
      <c r="E784" s="53">
        <v>0</v>
      </c>
      <c r="F784" s="53">
        <v>0</v>
      </c>
      <c r="G784" s="53">
        <v>0</v>
      </c>
      <c r="H784" s="30"/>
      <c r="I784" s="30"/>
      <c r="J784" s="30"/>
      <c r="K784" s="30"/>
    </row>
    <row r="785" spans="1:11" ht="15" customHeight="1" x14ac:dyDescent="0.25">
      <c r="A785" s="30"/>
      <c r="B785" s="30"/>
      <c r="C785" s="34" t="s">
        <v>55</v>
      </c>
      <c r="D785" s="53">
        <v>0</v>
      </c>
      <c r="E785" s="53">
        <v>0</v>
      </c>
      <c r="F785" s="53">
        <v>0</v>
      </c>
      <c r="G785" s="53">
        <v>0</v>
      </c>
      <c r="H785" s="30"/>
      <c r="I785" s="30"/>
      <c r="J785" s="30"/>
      <c r="K785" s="30"/>
    </row>
    <row r="786" spans="1:11" ht="15" customHeight="1" x14ac:dyDescent="0.25">
      <c r="A786" s="30"/>
      <c r="B786" s="30"/>
      <c r="C786" s="34" t="s">
        <v>60</v>
      </c>
      <c r="D786" s="53">
        <v>90000</v>
      </c>
      <c r="E786" s="53">
        <v>1090000</v>
      </c>
      <c r="F786" s="53">
        <v>1090000</v>
      </c>
      <c r="G786" s="53">
        <v>1090000</v>
      </c>
      <c r="H786" s="30"/>
      <c r="I786" s="30"/>
      <c r="J786" s="30"/>
      <c r="K786" s="30"/>
    </row>
    <row r="787" spans="1:11" ht="15" customHeight="1" x14ac:dyDescent="0.25">
      <c r="A787" s="30"/>
      <c r="B787" s="30"/>
      <c r="C787" s="34" t="s">
        <v>54</v>
      </c>
      <c r="D787" s="53">
        <v>90000</v>
      </c>
      <c r="E787" s="53">
        <v>1090000</v>
      </c>
      <c r="F787" s="53">
        <v>1090000</v>
      </c>
      <c r="G787" s="53">
        <v>1090000</v>
      </c>
      <c r="H787" s="30"/>
      <c r="I787" s="30"/>
      <c r="J787" s="30"/>
      <c r="K787" s="30"/>
    </row>
    <row r="788" spans="1:11" ht="15" customHeight="1" x14ac:dyDescent="0.25">
      <c r="A788" s="30"/>
      <c r="B788" s="30"/>
      <c r="C788" s="34" t="s">
        <v>55</v>
      </c>
      <c r="D788" s="53">
        <v>0</v>
      </c>
      <c r="E788" s="53">
        <v>0</v>
      </c>
      <c r="F788" s="53">
        <v>0</v>
      </c>
      <c r="G788" s="53">
        <v>0</v>
      </c>
      <c r="H788" s="30"/>
      <c r="I788" s="30"/>
      <c r="J788" s="30"/>
      <c r="K788" s="30"/>
    </row>
    <row r="789" spans="1:11" ht="15" customHeight="1" x14ac:dyDescent="0.25">
      <c r="A789" s="30"/>
      <c r="B789" s="30"/>
      <c r="C789" s="34" t="s">
        <v>61</v>
      </c>
      <c r="D789" s="53">
        <v>1600000</v>
      </c>
      <c r="E789" s="53">
        <v>0</v>
      </c>
      <c r="F789" s="53">
        <v>0</v>
      </c>
      <c r="G789" s="53">
        <v>0</v>
      </c>
      <c r="H789" s="30"/>
      <c r="I789" s="30"/>
      <c r="J789" s="30"/>
      <c r="K789" s="30"/>
    </row>
    <row r="790" spans="1:11" ht="15" customHeight="1" x14ac:dyDescent="0.25">
      <c r="A790" s="30"/>
      <c r="B790" s="30"/>
      <c r="C790" s="34" t="s">
        <v>54</v>
      </c>
      <c r="D790" s="53">
        <v>1600000</v>
      </c>
      <c r="E790" s="53">
        <v>0</v>
      </c>
      <c r="F790" s="53">
        <v>0</v>
      </c>
      <c r="G790" s="53">
        <v>0</v>
      </c>
      <c r="H790" s="30"/>
      <c r="I790" s="30"/>
      <c r="J790" s="30"/>
      <c r="K790" s="30"/>
    </row>
    <row r="791" spans="1:11" ht="15" customHeight="1" x14ac:dyDescent="0.25">
      <c r="A791" s="30"/>
      <c r="B791" s="30"/>
      <c r="C791" s="34" t="s">
        <v>55</v>
      </c>
      <c r="D791" s="53">
        <v>0</v>
      </c>
      <c r="E791" s="53">
        <v>0</v>
      </c>
      <c r="F791" s="53">
        <v>0</v>
      </c>
      <c r="G791" s="53">
        <v>0</v>
      </c>
      <c r="H791" s="30"/>
      <c r="I791" s="30"/>
      <c r="J791" s="30"/>
      <c r="K791" s="30"/>
    </row>
    <row r="792" spans="1:11" ht="15" customHeight="1" x14ac:dyDescent="0.25">
      <c r="A792" s="30"/>
      <c r="B792" s="30"/>
      <c r="C792" s="34" t="s">
        <v>62</v>
      </c>
      <c r="D792" s="53">
        <v>0</v>
      </c>
      <c r="E792" s="53">
        <v>29095200</v>
      </c>
      <c r="F792" s="53">
        <v>0</v>
      </c>
      <c r="G792" s="53">
        <v>0</v>
      </c>
      <c r="H792" s="30"/>
      <c r="I792" s="30"/>
      <c r="J792" s="30"/>
      <c r="K792" s="30"/>
    </row>
    <row r="793" spans="1:11" ht="15" customHeight="1" x14ac:dyDescent="0.25">
      <c r="A793" s="30"/>
      <c r="B793" s="30"/>
      <c r="C793" s="34" t="s">
        <v>54</v>
      </c>
      <c r="D793" s="53">
        <v>0</v>
      </c>
      <c r="E793" s="53">
        <v>29095200</v>
      </c>
      <c r="F793" s="53">
        <v>0</v>
      </c>
      <c r="G793" s="53">
        <v>0</v>
      </c>
      <c r="H793" s="30"/>
      <c r="I793" s="30"/>
      <c r="J793" s="30"/>
      <c r="K793" s="30"/>
    </row>
    <row r="794" spans="1:11" ht="15" customHeight="1" x14ac:dyDescent="0.25">
      <c r="A794" s="30"/>
      <c r="B794" s="30"/>
      <c r="C794" s="34" t="s">
        <v>63</v>
      </c>
      <c r="D794" s="53">
        <v>0</v>
      </c>
      <c r="E794" s="53">
        <v>0</v>
      </c>
      <c r="F794" s="53">
        <v>0</v>
      </c>
      <c r="G794" s="53">
        <v>0</v>
      </c>
      <c r="H794" s="30"/>
      <c r="I794" s="30"/>
      <c r="J794" s="30"/>
      <c r="K794" s="30"/>
    </row>
    <row r="795" spans="1:11" ht="15" customHeight="1" x14ac:dyDescent="0.25">
      <c r="A795" s="30"/>
      <c r="B795" s="30"/>
      <c r="C795" s="34" t="s">
        <v>64</v>
      </c>
      <c r="D795" s="53">
        <v>0</v>
      </c>
      <c r="E795" s="53">
        <v>0</v>
      </c>
      <c r="F795" s="53">
        <v>0</v>
      </c>
      <c r="G795" s="53">
        <v>0</v>
      </c>
      <c r="H795" s="30"/>
      <c r="I795" s="30"/>
      <c r="J795" s="30"/>
      <c r="K795" s="30"/>
    </row>
    <row r="796" spans="1:11" ht="15" customHeight="1" x14ac:dyDescent="0.25">
      <c r="A796" s="30"/>
      <c r="B796" s="30"/>
      <c r="C796" s="34" t="s">
        <v>65</v>
      </c>
      <c r="D796" s="53">
        <v>0</v>
      </c>
      <c r="E796" s="53">
        <v>0</v>
      </c>
      <c r="F796" s="53">
        <v>0</v>
      </c>
      <c r="G796" s="53">
        <v>0</v>
      </c>
      <c r="H796" s="30"/>
      <c r="I796" s="30"/>
      <c r="J796" s="30"/>
      <c r="K796" s="30"/>
    </row>
    <row r="797" spans="1:11" ht="15" customHeight="1" x14ac:dyDescent="0.25">
      <c r="A797" s="30"/>
      <c r="B797" s="30"/>
      <c r="C797" s="34" t="s">
        <v>66</v>
      </c>
      <c r="D797" s="53">
        <v>0</v>
      </c>
      <c r="E797" s="53">
        <v>0</v>
      </c>
      <c r="F797" s="53">
        <v>0</v>
      </c>
      <c r="G797" s="53">
        <v>0</v>
      </c>
      <c r="H797" s="30"/>
      <c r="I797" s="30"/>
      <c r="J797" s="30"/>
      <c r="K797" s="30"/>
    </row>
    <row r="798" spans="1:11" ht="15" customHeight="1" x14ac:dyDescent="0.25">
      <c r="A798" s="30"/>
      <c r="B798" s="30"/>
      <c r="C798" s="34" t="s">
        <v>67</v>
      </c>
      <c r="D798" s="53">
        <v>20093000</v>
      </c>
      <c r="E798" s="53">
        <v>18904800</v>
      </c>
      <c r="F798" s="53">
        <v>48000000</v>
      </c>
      <c r="G798" s="53">
        <v>48000000</v>
      </c>
      <c r="H798" s="30"/>
      <c r="I798" s="30"/>
      <c r="J798" s="30"/>
      <c r="K798" s="30"/>
    </row>
    <row r="799" spans="1:11" ht="15" customHeight="1" x14ac:dyDescent="0.25">
      <c r="A799" s="30"/>
      <c r="B799" s="30"/>
      <c r="C799" s="34" t="s">
        <v>54</v>
      </c>
      <c r="D799" s="53">
        <v>20093000</v>
      </c>
      <c r="E799" s="53">
        <v>18904800</v>
      </c>
      <c r="F799" s="53">
        <v>48000000</v>
      </c>
      <c r="G799" s="53">
        <v>48000000</v>
      </c>
      <c r="H799" s="30"/>
      <c r="I799" s="30"/>
      <c r="J799" s="30"/>
      <c r="K799" s="30"/>
    </row>
    <row r="800" spans="1:11" ht="15" customHeight="1" x14ac:dyDescent="0.25">
      <c r="A800" s="30"/>
      <c r="B800" s="30"/>
      <c r="C800" s="34" t="s">
        <v>63</v>
      </c>
      <c r="D800" s="53">
        <v>0</v>
      </c>
      <c r="E800" s="53">
        <v>0</v>
      </c>
      <c r="F800" s="53">
        <v>0</v>
      </c>
      <c r="G800" s="53">
        <v>0</v>
      </c>
      <c r="H800" s="30"/>
      <c r="I800" s="30"/>
      <c r="J800" s="30"/>
      <c r="K800" s="30"/>
    </row>
    <row r="801" spans="1:11" ht="15" customHeight="1" x14ac:dyDescent="0.25">
      <c r="A801" s="30"/>
      <c r="B801" s="30"/>
      <c r="C801" s="34" t="s">
        <v>64</v>
      </c>
      <c r="D801" s="53">
        <v>0</v>
      </c>
      <c r="E801" s="53">
        <v>0</v>
      </c>
      <c r="F801" s="53">
        <v>0</v>
      </c>
      <c r="G801" s="53">
        <v>0</v>
      </c>
      <c r="H801" s="30"/>
      <c r="I801" s="30"/>
      <c r="J801" s="30"/>
      <c r="K801" s="30"/>
    </row>
    <row r="802" spans="1:11" ht="15" customHeight="1" x14ac:dyDescent="0.25">
      <c r="A802" s="30"/>
      <c r="B802" s="30"/>
      <c r="C802" s="34" t="s">
        <v>65</v>
      </c>
      <c r="D802" s="53">
        <v>0</v>
      </c>
      <c r="E802" s="53">
        <v>0</v>
      </c>
      <c r="F802" s="53">
        <v>0</v>
      </c>
      <c r="G802" s="53">
        <v>0</v>
      </c>
      <c r="H802" s="30"/>
      <c r="I802" s="30"/>
      <c r="J802" s="30"/>
      <c r="K802" s="30"/>
    </row>
    <row r="803" spans="1:11" ht="15" customHeight="1" x14ac:dyDescent="0.25">
      <c r="A803" s="30"/>
      <c r="B803" s="30"/>
      <c r="C803" s="34" t="s">
        <v>66</v>
      </c>
      <c r="D803" s="53">
        <v>0</v>
      </c>
      <c r="E803" s="53">
        <v>0</v>
      </c>
      <c r="F803" s="53">
        <v>0</v>
      </c>
      <c r="G803" s="53">
        <v>0</v>
      </c>
      <c r="H803" s="30"/>
      <c r="I803" s="30"/>
      <c r="J803" s="30"/>
      <c r="K803" s="30"/>
    </row>
    <row r="804" spans="1:11" ht="15" customHeight="1" x14ac:dyDescent="0.25">
      <c r="A804" s="30"/>
      <c r="B804" s="30"/>
      <c r="C804" s="34" t="s">
        <v>68</v>
      </c>
      <c r="D804" s="53">
        <v>0</v>
      </c>
      <c r="E804" s="53">
        <v>0</v>
      </c>
      <c r="F804" s="53">
        <v>0</v>
      </c>
      <c r="G804" s="53">
        <v>0</v>
      </c>
      <c r="H804" s="30"/>
      <c r="I804" s="30"/>
      <c r="J804" s="30"/>
      <c r="K804" s="30"/>
    </row>
    <row r="805" spans="1:11" ht="15" customHeight="1" x14ac:dyDescent="0.25">
      <c r="A805" s="30"/>
      <c r="B805" s="30"/>
      <c r="C805" s="34" t="s">
        <v>54</v>
      </c>
      <c r="D805" s="53">
        <v>0</v>
      </c>
      <c r="E805" s="53">
        <v>0</v>
      </c>
      <c r="F805" s="53">
        <v>0</v>
      </c>
      <c r="G805" s="53">
        <v>0</v>
      </c>
      <c r="H805" s="30"/>
      <c r="I805" s="30"/>
      <c r="J805" s="30"/>
      <c r="K805" s="30"/>
    </row>
    <row r="806" spans="1:11" ht="15" customHeight="1" x14ac:dyDescent="0.25">
      <c r="A806" s="30"/>
      <c r="B806" s="30"/>
      <c r="C806" s="34" t="s">
        <v>63</v>
      </c>
      <c r="D806" s="53">
        <v>0</v>
      </c>
      <c r="E806" s="53">
        <v>0</v>
      </c>
      <c r="F806" s="53">
        <v>0</v>
      </c>
      <c r="G806" s="53">
        <v>0</v>
      </c>
      <c r="H806" s="30"/>
      <c r="I806" s="30"/>
      <c r="J806" s="30"/>
      <c r="K806" s="30"/>
    </row>
    <row r="807" spans="1:11" ht="15" customHeight="1" x14ac:dyDescent="0.25">
      <c r="A807" s="30"/>
      <c r="B807" s="30"/>
      <c r="C807" s="34" t="s">
        <v>64</v>
      </c>
      <c r="D807" s="53">
        <v>0</v>
      </c>
      <c r="E807" s="53">
        <v>0</v>
      </c>
      <c r="F807" s="53">
        <v>0</v>
      </c>
      <c r="G807" s="53">
        <v>0</v>
      </c>
      <c r="H807" s="30"/>
      <c r="I807" s="30"/>
      <c r="J807" s="30"/>
      <c r="K807" s="30"/>
    </row>
    <row r="808" spans="1:11" ht="15" customHeight="1" x14ac:dyDescent="0.25">
      <c r="A808" s="30"/>
      <c r="B808" s="30"/>
      <c r="C808" s="34" t="s">
        <v>65</v>
      </c>
      <c r="D808" s="53">
        <v>0</v>
      </c>
      <c r="E808" s="53">
        <v>0</v>
      </c>
      <c r="F808" s="53">
        <v>0</v>
      </c>
      <c r="G808" s="53">
        <v>0</v>
      </c>
      <c r="H808" s="30"/>
      <c r="I808" s="30"/>
      <c r="J808" s="30"/>
      <c r="K808" s="30"/>
    </row>
    <row r="809" spans="1:11" ht="15" customHeight="1" x14ac:dyDescent="0.25">
      <c r="A809" s="30"/>
      <c r="B809" s="30"/>
      <c r="C809" s="34" t="s">
        <v>66</v>
      </c>
      <c r="D809" s="53">
        <v>0</v>
      </c>
      <c r="E809" s="53">
        <v>0</v>
      </c>
      <c r="F809" s="53">
        <v>0</v>
      </c>
      <c r="G809" s="53">
        <v>0</v>
      </c>
      <c r="H809" s="30"/>
      <c r="I809" s="30"/>
      <c r="J809" s="30"/>
      <c r="K809" s="30"/>
    </row>
    <row r="810" spans="1:11" ht="15" customHeight="1" x14ac:dyDescent="0.25">
      <c r="A810" s="30"/>
      <c r="B810" s="30"/>
      <c r="C810" s="34" t="s">
        <v>69</v>
      </c>
      <c r="D810" s="53">
        <v>0</v>
      </c>
      <c r="E810" s="53">
        <v>0</v>
      </c>
      <c r="F810" s="53">
        <v>0</v>
      </c>
      <c r="G810" s="53">
        <v>0</v>
      </c>
      <c r="H810" s="30"/>
      <c r="I810" s="30"/>
      <c r="J810" s="30"/>
      <c r="K810" s="30"/>
    </row>
    <row r="811" spans="1:11" ht="15" customHeight="1" x14ac:dyDescent="0.25">
      <c r="A811" s="30"/>
      <c r="B811" s="30"/>
      <c r="C811" s="34" t="s">
        <v>70</v>
      </c>
      <c r="D811" s="53">
        <v>0</v>
      </c>
      <c r="E811" s="53">
        <v>0</v>
      </c>
      <c r="F811" s="53">
        <v>0</v>
      </c>
      <c r="G811" s="53">
        <v>0</v>
      </c>
      <c r="H811" s="30"/>
      <c r="I811" s="30"/>
      <c r="J811" s="30"/>
      <c r="K811" s="30"/>
    </row>
    <row r="812" spans="1:11" ht="20.100000000000001" customHeight="1" x14ac:dyDescent="0.25">
      <c r="A812" s="30"/>
      <c r="B812" s="30"/>
      <c r="C812" s="55" t="s">
        <v>47</v>
      </c>
      <c r="D812" s="30"/>
      <c r="E812" s="30"/>
      <c r="F812" s="30"/>
      <c r="G812" s="30"/>
      <c r="H812" s="30"/>
      <c r="I812" s="30"/>
      <c r="J812" s="30"/>
      <c r="K812" s="30"/>
    </row>
    <row r="818" spans="1:11" customFormat="1" ht="20.100000000000001" customHeight="1" x14ac:dyDescent="0.25">
      <c r="A818" s="61"/>
      <c r="B818" s="61"/>
      <c r="C818" s="1365" t="s">
        <v>0</v>
      </c>
      <c r="D818" s="1366"/>
      <c r="E818" s="1366"/>
      <c r="F818" s="1366"/>
      <c r="G818" s="1366"/>
      <c r="H818" s="61"/>
      <c r="I818" s="61"/>
      <c r="J818" s="61"/>
      <c r="K818" s="61"/>
    </row>
    <row r="819" spans="1:11" customFormat="1" ht="24.95" customHeight="1" x14ac:dyDescent="0.25">
      <c r="A819" s="61"/>
      <c r="B819" s="61"/>
      <c r="C819" s="1367" t="s">
        <v>1</v>
      </c>
      <c r="D819" s="1343"/>
      <c r="E819" s="1343"/>
      <c r="F819" s="1343"/>
      <c r="G819" s="1343"/>
      <c r="H819" s="61"/>
      <c r="I819" s="61"/>
      <c r="J819" s="61"/>
      <c r="K819" s="61"/>
    </row>
    <row r="820" spans="1:11" customFormat="1" ht="14.1" customHeight="1" x14ac:dyDescent="0.25">
      <c r="A820" s="61"/>
      <c r="B820" s="61"/>
      <c r="C820" s="62" t="s">
        <v>2</v>
      </c>
      <c r="D820" s="1353" t="s">
        <v>127</v>
      </c>
      <c r="E820" s="1354"/>
      <c r="F820" s="1354"/>
      <c r="G820" s="1354"/>
      <c r="H820" s="61"/>
      <c r="I820" s="61"/>
      <c r="J820" s="61"/>
      <c r="K820" s="61"/>
    </row>
    <row r="821" spans="1:11" customFormat="1" ht="14.1" customHeight="1" x14ac:dyDescent="0.25">
      <c r="A821" s="61"/>
      <c r="B821" s="61"/>
      <c r="C821" s="62" t="s">
        <v>4</v>
      </c>
      <c r="D821" s="1353" t="s">
        <v>128</v>
      </c>
      <c r="E821" s="1354"/>
      <c r="F821" s="1354"/>
      <c r="G821" s="1354"/>
      <c r="H821" s="61"/>
      <c r="I821" s="61"/>
      <c r="J821" s="61"/>
      <c r="K821" s="61"/>
    </row>
    <row r="822" spans="1:11" customFormat="1" ht="14.1" customHeight="1" x14ac:dyDescent="0.25">
      <c r="A822" s="61"/>
      <c r="B822" s="61"/>
      <c r="C822" s="62" t="s">
        <v>6</v>
      </c>
      <c r="D822" s="1353" t="s">
        <v>273</v>
      </c>
      <c r="E822" s="1354"/>
      <c r="F822" s="1354"/>
      <c r="G822" s="1354"/>
      <c r="H822" s="61"/>
      <c r="I822" s="61"/>
      <c r="J822" s="61"/>
      <c r="K822" s="61"/>
    </row>
    <row r="823" spans="1:11" customFormat="1" ht="14.1" customHeight="1" x14ac:dyDescent="0.25">
      <c r="A823" s="61"/>
      <c r="B823" s="61"/>
      <c r="C823" s="62" t="s">
        <v>8</v>
      </c>
      <c r="D823" s="1353" t="s">
        <v>9</v>
      </c>
      <c r="E823" s="1354"/>
      <c r="F823" s="1354"/>
      <c r="G823" s="1354"/>
      <c r="H823" s="61"/>
      <c r="I823" s="61"/>
      <c r="J823" s="61"/>
      <c r="K823" s="61"/>
    </row>
    <row r="824" spans="1:11" customFormat="1" ht="14.1" customHeight="1" x14ac:dyDescent="0.25">
      <c r="A824" s="61"/>
      <c r="B824" s="61"/>
      <c r="C824" s="62" t="s">
        <v>10</v>
      </c>
      <c r="D824" s="1355" t="s">
        <v>11</v>
      </c>
      <c r="E824" s="1356"/>
      <c r="F824" s="1356"/>
      <c r="G824" s="1356"/>
      <c r="H824" s="61"/>
      <c r="I824" s="61"/>
      <c r="J824" s="61"/>
      <c r="K824" s="61"/>
    </row>
    <row r="825" spans="1:11" customFormat="1" ht="14.1" customHeight="1" x14ac:dyDescent="0.25">
      <c r="A825" s="61"/>
      <c r="B825" s="61"/>
      <c r="C825" s="1357" t="s">
        <v>12</v>
      </c>
      <c r="D825" s="1358"/>
      <c r="E825" s="1358"/>
      <c r="F825" s="1358"/>
      <c r="G825" s="1358"/>
      <c r="H825" s="61"/>
      <c r="I825" s="61"/>
      <c r="J825" s="61"/>
      <c r="K825" s="61"/>
    </row>
    <row r="826" spans="1:11" customFormat="1" ht="114.95" customHeight="1" x14ac:dyDescent="0.25">
      <c r="A826" s="61"/>
      <c r="B826" s="61"/>
      <c r="C826" s="1359" t="s">
        <v>274</v>
      </c>
      <c r="D826" s="1360"/>
      <c r="E826" s="1360"/>
      <c r="F826" s="1360"/>
      <c r="G826" s="1360"/>
      <c r="H826" s="61"/>
      <c r="I826" s="61"/>
      <c r="J826" s="61"/>
      <c r="K826" s="61"/>
    </row>
    <row r="827" spans="1:11" customFormat="1" ht="213" customHeight="1" x14ac:dyDescent="0.25">
      <c r="A827" s="61"/>
      <c r="B827" s="61"/>
      <c r="C827" s="63" t="s">
        <v>14</v>
      </c>
      <c r="D827" s="1349" t="s">
        <v>275</v>
      </c>
      <c r="E827" s="1350"/>
      <c r="F827" s="1350"/>
      <c r="G827" s="1350"/>
      <c r="H827" s="61"/>
      <c r="I827" s="61"/>
      <c r="J827" s="61"/>
      <c r="K827" s="61"/>
    </row>
    <row r="828" spans="1:11" customFormat="1" ht="27.95" customHeight="1" x14ac:dyDescent="0.25">
      <c r="A828" s="61"/>
      <c r="B828" s="61"/>
      <c r="C828" s="64" t="s">
        <v>16</v>
      </c>
      <c r="D828" s="65">
        <v>2022</v>
      </c>
      <c r="E828" s="65">
        <v>2023</v>
      </c>
      <c r="F828" s="65">
        <v>2024</v>
      </c>
      <c r="G828" s="65">
        <v>2025</v>
      </c>
      <c r="H828" s="61"/>
      <c r="I828" s="61"/>
      <c r="J828" s="61"/>
      <c r="K828" s="61"/>
    </row>
    <row r="829" spans="1:11" customFormat="1" ht="14.1" customHeight="1" x14ac:dyDescent="0.25">
      <c r="A829" s="61"/>
      <c r="B829" s="61"/>
      <c r="C829" s="66"/>
      <c r="D829" s="67" t="s">
        <v>17</v>
      </c>
      <c r="E829" s="67" t="s">
        <v>18</v>
      </c>
      <c r="F829" s="67" t="s">
        <v>18</v>
      </c>
      <c r="G829" s="67" t="s">
        <v>18</v>
      </c>
      <c r="H829" s="61"/>
      <c r="I829" s="61"/>
      <c r="J829" s="61"/>
      <c r="K829" s="61"/>
    </row>
    <row r="830" spans="1:11" customFormat="1" ht="41.1" customHeight="1" x14ac:dyDescent="0.25">
      <c r="A830" s="61"/>
      <c r="B830" s="61"/>
      <c r="C830" s="64" t="s">
        <v>276</v>
      </c>
      <c r="D830" s="68" t="s">
        <v>134</v>
      </c>
      <c r="E830" s="68" t="s">
        <v>134</v>
      </c>
      <c r="F830" s="68" t="s">
        <v>134</v>
      </c>
      <c r="G830" s="68" t="s">
        <v>134</v>
      </c>
      <c r="H830" s="61"/>
      <c r="I830" s="61"/>
      <c r="J830" s="61"/>
      <c r="K830" s="61"/>
    </row>
    <row r="831" spans="1:11" customFormat="1" ht="51.95" customHeight="1" x14ac:dyDescent="0.25">
      <c r="A831" s="61"/>
      <c r="B831" s="61"/>
      <c r="C831" s="64" t="s">
        <v>277</v>
      </c>
      <c r="D831" s="68" t="s">
        <v>84</v>
      </c>
      <c r="E831" s="68" t="s">
        <v>84</v>
      </c>
      <c r="F831" s="68" t="s">
        <v>134</v>
      </c>
      <c r="G831" s="68" t="s">
        <v>134</v>
      </c>
      <c r="H831" s="61"/>
      <c r="I831" s="61"/>
      <c r="J831" s="61"/>
      <c r="K831" s="61"/>
    </row>
    <row r="832" spans="1:11" customFormat="1" ht="20.100000000000001" customHeight="1" x14ac:dyDescent="0.25">
      <c r="A832" s="61"/>
      <c r="B832" s="61"/>
      <c r="C832" s="64" t="s">
        <v>278</v>
      </c>
      <c r="D832" s="68" t="s">
        <v>135</v>
      </c>
      <c r="E832" s="68" t="s">
        <v>135</v>
      </c>
      <c r="F832" s="68" t="s">
        <v>135</v>
      </c>
      <c r="G832" s="68" t="s">
        <v>137</v>
      </c>
      <c r="H832" s="61"/>
      <c r="I832" s="61"/>
      <c r="J832" s="61"/>
      <c r="K832" s="61"/>
    </row>
    <row r="833" spans="1:11" customFormat="1" ht="30.95" customHeight="1" x14ac:dyDescent="0.25">
      <c r="A833" s="61"/>
      <c r="B833" s="61"/>
      <c r="C833" s="64" t="s">
        <v>279</v>
      </c>
      <c r="D833" s="68" t="s">
        <v>134</v>
      </c>
      <c r="E833" s="68" t="s">
        <v>135</v>
      </c>
      <c r="F833" s="68" t="s">
        <v>137</v>
      </c>
      <c r="G833" s="68" t="s">
        <v>137</v>
      </c>
      <c r="H833" s="61"/>
      <c r="I833" s="61"/>
      <c r="J833" s="61"/>
      <c r="K833" s="61"/>
    </row>
    <row r="834" spans="1:11" customFormat="1" ht="203.1" customHeight="1" x14ac:dyDescent="0.25">
      <c r="A834" s="61"/>
      <c r="B834" s="61"/>
      <c r="C834" s="63" t="s">
        <v>21</v>
      </c>
      <c r="D834" s="1349" t="s">
        <v>280</v>
      </c>
      <c r="E834" s="1350"/>
      <c r="F834" s="1350"/>
      <c r="G834" s="1350"/>
      <c r="H834" s="61"/>
      <c r="I834" s="61"/>
      <c r="J834" s="61"/>
      <c r="K834" s="61"/>
    </row>
    <row r="835" spans="1:11" customFormat="1" ht="27.95" customHeight="1" x14ac:dyDescent="0.25">
      <c r="A835" s="61"/>
      <c r="B835" s="61"/>
      <c r="C835" s="64" t="s">
        <v>23</v>
      </c>
      <c r="D835" s="65">
        <v>2022</v>
      </c>
      <c r="E835" s="65">
        <v>2023</v>
      </c>
      <c r="F835" s="65">
        <v>2024</v>
      </c>
      <c r="G835" s="65">
        <v>2025</v>
      </c>
      <c r="H835" s="61"/>
      <c r="I835" s="61"/>
      <c r="J835" s="61"/>
      <c r="K835" s="61"/>
    </row>
    <row r="836" spans="1:11" customFormat="1" ht="14.1" customHeight="1" x14ac:dyDescent="0.25">
      <c r="A836" s="61"/>
      <c r="B836" s="61"/>
      <c r="C836" s="66"/>
      <c r="D836" s="67" t="s">
        <v>17</v>
      </c>
      <c r="E836" s="67" t="s">
        <v>18</v>
      </c>
      <c r="F836" s="67" t="s">
        <v>18</v>
      </c>
      <c r="G836" s="67" t="s">
        <v>18</v>
      </c>
      <c r="H836" s="61"/>
      <c r="I836" s="61"/>
      <c r="J836" s="61"/>
      <c r="K836" s="61"/>
    </row>
    <row r="837" spans="1:11" customFormat="1" ht="62.1" customHeight="1" x14ac:dyDescent="0.25">
      <c r="A837" s="61"/>
      <c r="B837" s="61"/>
      <c r="C837" s="64" t="s">
        <v>281</v>
      </c>
      <c r="D837" s="68" t="s">
        <v>134</v>
      </c>
      <c r="E837" s="68" t="s">
        <v>135</v>
      </c>
      <c r="F837" s="68" t="s">
        <v>137</v>
      </c>
      <c r="G837" s="68" t="s">
        <v>137</v>
      </c>
      <c r="H837" s="61"/>
      <c r="I837" s="61"/>
      <c r="J837" s="61"/>
      <c r="K837" s="61"/>
    </row>
    <row r="838" spans="1:11" customFormat="1" ht="30.95" customHeight="1" x14ac:dyDescent="0.25">
      <c r="A838" s="61"/>
      <c r="B838" s="61"/>
      <c r="C838" s="64" t="s">
        <v>282</v>
      </c>
      <c r="D838" s="68" t="s">
        <v>84</v>
      </c>
      <c r="E838" s="68" t="s">
        <v>84</v>
      </c>
      <c r="F838" s="68" t="s">
        <v>134</v>
      </c>
      <c r="G838" s="68" t="s">
        <v>135</v>
      </c>
      <c r="H838" s="61"/>
      <c r="I838" s="61"/>
      <c r="J838" s="61"/>
      <c r="K838" s="61"/>
    </row>
    <row r="839" spans="1:11" customFormat="1" ht="30.95" customHeight="1" x14ac:dyDescent="0.25">
      <c r="A839" s="61"/>
      <c r="B839" s="61"/>
      <c r="C839" s="64" t="s">
        <v>283</v>
      </c>
      <c r="D839" s="68" t="s">
        <v>135</v>
      </c>
      <c r="E839" s="68" t="s">
        <v>135</v>
      </c>
      <c r="F839" s="68" t="s">
        <v>135</v>
      </c>
      <c r="G839" s="68" t="s">
        <v>137</v>
      </c>
      <c r="H839" s="61"/>
      <c r="I839" s="61"/>
      <c r="J839" s="61"/>
      <c r="K839" s="61"/>
    </row>
    <row r="840" spans="1:11" customFormat="1" ht="51.95" customHeight="1" x14ac:dyDescent="0.25">
      <c r="A840" s="61"/>
      <c r="B840" s="61"/>
      <c r="C840" s="64" t="s">
        <v>284</v>
      </c>
      <c r="D840" s="68" t="s">
        <v>135</v>
      </c>
      <c r="E840" s="68" t="s">
        <v>137</v>
      </c>
      <c r="F840" s="68" t="s">
        <v>143</v>
      </c>
      <c r="G840" s="68" t="s">
        <v>143</v>
      </c>
      <c r="H840" s="61"/>
      <c r="I840" s="61"/>
      <c r="J840" s="61"/>
      <c r="K840" s="61"/>
    </row>
    <row r="841" spans="1:11" customFormat="1" ht="14.1" customHeight="1" x14ac:dyDescent="0.25">
      <c r="A841" s="61"/>
      <c r="B841" s="61"/>
      <c r="C841" s="1351" t="s">
        <v>30</v>
      </c>
      <c r="D841" s="1352"/>
      <c r="E841" s="1352"/>
      <c r="F841" s="1352"/>
      <c r="G841" s="1352"/>
      <c r="H841" s="61"/>
      <c r="I841" s="61"/>
      <c r="J841" s="61"/>
      <c r="K841" s="61"/>
    </row>
    <row r="842" spans="1:11" customFormat="1" ht="14.1" customHeight="1" x14ac:dyDescent="0.25">
      <c r="A842" s="61"/>
      <c r="B842" s="61"/>
      <c r="C842" s="69" t="s">
        <v>285</v>
      </c>
      <c r="D842" s="1351" t="s">
        <v>286</v>
      </c>
      <c r="E842" s="1352"/>
      <c r="F842" s="1352"/>
      <c r="G842" s="1352"/>
      <c r="H842" s="61"/>
      <c r="I842" s="61"/>
      <c r="J842" s="61"/>
      <c r="K842" s="61"/>
    </row>
    <row r="843" spans="1:11" customFormat="1" ht="18" customHeight="1" x14ac:dyDescent="0.25">
      <c r="A843" s="61"/>
      <c r="B843" s="61"/>
      <c r="C843" s="70" t="s">
        <v>33</v>
      </c>
      <c r="D843" s="1346" t="s">
        <v>287</v>
      </c>
      <c r="E843" s="1347"/>
      <c r="F843" s="1347"/>
      <c r="G843" s="1347"/>
      <c r="H843" s="61"/>
      <c r="I843" s="61"/>
      <c r="J843" s="61"/>
      <c r="K843" s="61"/>
    </row>
    <row r="844" spans="1:11" customFormat="1" ht="18" customHeight="1" x14ac:dyDescent="0.25">
      <c r="A844" s="61"/>
      <c r="B844" s="61"/>
      <c r="C844" s="71" t="s">
        <v>35</v>
      </c>
      <c r="D844" s="1348" t="s">
        <v>288</v>
      </c>
      <c r="E844" s="1323"/>
      <c r="F844" s="1323"/>
      <c r="G844" s="1323"/>
      <c r="H844" s="61"/>
      <c r="I844" s="61"/>
      <c r="J844" s="61"/>
      <c r="K844" s="61"/>
    </row>
    <row r="845" spans="1:11" customFormat="1" ht="18" customHeight="1" x14ac:dyDescent="0.25">
      <c r="A845" s="61"/>
      <c r="B845" s="61"/>
      <c r="C845" s="71" t="s">
        <v>37</v>
      </c>
      <c r="D845" s="1348" t="s">
        <v>289</v>
      </c>
      <c r="E845" s="1323"/>
      <c r="F845" s="1323"/>
      <c r="G845" s="1323"/>
      <c r="H845" s="61"/>
      <c r="I845" s="61"/>
      <c r="J845" s="61"/>
      <c r="K845" s="61"/>
    </row>
    <row r="846" spans="1:11" customFormat="1" ht="15" customHeight="1" x14ac:dyDescent="0.25">
      <c r="A846" s="61"/>
      <c r="B846" s="61"/>
      <c r="C846" s="72"/>
      <c r="D846" s="73">
        <v>2022</v>
      </c>
      <c r="E846" s="73">
        <v>2023</v>
      </c>
      <c r="F846" s="73">
        <v>2024</v>
      </c>
      <c r="G846" s="73">
        <v>2025</v>
      </c>
      <c r="H846" s="61"/>
      <c r="I846" s="61"/>
      <c r="J846" s="61"/>
      <c r="K846" s="61"/>
    </row>
    <row r="847" spans="1:11" customFormat="1" ht="15" customHeight="1" x14ac:dyDescent="0.25">
      <c r="A847" s="61"/>
      <c r="B847" s="61"/>
      <c r="C847" s="74"/>
      <c r="D847" s="75" t="s">
        <v>17</v>
      </c>
      <c r="E847" s="75" t="s">
        <v>18</v>
      </c>
      <c r="F847" s="75" t="s">
        <v>18</v>
      </c>
      <c r="G847" s="75" t="s">
        <v>18</v>
      </c>
      <c r="H847" s="61"/>
      <c r="I847" s="61"/>
      <c r="J847" s="61"/>
      <c r="K847" s="61"/>
    </row>
    <row r="848" spans="1:11" customFormat="1" ht="14.1" customHeight="1" x14ac:dyDescent="0.25">
      <c r="A848" s="61"/>
      <c r="B848" s="61"/>
      <c r="C848" s="64" t="s">
        <v>39</v>
      </c>
      <c r="D848" s="68" t="s">
        <v>290</v>
      </c>
      <c r="E848" s="68" t="s">
        <v>291</v>
      </c>
      <c r="F848" s="68" t="s">
        <v>291</v>
      </c>
      <c r="G848" s="68" t="s">
        <v>291</v>
      </c>
      <c r="H848" s="61"/>
      <c r="I848" s="61"/>
      <c r="J848" s="61"/>
      <c r="K848" s="61"/>
    </row>
    <row r="849" spans="1:11" customFormat="1" ht="14.1" customHeight="1" x14ac:dyDescent="0.25">
      <c r="A849" s="61"/>
      <c r="B849" s="61"/>
      <c r="C849" s="64" t="s">
        <v>40</v>
      </c>
      <c r="D849" s="68" t="s">
        <v>292</v>
      </c>
      <c r="E849" s="68" t="s">
        <v>293</v>
      </c>
      <c r="F849" s="68" t="s">
        <v>293</v>
      </c>
      <c r="G849" s="68" t="s">
        <v>293</v>
      </c>
      <c r="H849" s="61"/>
      <c r="I849" s="61"/>
      <c r="J849" s="61"/>
      <c r="K849" s="61"/>
    </row>
    <row r="850" spans="1:11" customFormat="1" ht="14.1" customHeight="1" x14ac:dyDescent="0.25">
      <c r="A850" s="61"/>
      <c r="B850" s="61"/>
      <c r="C850" s="64" t="s">
        <v>43</v>
      </c>
      <c r="D850" s="68" t="s">
        <v>294</v>
      </c>
      <c r="E850" s="68" t="s">
        <v>295</v>
      </c>
      <c r="F850" s="68" t="s">
        <v>295</v>
      </c>
      <c r="G850" s="68" t="s">
        <v>295</v>
      </c>
      <c r="H850" s="61"/>
      <c r="I850" s="61"/>
      <c r="J850" s="61"/>
      <c r="K850" s="61"/>
    </row>
    <row r="851" spans="1:11" customFormat="1" ht="14.1" customHeight="1" x14ac:dyDescent="0.25">
      <c r="A851" s="61"/>
      <c r="B851" s="61"/>
      <c r="C851" s="64" t="s">
        <v>46</v>
      </c>
      <c r="D851" s="68" t="s">
        <v>47</v>
      </c>
      <c r="E851" s="68" t="s">
        <v>296</v>
      </c>
      <c r="F851" s="68" t="s">
        <v>48</v>
      </c>
      <c r="G851" s="68" t="s">
        <v>48</v>
      </c>
      <c r="H851" s="61"/>
      <c r="I851" s="61"/>
      <c r="J851" s="61"/>
      <c r="K851" s="61"/>
    </row>
    <row r="852" spans="1:11" customFormat="1" ht="14.1" customHeight="1" x14ac:dyDescent="0.25">
      <c r="A852" s="61"/>
      <c r="B852" s="61"/>
      <c r="C852" s="64" t="s">
        <v>49</v>
      </c>
      <c r="D852" s="68" t="s">
        <v>47</v>
      </c>
      <c r="E852" s="68" t="s">
        <v>297</v>
      </c>
      <c r="F852" s="68" t="s">
        <v>48</v>
      </c>
      <c r="G852" s="68" t="s">
        <v>48</v>
      </c>
      <c r="H852" s="61"/>
      <c r="I852" s="61"/>
      <c r="J852" s="61"/>
      <c r="K852" s="61"/>
    </row>
    <row r="853" spans="1:11" customFormat="1" ht="14.1" customHeight="1" x14ac:dyDescent="0.25">
      <c r="A853" s="61"/>
      <c r="B853" s="61"/>
      <c r="C853" s="64" t="s">
        <v>51</v>
      </c>
      <c r="D853" s="68" t="s">
        <v>47</v>
      </c>
      <c r="E853" s="68" t="s">
        <v>298</v>
      </c>
      <c r="F853" s="68" t="s">
        <v>48</v>
      </c>
      <c r="G853" s="68" t="s">
        <v>48</v>
      </c>
      <c r="H853" s="61"/>
      <c r="I853" s="61"/>
      <c r="J853" s="61"/>
      <c r="K853" s="61"/>
    </row>
    <row r="854" spans="1:11" customFormat="1" ht="14.1" customHeight="1" x14ac:dyDescent="0.25">
      <c r="A854" s="61"/>
      <c r="B854" s="61"/>
      <c r="C854" s="1344" t="s">
        <v>52</v>
      </c>
      <c r="D854" s="1345"/>
      <c r="E854" s="1345"/>
      <c r="F854" s="1345"/>
      <c r="G854" s="1345"/>
      <c r="H854" s="61"/>
      <c r="I854" s="61"/>
      <c r="J854" s="61"/>
      <c r="K854" s="61"/>
    </row>
    <row r="855" spans="1:11" customFormat="1" ht="14.1" customHeight="1" x14ac:dyDescent="0.25">
      <c r="A855" s="61"/>
      <c r="B855" s="61"/>
      <c r="C855" s="72"/>
      <c r="D855" s="73">
        <v>2022</v>
      </c>
      <c r="E855" s="73">
        <v>2023</v>
      </c>
      <c r="F855" s="73">
        <v>2024</v>
      </c>
      <c r="G855" s="73">
        <v>2025</v>
      </c>
      <c r="H855" s="61"/>
      <c r="I855" s="61"/>
      <c r="J855" s="61"/>
      <c r="K855" s="61"/>
    </row>
    <row r="856" spans="1:11" customFormat="1" ht="14.1" customHeight="1" x14ac:dyDescent="0.25">
      <c r="A856" s="61"/>
      <c r="B856" s="61"/>
      <c r="C856" s="74"/>
      <c r="D856" s="75" t="s">
        <v>17</v>
      </c>
      <c r="E856" s="75" t="s">
        <v>18</v>
      </c>
      <c r="F856" s="75" t="s">
        <v>18</v>
      </c>
      <c r="G856" s="75" t="s">
        <v>18</v>
      </c>
      <c r="H856" s="61"/>
      <c r="I856" s="61"/>
      <c r="J856" s="61"/>
      <c r="K856" s="61"/>
    </row>
    <row r="857" spans="1:11" customFormat="1" ht="14.1" customHeight="1" x14ac:dyDescent="0.25">
      <c r="A857" s="61"/>
      <c r="B857" s="61"/>
      <c r="C857" s="76" t="s">
        <v>53</v>
      </c>
      <c r="D857" s="77">
        <v>349050000</v>
      </c>
      <c r="E857" s="77">
        <v>358000000</v>
      </c>
      <c r="F857" s="77">
        <v>358000000</v>
      </c>
      <c r="G857" s="77">
        <v>358000000</v>
      </c>
      <c r="H857" s="61"/>
      <c r="I857" s="61"/>
      <c r="J857" s="61"/>
      <c r="K857" s="61"/>
    </row>
    <row r="858" spans="1:11" customFormat="1" ht="14.1" customHeight="1" x14ac:dyDescent="0.25">
      <c r="A858" s="61"/>
      <c r="B858" s="61"/>
      <c r="C858" s="76" t="s">
        <v>54</v>
      </c>
      <c r="D858" s="77">
        <v>349050000</v>
      </c>
      <c r="E858" s="77">
        <v>358000000</v>
      </c>
      <c r="F858" s="77">
        <v>358000000</v>
      </c>
      <c r="G858" s="77">
        <v>358000000</v>
      </c>
      <c r="H858" s="61"/>
      <c r="I858" s="61"/>
      <c r="J858" s="61"/>
      <c r="K858" s="61"/>
    </row>
    <row r="859" spans="1:11" customFormat="1" ht="14.1" customHeight="1" x14ac:dyDescent="0.25">
      <c r="A859" s="61"/>
      <c r="B859" s="61"/>
      <c r="C859" s="76" t="s">
        <v>55</v>
      </c>
      <c r="D859" s="77">
        <v>0</v>
      </c>
      <c r="E859" s="77">
        <v>0</v>
      </c>
      <c r="F859" s="77">
        <v>0</v>
      </c>
      <c r="G859" s="77">
        <v>0</v>
      </c>
      <c r="H859" s="61"/>
      <c r="I859" s="61"/>
      <c r="J859" s="61"/>
      <c r="K859" s="61"/>
    </row>
    <row r="860" spans="1:11" customFormat="1" ht="14.1" customHeight="1" x14ac:dyDescent="0.25">
      <c r="A860" s="61"/>
      <c r="B860" s="61"/>
      <c r="C860" s="76" t="s">
        <v>56</v>
      </c>
      <c r="D860" s="77">
        <v>46800000</v>
      </c>
      <c r="E860" s="77">
        <v>48000000</v>
      </c>
      <c r="F860" s="77">
        <v>48000000</v>
      </c>
      <c r="G860" s="77">
        <v>48000000</v>
      </c>
      <c r="H860" s="61"/>
      <c r="I860" s="61"/>
      <c r="J860" s="61"/>
      <c r="K860" s="61"/>
    </row>
    <row r="861" spans="1:11" customFormat="1" ht="14.1" customHeight="1" x14ac:dyDescent="0.25">
      <c r="A861" s="61"/>
      <c r="B861" s="61"/>
      <c r="C861" s="76" t="s">
        <v>54</v>
      </c>
      <c r="D861" s="77">
        <v>46800000</v>
      </c>
      <c r="E861" s="77">
        <v>48000000</v>
      </c>
      <c r="F861" s="77">
        <v>48000000</v>
      </c>
      <c r="G861" s="77">
        <v>48000000</v>
      </c>
      <c r="H861" s="61"/>
      <c r="I861" s="61"/>
      <c r="J861" s="61"/>
      <c r="K861" s="61"/>
    </row>
    <row r="862" spans="1:11" customFormat="1" ht="14.1" customHeight="1" x14ac:dyDescent="0.25">
      <c r="A862" s="61"/>
      <c r="B862" s="61"/>
      <c r="C862" s="76" t="s">
        <v>55</v>
      </c>
      <c r="D862" s="77">
        <v>0</v>
      </c>
      <c r="E862" s="77">
        <v>0</v>
      </c>
      <c r="F862" s="77">
        <v>0</v>
      </c>
      <c r="G862" s="77">
        <v>0</v>
      </c>
      <c r="H862" s="61"/>
      <c r="I862" s="61"/>
      <c r="J862" s="61"/>
      <c r="K862" s="61"/>
    </row>
    <row r="863" spans="1:11" customFormat="1" ht="14.1" customHeight="1" x14ac:dyDescent="0.25">
      <c r="A863" s="61"/>
      <c r="B863" s="61"/>
      <c r="C863" s="76" t="s">
        <v>57</v>
      </c>
      <c r="D863" s="77">
        <v>192433400</v>
      </c>
      <c r="E863" s="77">
        <v>204926000</v>
      </c>
      <c r="F863" s="77">
        <v>204926000</v>
      </c>
      <c r="G863" s="77">
        <v>204926000</v>
      </c>
      <c r="H863" s="61"/>
      <c r="I863" s="61"/>
      <c r="J863" s="61"/>
      <c r="K863" s="61"/>
    </row>
    <row r="864" spans="1:11" customFormat="1" ht="14.1" customHeight="1" x14ac:dyDescent="0.25">
      <c r="A864" s="61"/>
      <c r="B864" s="61"/>
      <c r="C864" s="76" t="s">
        <v>54</v>
      </c>
      <c r="D864" s="77">
        <v>192433400</v>
      </c>
      <c r="E864" s="77">
        <v>204926000</v>
      </c>
      <c r="F864" s="77">
        <v>204926000</v>
      </c>
      <c r="G864" s="77">
        <v>204926000</v>
      </c>
      <c r="H864" s="61"/>
      <c r="I864" s="61"/>
      <c r="J864" s="61"/>
      <c r="K864" s="61"/>
    </row>
    <row r="865" spans="1:11" customFormat="1" ht="14.1" customHeight="1" x14ac:dyDescent="0.25">
      <c r="A865" s="61"/>
      <c r="B865" s="61"/>
      <c r="C865" s="76" t="s">
        <v>55</v>
      </c>
      <c r="D865" s="77">
        <v>0</v>
      </c>
      <c r="E865" s="77">
        <v>0</v>
      </c>
      <c r="F865" s="77">
        <v>0</v>
      </c>
      <c r="G865" s="77">
        <v>0</v>
      </c>
      <c r="H865" s="61"/>
      <c r="I865" s="61"/>
      <c r="J865" s="61"/>
      <c r="K865" s="61"/>
    </row>
    <row r="866" spans="1:11" customFormat="1" ht="14.1" customHeight="1" x14ac:dyDescent="0.25">
      <c r="A866" s="61"/>
      <c r="B866" s="61"/>
      <c r="C866" s="76" t="s">
        <v>58</v>
      </c>
      <c r="D866" s="77">
        <v>0</v>
      </c>
      <c r="E866" s="77">
        <v>0</v>
      </c>
      <c r="F866" s="77">
        <v>0</v>
      </c>
      <c r="G866" s="77">
        <v>0</v>
      </c>
      <c r="H866" s="61"/>
      <c r="I866" s="61"/>
      <c r="J866" s="61"/>
      <c r="K866" s="61"/>
    </row>
    <row r="867" spans="1:11" customFormat="1" ht="14.1" customHeight="1" x14ac:dyDescent="0.25">
      <c r="A867" s="61"/>
      <c r="B867" s="61"/>
      <c r="C867" s="76" t="s">
        <v>54</v>
      </c>
      <c r="D867" s="77">
        <v>0</v>
      </c>
      <c r="E867" s="77">
        <v>0</v>
      </c>
      <c r="F867" s="77">
        <v>0</v>
      </c>
      <c r="G867" s="77">
        <v>0</v>
      </c>
      <c r="H867" s="61"/>
      <c r="I867" s="61"/>
      <c r="J867" s="61"/>
      <c r="K867" s="61"/>
    </row>
    <row r="868" spans="1:11" customFormat="1" ht="14.1" customHeight="1" x14ac:dyDescent="0.25">
      <c r="A868" s="61"/>
      <c r="B868" s="61"/>
      <c r="C868" s="76" t="s">
        <v>55</v>
      </c>
      <c r="D868" s="77">
        <v>0</v>
      </c>
      <c r="E868" s="77">
        <v>0</v>
      </c>
      <c r="F868" s="77">
        <v>0</v>
      </c>
      <c r="G868" s="77">
        <v>0</v>
      </c>
      <c r="H868" s="61"/>
      <c r="I868" s="61"/>
      <c r="J868" s="61"/>
      <c r="K868" s="61"/>
    </row>
    <row r="869" spans="1:11" customFormat="1" ht="14.1" customHeight="1" x14ac:dyDescent="0.25">
      <c r="A869" s="61"/>
      <c r="B869" s="61"/>
      <c r="C869" s="76" t="s">
        <v>59</v>
      </c>
      <c r="D869" s="77">
        <v>0</v>
      </c>
      <c r="E869" s="77">
        <v>0</v>
      </c>
      <c r="F869" s="77">
        <v>0</v>
      </c>
      <c r="G869" s="77">
        <v>0</v>
      </c>
      <c r="H869" s="61"/>
      <c r="I869" s="61"/>
      <c r="J869" s="61"/>
      <c r="K869" s="61"/>
    </row>
    <row r="870" spans="1:11" customFormat="1" ht="14.1" customHeight="1" x14ac:dyDescent="0.25">
      <c r="A870" s="61"/>
      <c r="B870" s="61"/>
      <c r="C870" s="76" t="s">
        <v>54</v>
      </c>
      <c r="D870" s="77">
        <v>0</v>
      </c>
      <c r="E870" s="77">
        <v>0</v>
      </c>
      <c r="F870" s="77">
        <v>0</v>
      </c>
      <c r="G870" s="77">
        <v>0</v>
      </c>
      <c r="H870" s="61"/>
      <c r="I870" s="61"/>
      <c r="J870" s="61"/>
      <c r="K870" s="61"/>
    </row>
    <row r="871" spans="1:11" customFormat="1" ht="14.1" customHeight="1" x14ac:dyDescent="0.25">
      <c r="A871" s="61"/>
      <c r="B871" s="61"/>
      <c r="C871" s="76" t="s">
        <v>55</v>
      </c>
      <c r="D871" s="77">
        <v>0</v>
      </c>
      <c r="E871" s="77">
        <v>0</v>
      </c>
      <c r="F871" s="77">
        <v>0</v>
      </c>
      <c r="G871" s="77">
        <v>0</v>
      </c>
      <c r="H871" s="61"/>
      <c r="I871" s="61"/>
      <c r="J871" s="61"/>
      <c r="K871" s="61"/>
    </row>
    <row r="872" spans="1:11" customFormat="1" ht="14.1" customHeight="1" x14ac:dyDescent="0.25">
      <c r="A872" s="61"/>
      <c r="B872" s="61"/>
      <c r="C872" s="76" t="s">
        <v>60</v>
      </c>
      <c r="D872" s="77">
        <v>0</v>
      </c>
      <c r="E872" s="77">
        <v>0</v>
      </c>
      <c r="F872" s="77">
        <v>0</v>
      </c>
      <c r="G872" s="77">
        <v>0</v>
      </c>
      <c r="H872" s="61"/>
      <c r="I872" s="61"/>
      <c r="J872" s="61"/>
      <c r="K872" s="61"/>
    </row>
    <row r="873" spans="1:11" customFormat="1" ht="14.1" customHeight="1" x14ac:dyDescent="0.25">
      <c r="A873" s="61"/>
      <c r="B873" s="61"/>
      <c r="C873" s="76" t="s">
        <v>54</v>
      </c>
      <c r="D873" s="77">
        <v>0</v>
      </c>
      <c r="E873" s="77">
        <v>0</v>
      </c>
      <c r="F873" s="77">
        <v>0</v>
      </c>
      <c r="G873" s="77">
        <v>0</v>
      </c>
      <c r="H873" s="61"/>
      <c r="I873" s="61"/>
      <c r="J873" s="61"/>
      <c r="K873" s="61"/>
    </row>
    <row r="874" spans="1:11" customFormat="1" ht="14.1" customHeight="1" x14ac:dyDescent="0.25">
      <c r="A874" s="61"/>
      <c r="B874" s="61"/>
      <c r="C874" s="76" t="s">
        <v>55</v>
      </c>
      <c r="D874" s="77">
        <v>0</v>
      </c>
      <c r="E874" s="77">
        <v>0</v>
      </c>
      <c r="F874" s="77">
        <v>0</v>
      </c>
      <c r="G874" s="77">
        <v>0</v>
      </c>
      <c r="H874" s="61"/>
      <c r="I874" s="61"/>
      <c r="J874" s="61"/>
      <c r="K874" s="61"/>
    </row>
    <row r="875" spans="1:11" customFormat="1" ht="14.1" customHeight="1" x14ac:dyDescent="0.25">
      <c r="A875" s="61"/>
      <c r="B875" s="61"/>
      <c r="C875" s="76" t="s">
        <v>61</v>
      </c>
      <c r="D875" s="77">
        <v>472040</v>
      </c>
      <c r="E875" s="77">
        <v>0</v>
      </c>
      <c r="F875" s="77">
        <v>0</v>
      </c>
      <c r="G875" s="77">
        <v>0</v>
      </c>
      <c r="H875" s="61"/>
      <c r="I875" s="61"/>
      <c r="J875" s="61"/>
      <c r="K875" s="61"/>
    </row>
    <row r="876" spans="1:11" customFormat="1" ht="14.1" customHeight="1" x14ac:dyDescent="0.25">
      <c r="A876" s="61"/>
      <c r="B876" s="61"/>
      <c r="C876" s="76" t="s">
        <v>54</v>
      </c>
      <c r="D876" s="77">
        <v>472040</v>
      </c>
      <c r="E876" s="77">
        <v>0</v>
      </c>
      <c r="F876" s="77">
        <v>0</v>
      </c>
      <c r="G876" s="77">
        <v>0</v>
      </c>
      <c r="H876" s="61"/>
      <c r="I876" s="61"/>
      <c r="J876" s="61"/>
      <c r="K876" s="61"/>
    </row>
    <row r="877" spans="1:11" customFormat="1" ht="14.1" customHeight="1" x14ac:dyDescent="0.25">
      <c r="A877" s="61"/>
      <c r="B877" s="61"/>
      <c r="C877" s="76" t="s">
        <v>55</v>
      </c>
      <c r="D877" s="77">
        <v>0</v>
      </c>
      <c r="E877" s="77">
        <v>0</v>
      </c>
      <c r="F877" s="77">
        <v>0</v>
      </c>
      <c r="G877" s="77">
        <v>0</v>
      </c>
      <c r="H877" s="61"/>
      <c r="I877" s="61"/>
      <c r="J877" s="61"/>
      <c r="K877" s="61"/>
    </row>
    <row r="878" spans="1:11" customFormat="1" ht="14.1" customHeight="1" x14ac:dyDescent="0.25">
      <c r="A878" s="61"/>
      <c r="B878" s="61"/>
      <c r="C878" s="76" t="s">
        <v>62</v>
      </c>
      <c r="D878" s="77">
        <v>0</v>
      </c>
      <c r="E878" s="77">
        <v>0</v>
      </c>
      <c r="F878" s="77">
        <v>0</v>
      </c>
      <c r="G878" s="77">
        <v>0</v>
      </c>
      <c r="H878" s="61"/>
      <c r="I878" s="61"/>
      <c r="J878" s="61"/>
      <c r="K878" s="61"/>
    </row>
    <row r="879" spans="1:11" customFormat="1" ht="14.1" customHeight="1" x14ac:dyDescent="0.25">
      <c r="A879" s="61"/>
      <c r="B879" s="61"/>
      <c r="C879" s="76" t="s">
        <v>54</v>
      </c>
      <c r="D879" s="77">
        <v>0</v>
      </c>
      <c r="E879" s="77">
        <v>0</v>
      </c>
      <c r="F879" s="77">
        <v>0</v>
      </c>
      <c r="G879" s="77">
        <v>0</v>
      </c>
      <c r="H879" s="61"/>
      <c r="I879" s="61"/>
      <c r="J879" s="61"/>
      <c r="K879" s="61"/>
    </row>
    <row r="880" spans="1:11" customFormat="1" ht="14.1" customHeight="1" x14ac:dyDescent="0.25">
      <c r="A880" s="61"/>
      <c r="B880" s="61"/>
      <c r="C880" s="76" t="s">
        <v>63</v>
      </c>
      <c r="D880" s="77">
        <v>0</v>
      </c>
      <c r="E880" s="77">
        <v>0</v>
      </c>
      <c r="F880" s="77">
        <v>0</v>
      </c>
      <c r="G880" s="77">
        <v>0</v>
      </c>
      <c r="H880" s="61"/>
      <c r="I880" s="61"/>
      <c r="J880" s="61"/>
      <c r="K880" s="61"/>
    </row>
    <row r="881" spans="1:11" customFormat="1" ht="14.1" customHeight="1" x14ac:dyDescent="0.25">
      <c r="A881" s="61"/>
      <c r="B881" s="61"/>
      <c r="C881" s="76" t="s">
        <v>64</v>
      </c>
      <c r="D881" s="77">
        <v>0</v>
      </c>
      <c r="E881" s="77">
        <v>0</v>
      </c>
      <c r="F881" s="77">
        <v>0</v>
      </c>
      <c r="G881" s="77">
        <v>0</v>
      </c>
      <c r="H881" s="61"/>
      <c r="I881" s="61"/>
      <c r="J881" s="61"/>
      <c r="K881" s="61"/>
    </row>
    <row r="882" spans="1:11" customFormat="1" ht="14.1" customHeight="1" x14ac:dyDescent="0.25">
      <c r="A882" s="61"/>
      <c r="B882" s="61"/>
      <c r="C882" s="76" t="s">
        <v>65</v>
      </c>
      <c r="D882" s="77">
        <v>0</v>
      </c>
      <c r="E882" s="77">
        <v>0</v>
      </c>
      <c r="F882" s="77">
        <v>0</v>
      </c>
      <c r="G882" s="77">
        <v>0</v>
      </c>
      <c r="H882" s="61"/>
      <c r="I882" s="61"/>
      <c r="J882" s="61"/>
      <c r="K882" s="61"/>
    </row>
    <row r="883" spans="1:11" customFormat="1" ht="14.1" customHeight="1" x14ac:dyDescent="0.25">
      <c r="A883" s="61"/>
      <c r="B883" s="61"/>
      <c r="C883" s="76" t="s">
        <v>66</v>
      </c>
      <c r="D883" s="77">
        <v>0</v>
      </c>
      <c r="E883" s="77">
        <v>0</v>
      </c>
      <c r="F883" s="77">
        <v>0</v>
      </c>
      <c r="G883" s="77">
        <v>0</v>
      </c>
      <c r="H883" s="61"/>
      <c r="I883" s="61"/>
      <c r="J883" s="61"/>
      <c r="K883" s="61"/>
    </row>
    <row r="884" spans="1:11" customFormat="1" ht="14.1" customHeight="1" x14ac:dyDescent="0.25">
      <c r="A884" s="61"/>
      <c r="B884" s="61"/>
      <c r="C884" s="76" t="s">
        <v>67</v>
      </c>
      <c r="D884" s="77">
        <v>0</v>
      </c>
      <c r="E884" s="77">
        <v>0</v>
      </c>
      <c r="F884" s="77">
        <v>0</v>
      </c>
      <c r="G884" s="77">
        <v>0</v>
      </c>
      <c r="H884" s="61"/>
      <c r="I884" s="61"/>
      <c r="J884" s="61"/>
      <c r="K884" s="61"/>
    </row>
    <row r="885" spans="1:11" customFormat="1" ht="14.1" customHeight="1" x14ac:dyDescent="0.25">
      <c r="A885" s="61"/>
      <c r="B885" s="61"/>
      <c r="C885" s="76" t="s">
        <v>54</v>
      </c>
      <c r="D885" s="77">
        <v>0</v>
      </c>
      <c r="E885" s="77">
        <v>0</v>
      </c>
      <c r="F885" s="77">
        <v>0</v>
      </c>
      <c r="G885" s="77">
        <v>0</v>
      </c>
      <c r="H885" s="61"/>
      <c r="I885" s="61"/>
      <c r="J885" s="61"/>
      <c r="K885" s="61"/>
    </row>
    <row r="886" spans="1:11" customFormat="1" ht="14.1" customHeight="1" x14ac:dyDescent="0.25">
      <c r="A886" s="61"/>
      <c r="B886" s="61"/>
      <c r="C886" s="76" t="s">
        <v>63</v>
      </c>
      <c r="D886" s="77">
        <v>0</v>
      </c>
      <c r="E886" s="77">
        <v>0</v>
      </c>
      <c r="F886" s="77">
        <v>0</v>
      </c>
      <c r="G886" s="77">
        <v>0</v>
      </c>
      <c r="H886" s="61"/>
      <c r="I886" s="61"/>
      <c r="J886" s="61"/>
      <c r="K886" s="61"/>
    </row>
    <row r="887" spans="1:11" customFormat="1" ht="14.1" customHeight="1" x14ac:dyDescent="0.25">
      <c r="A887" s="61"/>
      <c r="B887" s="61"/>
      <c r="C887" s="76" t="s">
        <v>64</v>
      </c>
      <c r="D887" s="77">
        <v>0</v>
      </c>
      <c r="E887" s="77">
        <v>0</v>
      </c>
      <c r="F887" s="77">
        <v>0</v>
      </c>
      <c r="G887" s="77">
        <v>0</v>
      </c>
      <c r="H887" s="61"/>
      <c r="I887" s="61"/>
      <c r="J887" s="61"/>
      <c r="K887" s="61"/>
    </row>
    <row r="888" spans="1:11" customFormat="1" ht="14.1" customHeight="1" x14ac:dyDescent="0.25">
      <c r="A888" s="61"/>
      <c r="B888" s="61"/>
      <c r="C888" s="76" t="s">
        <v>65</v>
      </c>
      <c r="D888" s="77">
        <v>0</v>
      </c>
      <c r="E888" s="77">
        <v>0</v>
      </c>
      <c r="F888" s="77">
        <v>0</v>
      </c>
      <c r="G888" s="77">
        <v>0</v>
      </c>
      <c r="H888" s="61"/>
      <c r="I888" s="61"/>
      <c r="J888" s="61"/>
      <c r="K888" s="61"/>
    </row>
    <row r="889" spans="1:11" customFormat="1" ht="14.1" customHeight="1" x14ac:dyDescent="0.25">
      <c r="A889" s="61"/>
      <c r="B889" s="61"/>
      <c r="C889" s="76" t="s">
        <v>66</v>
      </c>
      <c r="D889" s="77">
        <v>0</v>
      </c>
      <c r="E889" s="77">
        <v>0</v>
      </c>
      <c r="F889" s="77">
        <v>0</v>
      </c>
      <c r="G889" s="77">
        <v>0</v>
      </c>
      <c r="H889" s="61"/>
      <c r="I889" s="61"/>
      <c r="J889" s="61"/>
      <c r="K889" s="61"/>
    </row>
    <row r="890" spans="1:11" customFormat="1" ht="14.1" customHeight="1" x14ac:dyDescent="0.25">
      <c r="A890" s="61"/>
      <c r="B890" s="61"/>
      <c r="C890" s="76" t="s">
        <v>68</v>
      </c>
      <c r="D890" s="77">
        <v>0</v>
      </c>
      <c r="E890" s="77">
        <v>0</v>
      </c>
      <c r="F890" s="77">
        <v>0</v>
      </c>
      <c r="G890" s="77">
        <v>0</v>
      </c>
      <c r="H890" s="61"/>
      <c r="I890" s="61"/>
      <c r="J890" s="61"/>
      <c r="K890" s="61"/>
    </row>
    <row r="891" spans="1:11" customFormat="1" ht="14.1" customHeight="1" x14ac:dyDescent="0.25">
      <c r="A891" s="61"/>
      <c r="B891" s="61"/>
      <c r="C891" s="76" t="s">
        <v>54</v>
      </c>
      <c r="D891" s="77">
        <v>0</v>
      </c>
      <c r="E891" s="77">
        <v>0</v>
      </c>
      <c r="F891" s="77">
        <v>0</v>
      </c>
      <c r="G891" s="77">
        <v>0</v>
      </c>
      <c r="H891" s="61"/>
      <c r="I891" s="61"/>
      <c r="J891" s="61"/>
      <c r="K891" s="61"/>
    </row>
    <row r="892" spans="1:11" customFormat="1" ht="14.1" customHeight="1" x14ac:dyDescent="0.25">
      <c r="A892" s="61"/>
      <c r="B892" s="61"/>
      <c r="C892" s="76" t="s">
        <v>63</v>
      </c>
      <c r="D892" s="77">
        <v>0</v>
      </c>
      <c r="E892" s="77">
        <v>0</v>
      </c>
      <c r="F892" s="77">
        <v>0</v>
      </c>
      <c r="G892" s="77">
        <v>0</v>
      </c>
      <c r="H892" s="61"/>
      <c r="I892" s="61"/>
      <c r="J892" s="61"/>
      <c r="K892" s="61"/>
    </row>
    <row r="893" spans="1:11" customFormat="1" ht="14.1" customHeight="1" x14ac:dyDescent="0.25">
      <c r="A893" s="61"/>
      <c r="B893" s="61"/>
      <c r="C893" s="76" t="s">
        <v>64</v>
      </c>
      <c r="D893" s="77">
        <v>0</v>
      </c>
      <c r="E893" s="77">
        <v>0</v>
      </c>
      <c r="F893" s="77">
        <v>0</v>
      </c>
      <c r="G893" s="77">
        <v>0</v>
      </c>
      <c r="H893" s="61"/>
      <c r="I893" s="61"/>
      <c r="J893" s="61"/>
      <c r="K893" s="61"/>
    </row>
    <row r="894" spans="1:11" customFormat="1" ht="14.1" customHeight="1" x14ac:dyDescent="0.25">
      <c r="A894" s="61"/>
      <c r="B894" s="61"/>
      <c r="C894" s="76" t="s">
        <v>65</v>
      </c>
      <c r="D894" s="77">
        <v>0</v>
      </c>
      <c r="E894" s="77">
        <v>0</v>
      </c>
      <c r="F894" s="77">
        <v>0</v>
      </c>
      <c r="G894" s="77">
        <v>0</v>
      </c>
      <c r="H894" s="61"/>
      <c r="I894" s="61"/>
      <c r="J894" s="61"/>
      <c r="K894" s="61"/>
    </row>
    <row r="895" spans="1:11" customFormat="1" ht="14.1" customHeight="1" x14ac:dyDescent="0.25">
      <c r="A895" s="61"/>
      <c r="B895" s="61"/>
      <c r="C895" s="76" t="s">
        <v>66</v>
      </c>
      <c r="D895" s="77">
        <v>0</v>
      </c>
      <c r="E895" s="77">
        <v>0</v>
      </c>
      <c r="F895" s="77">
        <v>0</v>
      </c>
      <c r="G895" s="77">
        <v>0</v>
      </c>
      <c r="H895" s="61"/>
      <c r="I895" s="61"/>
      <c r="J895" s="61"/>
      <c r="K895" s="61"/>
    </row>
    <row r="896" spans="1:11" customFormat="1" ht="14.1" customHeight="1" x14ac:dyDescent="0.25">
      <c r="A896" s="61"/>
      <c r="B896" s="61"/>
      <c r="C896" s="76" t="s">
        <v>69</v>
      </c>
      <c r="D896" s="77">
        <v>0</v>
      </c>
      <c r="E896" s="77">
        <v>0</v>
      </c>
      <c r="F896" s="77">
        <v>0</v>
      </c>
      <c r="G896" s="77">
        <v>0</v>
      </c>
      <c r="H896" s="61"/>
      <c r="I896" s="61"/>
      <c r="J896" s="61"/>
      <c r="K896" s="61"/>
    </row>
    <row r="897" spans="1:11" customFormat="1" ht="14.1" customHeight="1" x14ac:dyDescent="0.25">
      <c r="A897" s="61"/>
      <c r="B897" s="61"/>
      <c r="C897" s="76" t="s">
        <v>70</v>
      </c>
      <c r="D897" s="77">
        <v>0</v>
      </c>
      <c r="E897" s="77">
        <v>0</v>
      </c>
      <c r="F897" s="77">
        <v>0</v>
      </c>
      <c r="G897" s="77">
        <v>0</v>
      </c>
      <c r="H897" s="61"/>
      <c r="I897" s="61"/>
      <c r="J897" s="61"/>
      <c r="K897" s="61"/>
    </row>
    <row r="898" spans="1:11" customFormat="1" ht="14.1" customHeight="1" x14ac:dyDescent="0.25">
      <c r="A898" s="61"/>
      <c r="B898" s="61"/>
      <c r="C898" s="78" t="s">
        <v>71</v>
      </c>
      <c r="D898" s="77">
        <v>588755440</v>
      </c>
      <c r="E898" s="77">
        <v>610926000</v>
      </c>
      <c r="F898" s="77">
        <v>610926000</v>
      </c>
      <c r="G898" s="77">
        <v>610926000</v>
      </c>
      <c r="H898" s="61"/>
      <c r="I898" s="61"/>
      <c r="J898" s="61"/>
      <c r="K898" s="61"/>
    </row>
    <row r="899" spans="1:11" customFormat="1" ht="14.1" customHeight="1" x14ac:dyDescent="0.25">
      <c r="A899" s="61"/>
      <c r="B899" s="61"/>
      <c r="C899" s="70" t="s">
        <v>33</v>
      </c>
      <c r="D899" s="1346" t="s">
        <v>299</v>
      </c>
      <c r="E899" s="1347"/>
      <c r="F899" s="1347"/>
      <c r="G899" s="1347"/>
      <c r="H899" s="61"/>
      <c r="I899" s="61"/>
      <c r="J899" s="61"/>
      <c r="K899" s="61"/>
    </row>
    <row r="900" spans="1:11" customFormat="1" ht="14.1" customHeight="1" x14ac:dyDescent="0.25">
      <c r="A900" s="61"/>
      <c r="B900" s="61"/>
      <c r="C900" s="71" t="s">
        <v>35</v>
      </c>
      <c r="D900" s="1348" t="s">
        <v>300</v>
      </c>
      <c r="E900" s="1323"/>
      <c r="F900" s="1323"/>
      <c r="G900" s="1323"/>
      <c r="H900" s="61"/>
      <c r="I900" s="61"/>
      <c r="J900" s="61"/>
      <c r="K900" s="61"/>
    </row>
    <row r="901" spans="1:11" customFormat="1" ht="14.1" customHeight="1" x14ac:dyDescent="0.25">
      <c r="A901" s="61"/>
      <c r="B901" s="61"/>
      <c r="C901" s="71" t="s">
        <v>37</v>
      </c>
      <c r="D901" s="1348" t="s">
        <v>301</v>
      </c>
      <c r="E901" s="1323"/>
      <c r="F901" s="1323"/>
      <c r="G901" s="1323"/>
      <c r="H901" s="61"/>
      <c r="I901" s="61"/>
      <c r="J901" s="61"/>
      <c r="K901" s="61"/>
    </row>
    <row r="902" spans="1:11" customFormat="1" ht="15" customHeight="1" x14ac:dyDescent="0.25">
      <c r="A902" s="61"/>
      <c r="B902" s="61"/>
      <c r="C902" s="72"/>
      <c r="D902" s="73">
        <v>2022</v>
      </c>
      <c r="E902" s="73">
        <v>2023</v>
      </c>
      <c r="F902" s="73">
        <v>2024</v>
      </c>
      <c r="G902" s="73">
        <v>2025</v>
      </c>
      <c r="H902" s="61"/>
      <c r="I902" s="61"/>
      <c r="J902" s="61"/>
      <c r="K902" s="61"/>
    </row>
    <row r="903" spans="1:11" customFormat="1" ht="15" customHeight="1" x14ac:dyDescent="0.25">
      <c r="A903" s="61"/>
      <c r="B903" s="61"/>
      <c r="C903" s="74"/>
      <c r="D903" s="75" t="s">
        <v>17</v>
      </c>
      <c r="E903" s="75" t="s">
        <v>18</v>
      </c>
      <c r="F903" s="75" t="s">
        <v>18</v>
      </c>
      <c r="G903" s="75" t="s">
        <v>18</v>
      </c>
      <c r="H903" s="61"/>
      <c r="I903" s="61"/>
      <c r="J903" s="61"/>
      <c r="K903" s="61"/>
    </row>
    <row r="904" spans="1:11" customFormat="1" ht="14.1" customHeight="1" x14ac:dyDescent="0.25">
      <c r="A904" s="61"/>
      <c r="B904" s="61"/>
      <c r="C904" s="64" t="s">
        <v>39</v>
      </c>
      <c r="D904" s="68" t="s">
        <v>47</v>
      </c>
      <c r="E904" s="68" t="s">
        <v>302</v>
      </c>
      <c r="F904" s="68" t="s">
        <v>302</v>
      </c>
      <c r="G904" s="68" t="s">
        <v>302</v>
      </c>
      <c r="H904" s="61"/>
      <c r="I904" s="61"/>
      <c r="J904" s="61"/>
      <c r="K904" s="61"/>
    </row>
    <row r="905" spans="1:11" customFormat="1" ht="14.1" customHeight="1" x14ac:dyDescent="0.25">
      <c r="A905" s="61"/>
      <c r="B905" s="61"/>
      <c r="C905" s="64" t="s">
        <v>40</v>
      </c>
      <c r="D905" s="68" t="s">
        <v>47</v>
      </c>
      <c r="E905" s="68" t="s">
        <v>303</v>
      </c>
      <c r="F905" s="68" t="s">
        <v>303</v>
      </c>
      <c r="G905" s="68" t="s">
        <v>303</v>
      </c>
      <c r="H905" s="61"/>
      <c r="I905" s="61"/>
      <c r="J905" s="61"/>
      <c r="K905" s="61"/>
    </row>
    <row r="906" spans="1:11" customFormat="1" ht="14.1" customHeight="1" x14ac:dyDescent="0.25">
      <c r="A906" s="61"/>
      <c r="B906" s="61"/>
      <c r="C906" s="64" t="s">
        <v>43</v>
      </c>
      <c r="D906" s="68" t="s">
        <v>48</v>
      </c>
      <c r="E906" s="68" t="s">
        <v>304</v>
      </c>
      <c r="F906" s="68" t="s">
        <v>304</v>
      </c>
      <c r="G906" s="68" t="s">
        <v>304</v>
      </c>
      <c r="H906" s="61"/>
      <c r="I906" s="61"/>
      <c r="J906" s="61"/>
      <c r="K906" s="61"/>
    </row>
    <row r="907" spans="1:11" customFormat="1" ht="14.1" customHeight="1" x14ac:dyDescent="0.25">
      <c r="A907" s="61"/>
      <c r="B907" s="61"/>
      <c r="C907" s="64" t="s">
        <v>46</v>
      </c>
      <c r="D907" s="68" t="s">
        <v>47</v>
      </c>
      <c r="E907" s="68" t="s">
        <v>47</v>
      </c>
      <c r="F907" s="68" t="s">
        <v>48</v>
      </c>
      <c r="G907" s="68" t="s">
        <v>48</v>
      </c>
      <c r="H907" s="61"/>
      <c r="I907" s="61"/>
      <c r="J907" s="61"/>
      <c r="K907" s="61"/>
    </row>
    <row r="908" spans="1:11" customFormat="1" ht="14.1" customHeight="1" x14ac:dyDescent="0.25">
      <c r="A908" s="61"/>
      <c r="B908" s="61"/>
      <c r="C908" s="64" t="s">
        <v>49</v>
      </c>
      <c r="D908" s="68" t="s">
        <v>47</v>
      </c>
      <c r="E908" s="68" t="s">
        <v>47</v>
      </c>
      <c r="F908" s="68" t="s">
        <v>48</v>
      </c>
      <c r="G908" s="68" t="s">
        <v>48</v>
      </c>
      <c r="H908" s="61"/>
      <c r="I908" s="61"/>
      <c r="J908" s="61"/>
      <c r="K908" s="61"/>
    </row>
    <row r="909" spans="1:11" customFormat="1" ht="14.1" customHeight="1" x14ac:dyDescent="0.25">
      <c r="A909" s="61"/>
      <c r="B909" s="61"/>
      <c r="C909" s="64" t="s">
        <v>51</v>
      </c>
      <c r="D909" s="68" t="s">
        <v>47</v>
      </c>
      <c r="E909" s="68" t="s">
        <v>47</v>
      </c>
      <c r="F909" s="68" t="s">
        <v>48</v>
      </c>
      <c r="G909" s="68" t="s">
        <v>48</v>
      </c>
      <c r="H909" s="61"/>
      <c r="I909" s="61"/>
      <c r="J909" s="61"/>
      <c r="K909" s="61"/>
    </row>
    <row r="910" spans="1:11" customFormat="1" ht="14.1" customHeight="1" x14ac:dyDescent="0.25">
      <c r="A910" s="61"/>
      <c r="B910" s="61"/>
      <c r="C910" s="1344" t="s">
        <v>52</v>
      </c>
      <c r="D910" s="1345"/>
      <c r="E910" s="1345"/>
      <c r="F910" s="1345"/>
      <c r="G910" s="1345"/>
      <c r="H910" s="61"/>
      <c r="I910" s="61"/>
      <c r="J910" s="61"/>
      <c r="K910" s="61"/>
    </row>
    <row r="911" spans="1:11" customFormat="1" ht="14.1" customHeight="1" x14ac:dyDescent="0.25">
      <c r="A911" s="61"/>
      <c r="B911" s="61"/>
      <c r="C911" s="72"/>
      <c r="D911" s="73">
        <v>2022</v>
      </c>
      <c r="E911" s="73">
        <v>2023</v>
      </c>
      <c r="F911" s="73">
        <v>2024</v>
      </c>
      <c r="G911" s="73">
        <v>2025</v>
      </c>
      <c r="H911" s="61"/>
      <c r="I911" s="61"/>
      <c r="J911" s="61"/>
      <c r="K911" s="61"/>
    </row>
    <row r="912" spans="1:11" customFormat="1" ht="14.1" customHeight="1" x14ac:dyDescent="0.25">
      <c r="A912" s="61"/>
      <c r="B912" s="61"/>
      <c r="C912" s="74"/>
      <c r="D912" s="75" t="s">
        <v>17</v>
      </c>
      <c r="E912" s="75" t="s">
        <v>18</v>
      </c>
      <c r="F912" s="75" t="s">
        <v>18</v>
      </c>
      <c r="G912" s="75" t="s">
        <v>18</v>
      </c>
      <c r="H912" s="61"/>
      <c r="I912" s="61"/>
      <c r="J912" s="61"/>
      <c r="K912" s="61"/>
    </row>
    <row r="913" spans="1:11" customFormat="1" ht="14.1" customHeight="1" x14ac:dyDescent="0.25">
      <c r="A913" s="61"/>
      <c r="B913" s="61"/>
      <c r="C913" s="76" t="s">
        <v>53</v>
      </c>
      <c r="D913" s="79" t="s">
        <v>47</v>
      </c>
      <c r="E913" s="77">
        <v>0</v>
      </c>
      <c r="F913" s="77">
        <v>0</v>
      </c>
      <c r="G913" s="77">
        <v>0</v>
      </c>
      <c r="H913" s="61"/>
      <c r="I913" s="61"/>
      <c r="J913" s="61"/>
      <c r="K913" s="61"/>
    </row>
    <row r="914" spans="1:11" customFormat="1" ht="14.1" customHeight="1" x14ac:dyDescent="0.25">
      <c r="A914" s="61"/>
      <c r="B914" s="61"/>
      <c r="C914" s="76" t="s">
        <v>54</v>
      </c>
      <c r="D914" s="79" t="s">
        <v>47</v>
      </c>
      <c r="E914" s="77">
        <v>0</v>
      </c>
      <c r="F914" s="77">
        <v>0</v>
      </c>
      <c r="G914" s="77">
        <v>0</v>
      </c>
      <c r="H914" s="61"/>
      <c r="I914" s="61"/>
      <c r="J914" s="61"/>
      <c r="K914" s="61"/>
    </row>
    <row r="915" spans="1:11" customFormat="1" ht="14.1" customHeight="1" x14ac:dyDescent="0.25">
      <c r="A915" s="61"/>
      <c r="B915" s="61"/>
      <c r="C915" s="76" t="s">
        <v>55</v>
      </c>
      <c r="D915" s="79" t="s">
        <v>47</v>
      </c>
      <c r="E915" s="77">
        <v>0</v>
      </c>
      <c r="F915" s="77">
        <v>0</v>
      </c>
      <c r="G915" s="77">
        <v>0</v>
      </c>
      <c r="H915" s="61"/>
      <c r="I915" s="61"/>
      <c r="J915" s="61"/>
      <c r="K915" s="61"/>
    </row>
    <row r="916" spans="1:11" customFormat="1" ht="14.1" customHeight="1" x14ac:dyDescent="0.25">
      <c r="A916" s="61"/>
      <c r="B916" s="61"/>
      <c r="C916" s="76" t="s">
        <v>56</v>
      </c>
      <c r="D916" s="79" t="s">
        <v>47</v>
      </c>
      <c r="E916" s="77">
        <v>0</v>
      </c>
      <c r="F916" s="77">
        <v>0</v>
      </c>
      <c r="G916" s="77">
        <v>0</v>
      </c>
      <c r="H916" s="61"/>
      <c r="I916" s="61"/>
      <c r="J916" s="61"/>
      <c r="K916" s="61"/>
    </row>
    <row r="917" spans="1:11" customFormat="1" ht="14.1" customHeight="1" x14ac:dyDescent="0.25">
      <c r="A917" s="61"/>
      <c r="B917" s="61"/>
      <c r="C917" s="76" t="s">
        <v>54</v>
      </c>
      <c r="D917" s="79" t="s">
        <v>47</v>
      </c>
      <c r="E917" s="77">
        <v>0</v>
      </c>
      <c r="F917" s="77">
        <v>0</v>
      </c>
      <c r="G917" s="77">
        <v>0</v>
      </c>
      <c r="H917" s="61"/>
      <c r="I917" s="61"/>
      <c r="J917" s="61"/>
      <c r="K917" s="61"/>
    </row>
    <row r="918" spans="1:11" customFormat="1" ht="14.1" customHeight="1" x14ac:dyDescent="0.25">
      <c r="A918" s="61"/>
      <c r="B918" s="61"/>
      <c r="C918" s="76" t="s">
        <v>55</v>
      </c>
      <c r="D918" s="79" t="s">
        <v>47</v>
      </c>
      <c r="E918" s="77">
        <v>0</v>
      </c>
      <c r="F918" s="77">
        <v>0</v>
      </c>
      <c r="G918" s="77">
        <v>0</v>
      </c>
      <c r="H918" s="61"/>
      <c r="I918" s="61"/>
      <c r="J918" s="61"/>
      <c r="K918" s="61"/>
    </row>
    <row r="919" spans="1:11" customFormat="1" ht="14.1" customHeight="1" x14ac:dyDescent="0.25">
      <c r="A919" s="61"/>
      <c r="B919" s="61"/>
      <c r="C919" s="76" t="s">
        <v>57</v>
      </c>
      <c r="D919" s="79" t="s">
        <v>47</v>
      </c>
      <c r="E919" s="77">
        <v>10000000</v>
      </c>
      <c r="F919" s="77">
        <v>10000000</v>
      </c>
      <c r="G919" s="77">
        <v>10000000</v>
      </c>
      <c r="H919" s="61"/>
      <c r="I919" s="61"/>
      <c r="J919" s="61"/>
      <c r="K919" s="61"/>
    </row>
    <row r="920" spans="1:11" customFormat="1" ht="14.1" customHeight="1" x14ac:dyDescent="0.25">
      <c r="A920" s="61"/>
      <c r="B920" s="61"/>
      <c r="C920" s="76" t="s">
        <v>54</v>
      </c>
      <c r="D920" s="79" t="s">
        <v>47</v>
      </c>
      <c r="E920" s="77">
        <v>10000000</v>
      </c>
      <c r="F920" s="77">
        <v>10000000</v>
      </c>
      <c r="G920" s="77">
        <v>10000000</v>
      </c>
      <c r="H920" s="61"/>
      <c r="I920" s="61"/>
      <c r="J920" s="61"/>
      <c r="K920" s="61"/>
    </row>
    <row r="921" spans="1:11" customFormat="1" ht="14.1" customHeight="1" x14ac:dyDescent="0.25">
      <c r="A921" s="61"/>
      <c r="B921" s="61"/>
      <c r="C921" s="76" t="s">
        <v>55</v>
      </c>
      <c r="D921" s="79" t="s">
        <v>47</v>
      </c>
      <c r="E921" s="77">
        <v>0</v>
      </c>
      <c r="F921" s="77">
        <v>0</v>
      </c>
      <c r="G921" s="77">
        <v>0</v>
      </c>
      <c r="H921" s="61"/>
      <c r="I921" s="61"/>
      <c r="J921" s="61"/>
      <c r="K921" s="61"/>
    </row>
    <row r="922" spans="1:11" customFormat="1" ht="14.1" customHeight="1" x14ac:dyDescent="0.25">
      <c r="A922" s="61"/>
      <c r="B922" s="61"/>
      <c r="C922" s="76" t="s">
        <v>58</v>
      </c>
      <c r="D922" s="79" t="s">
        <v>47</v>
      </c>
      <c r="E922" s="77">
        <v>0</v>
      </c>
      <c r="F922" s="77">
        <v>0</v>
      </c>
      <c r="G922" s="77">
        <v>0</v>
      </c>
      <c r="H922" s="61"/>
      <c r="I922" s="61"/>
      <c r="J922" s="61"/>
      <c r="K922" s="61"/>
    </row>
    <row r="923" spans="1:11" customFormat="1" ht="14.1" customHeight="1" x14ac:dyDescent="0.25">
      <c r="A923" s="61"/>
      <c r="B923" s="61"/>
      <c r="C923" s="76" t="s">
        <v>54</v>
      </c>
      <c r="D923" s="79" t="s">
        <v>47</v>
      </c>
      <c r="E923" s="77">
        <v>0</v>
      </c>
      <c r="F923" s="77">
        <v>0</v>
      </c>
      <c r="G923" s="77">
        <v>0</v>
      </c>
      <c r="H923" s="61"/>
      <c r="I923" s="61"/>
      <c r="J923" s="61"/>
      <c r="K923" s="61"/>
    </row>
    <row r="924" spans="1:11" customFormat="1" ht="14.1" customHeight="1" x14ac:dyDescent="0.25">
      <c r="A924" s="61"/>
      <c r="B924" s="61"/>
      <c r="C924" s="76" t="s">
        <v>55</v>
      </c>
      <c r="D924" s="79" t="s">
        <v>47</v>
      </c>
      <c r="E924" s="77">
        <v>0</v>
      </c>
      <c r="F924" s="77">
        <v>0</v>
      </c>
      <c r="G924" s="77">
        <v>0</v>
      </c>
      <c r="H924" s="61"/>
      <c r="I924" s="61"/>
      <c r="J924" s="61"/>
      <c r="K924" s="61"/>
    </row>
    <row r="925" spans="1:11" customFormat="1" ht="14.1" customHeight="1" x14ac:dyDescent="0.25">
      <c r="A925" s="61"/>
      <c r="B925" s="61"/>
      <c r="C925" s="76" t="s">
        <v>59</v>
      </c>
      <c r="D925" s="79" t="s">
        <v>47</v>
      </c>
      <c r="E925" s="77">
        <v>0</v>
      </c>
      <c r="F925" s="77">
        <v>0</v>
      </c>
      <c r="G925" s="77">
        <v>0</v>
      </c>
      <c r="H925" s="61"/>
      <c r="I925" s="61"/>
      <c r="J925" s="61"/>
      <c r="K925" s="61"/>
    </row>
    <row r="926" spans="1:11" customFormat="1" ht="14.1" customHeight="1" x14ac:dyDescent="0.25">
      <c r="A926" s="61"/>
      <c r="B926" s="61"/>
      <c r="C926" s="76" t="s">
        <v>54</v>
      </c>
      <c r="D926" s="79" t="s">
        <v>47</v>
      </c>
      <c r="E926" s="77">
        <v>0</v>
      </c>
      <c r="F926" s="77">
        <v>0</v>
      </c>
      <c r="G926" s="77">
        <v>0</v>
      </c>
      <c r="H926" s="61"/>
      <c r="I926" s="61"/>
      <c r="J926" s="61"/>
      <c r="K926" s="61"/>
    </row>
    <row r="927" spans="1:11" customFormat="1" ht="14.1" customHeight="1" x14ac:dyDescent="0.25">
      <c r="A927" s="61"/>
      <c r="B927" s="61"/>
      <c r="C927" s="76" t="s">
        <v>55</v>
      </c>
      <c r="D927" s="79" t="s">
        <v>47</v>
      </c>
      <c r="E927" s="77">
        <v>0</v>
      </c>
      <c r="F927" s="77">
        <v>0</v>
      </c>
      <c r="G927" s="77">
        <v>0</v>
      </c>
      <c r="H927" s="61"/>
      <c r="I927" s="61"/>
      <c r="J927" s="61"/>
      <c r="K927" s="61"/>
    </row>
    <row r="928" spans="1:11" customFormat="1" ht="14.1" customHeight="1" x14ac:dyDescent="0.25">
      <c r="A928" s="61"/>
      <c r="B928" s="61"/>
      <c r="C928" s="76" t="s">
        <v>60</v>
      </c>
      <c r="D928" s="79" t="s">
        <v>47</v>
      </c>
      <c r="E928" s="77">
        <v>0</v>
      </c>
      <c r="F928" s="77">
        <v>0</v>
      </c>
      <c r="G928" s="77">
        <v>0</v>
      </c>
      <c r="H928" s="61"/>
      <c r="I928" s="61"/>
      <c r="J928" s="61"/>
      <c r="K928" s="61"/>
    </row>
    <row r="929" spans="1:11" customFormat="1" ht="14.1" customHeight="1" x14ac:dyDescent="0.25">
      <c r="A929" s="61"/>
      <c r="B929" s="61"/>
      <c r="C929" s="76" t="s">
        <v>54</v>
      </c>
      <c r="D929" s="79" t="s">
        <v>47</v>
      </c>
      <c r="E929" s="77">
        <v>0</v>
      </c>
      <c r="F929" s="77">
        <v>0</v>
      </c>
      <c r="G929" s="77">
        <v>0</v>
      </c>
      <c r="H929" s="61"/>
      <c r="I929" s="61"/>
      <c r="J929" s="61"/>
      <c r="K929" s="61"/>
    </row>
    <row r="930" spans="1:11" customFormat="1" ht="14.1" customHeight="1" x14ac:dyDescent="0.25">
      <c r="A930" s="61"/>
      <c r="B930" s="61"/>
      <c r="C930" s="76" t="s">
        <v>55</v>
      </c>
      <c r="D930" s="79" t="s">
        <v>47</v>
      </c>
      <c r="E930" s="77">
        <v>0</v>
      </c>
      <c r="F930" s="77">
        <v>0</v>
      </c>
      <c r="G930" s="77">
        <v>0</v>
      </c>
      <c r="H930" s="61"/>
      <c r="I930" s="61"/>
      <c r="J930" s="61"/>
      <c r="K930" s="61"/>
    </row>
    <row r="931" spans="1:11" customFormat="1" ht="14.1" customHeight="1" x14ac:dyDescent="0.25">
      <c r="A931" s="61"/>
      <c r="B931" s="61"/>
      <c r="C931" s="76" t="s">
        <v>61</v>
      </c>
      <c r="D931" s="79" t="s">
        <v>47</v>
      </c>
      <c r="E931" s="77">
        <v>0</v>
      </c>
      <c r="F931" s="77">
        <v>0</v>
      </c>
      <c r="G931" s="77">
        <v>0</v>
      </c>
      <c r="H931" s="61"/>
      <c r="I931" s="61"/>
      <c r="J931" s="61"/>
      <c r="K931" s="61"/>
    </row>
    <row r="932" spans="1:11" customFormat="1" ht="14.1" customHeight="1" x14ac:dyDescent="0.25">
      <c r="A932" s="61"/>
      <c r="B932" s="61"/>
      <c r="C932" s="76" t="s">
        <v>54</v>
      </c>
      <c r="D932" s="79" t="s">
        <v>47</v>
      </c>
      <c r="E932" s="77">
        <v>0</v>
      </c>
      <c r="F932" s="77">
        <v>0</v>
      </c>
      <c r="G932" s="77">
        <v>0</v>
      </c>
      <c r="H932" s="61"/>
      <c r="I932" s="61"/>
      <c r="J932" s="61"/>
      <c r="K932" s="61"/>
    </row>
    <row r="933" spans="1:11" customFormat="1" ht="14.1" customHeight="1" x14ac:dyDescent="0.25">
      <c r="A933" s="61"/>
      <c r="B933" s="61"/>
      <c r="C933" s="76" t="s">
        <v>55</v>
      </c>
      <c r="D933" s="79" t="s">
        <v>47</v>
      </c>
      <c r="E933" s="77">
        <v>0</v>
      </c>
      <c r="F933" s="77">
        <v>0</v>
      </c>
      <c r="G933" s="77">
        <v>0</v>
      </c>
      <c r="H933" s="61"/>
      <c r="I933" s="61"/>
      <c r="J933" s="61"/>
      <c r="K933" s="61"/>
    </row>
    <row r="934" spans="1:11" customFormat="1" ht="14.1" customHeight="1" x14ac:dyDescent="0.25">
      <c r="A934" s="61"/>
      <c r="B934" s="61"/>
      <c r="C934" s="76" t="s">
        <v>62</v>
      </c>
      <c r="D934" s="79" t="s">
        <v>47</v>
      </c>
      <c r="E934" s="77">
        <v>0</v>
      </c>
      <c r="F934" s="77">
        <v>0</v>
      </c>
      <c r="G934" s="77">
        <v>0</v>
      </c>
      <c r="H934" s="61"/>
      <c r="I934" s="61"/>
      <c r="J934" s="61"/>
      <c r="K934" s="61"/>
    </row>
    <row r="935" spans="1:11" customFormat="1" ht="14.1" customHeight="1" x14ac:dyDescent="0.25">
      <c r="A935" s="61"/>
      <c r="B935" s="61"/>
      <c r="C935" s="76" t="s">
        <v>54</v>
      </c>
      <c r="D935" s="79" t="s">
        <v>47</v>
      </c>
      <c r="E935" s="77">
        <v>0</v>
      </c>
      <c r="F935" s="77">
        <v>0</v>
      </c>
      <c r="G935" s="77">
        <v>0</v>
      </c>
      <c r="H935" s="61"/>
      <c r="I935" s="61"/>
      <c r="J935" s="61"/>
      <c r="K935" s="61"/>
    </row>
    <row r="936" spans="1:11" customFormat="1" ht="14.1" customHeight="1" x14ac:dyDescent="0.25">
      <c r="A936" s="61"/>
      <c r="B936" s="61"/>
      <c r="C936" s="76" t="s">
        <v>63</v>
      </c>
      <c r="D936" s="79" t="s">
        <v>47</v>
      </c>
      <c r="E936" s="77">
        <v>0</v>
      </c>
      <c r="F936" s="77">
        <v>0</v>
      </c>
      <c r="G936" s="77">
        <v>0</v>
      </c>
      <c r="H936" s="61"/>
      <c r="I936" s="61"/>
      <c r="J936" s="61"/>
      <c r="K936" s="61"/>
    </row>
    <row r="937" spans="1:11" customFormat="1" ht="14.1" customHeight="1" x14ac:dyDescent="0.25">
      <c r="A937" s="61"/>
      <c r="B937" s="61"/>
      <c r="C937" s="76" t="s">
        <v>64</v>
      </c>
      <c r="D937" s="79" t="s">
        <v>47</v>
      </c>
      <c r="E937" s="77">
        <v>0</v>
      </c>
      <c r="F937" s="77">
        <v>0</v>
      </c>
      <c r="G937" s="77">
        <v>0</v>
      </c>
      <c r="H937" s="61"/>
      <c r="I937" s="61"/>
      <c r="J937" s="61"/>
      <c r="K937" s="61"/>
    </row>
    <row r="938" spans="1:11" customFormat="1" ht="14.1" customHeight="1" x14ac:dyDescent="0.25">
      <c r="A938" s="61"/>
      <c r="B938" s="61"/>
      <c r="C938" s="76" t="s">
        <v>65</v>
      </c>
      <c r="D938" s="79" t="s">
        <v>47</v>
      </c>
      <c r="E938" s="77">
        <v>0</v>
      </c>
      <c r="F938" s="77">
        <v>0</v>
      </c>
      <c r="G938" s="77">
        <v>0</v>
      </c>
      <c r="H938" s="61"/>
      <c r="I938" s="61"/>
      <c r="J938" s="61"/>
      <c r="K938" s="61"/>
    </row>
    <row r="939" spans="1:11" customFormat="1" ht="14.1" customHeight="1" x14ac:dyDescent="0.25">
      <c r="A939" s="61"/>
      <c r="B939" s="61"/>
      <c r="C939" s="76" t="s">
        <v>66</v>
      </c>
      <c r="D939" s="79" t="s">
        <v>47</v>
      </c>
      <c r="E939" s="77">
        <v>0</v>
      </c>
      <c r="F939" s="77">
        <v>0</v>
      </c>
      <c r="G939" s="77">
        <v>0</v>
      </c>
      <c r="H939" s="61"/>
      <c r="I939" s="61"/>
      <c r="J939" s="61"/>
      <c r="K939" s="61"/>
    </row>
    <row r="940" spans="1:11" customFormat="1" ht="14.1" customHeight="1" x14ac:dyDescent="0.25">
      <c r="A940" s="61"/>
      <c r="B940" s="61"/>
      <c r="C940" s="76" t="s">
        <v>67</v>
      </c>
      <c r="D940" s="79" t="s">
        <v>47</v>
      </c>
      <c r="E940" s="77">
        <v>0</v>
      </c>
      <c r="F940" s="77">
        <v>0</v>
      </c>
      <c r="G940" s="77">
        <v>0</v>
      </c>
      <c r="H940" s="61"/>
      <c r="I940" s="61"/>
      <c r="J940" s="61"/>
      <c r="K940" s="61"/>
    </row>
    <row r="941" spans="1:11" customFormat="1" ht="14.1" customHeight="1" x14ac:dyDescent="0.25">
      <c r="A941" s="61"/>
      <c r="B941" s="61"/>
      <c r="C941" s="76" t="s">
        <v>54</v>
      </c>
      <c r="D941" s="79" t="s">
        <v>47</v>
      </c>
      <c r="E941" s="77">
        <v>0</v>
      </c>
      <c r="F941" s="77">
        <v>0</v>
      </c>
      <c r="G941" s="77">
        <v>0</v>
      </c>
      <c r="H941" s="61"/>
      <c r="I941" s="61"/>
      <c r="J941" s="61"/>
      <c r="K941" s="61"/>
    </row>
    <row r="942" spans="1:11" customFormat="1" ht="14.1" customHeight="1" x14ac:dyDescent="0.25">
      <c r="A942" s="61"/>
      <c r="B942" s="61"/>
      <c r="C942" s="76" t="s">
        <v>63</v>
      </c>
      <c r="D942" s="79" t="s">
        <v>47</v>
      </c>
      <c r="E942" s="77">
        <v>0</v>
      </c>
      <c r="F942" s="77">
        <v>0</v>
      </c>
      <c r="G942" s="77">
        <v>0</v>
      </c>
      <c r="H942" s="61"/>
      <c r="I942" s="61"/>
      <c r="J942" s="61"/>
      <c r="K942" s="61"/>
    </row>
    <row r="943" spans="1:11" customFormat="1" ht="14.1" customHeight="1" x14ac:dyDescent="0.25">
      <c r="A943" s="61"/>
      <c r="B943" s="61"/>
      <c r="C943" s="76" t="s">
        <v>64</v>
      </c>
      <c r="D943" s="79" t="s">
        <v>47</v>
      </c>
      <c r="E943" s="77">
        <v>0</v>
      </c>
      <c r="F943" s="77">
        <v>0</v>
      </c>
      <c r="G943" s="77">
        <v>0</v>
      </c>
      <c r="H943" s="61"/>
      <c r="I943" s="61"/>
      <c r="J943" s="61"/>
      <c r="K943" s="61"/>
    </row>
    <row r="944" spans="1:11" customFormat="1" ht="14.1" customHeight="1" x14ac:dyDescent="0.25">
      <c r="A944" s="61"/>
      <c r="B944" s="61"/>
      <c r="C944" s="76" t="s">
        <v>65</v>
      </c>
      <c r="D944" s="79" t="s">
        <v>47</v>
      </c>
      <c r="E944" s="77">
        <v>0</v>
      </c>
      <c r="F944" s="77">
        <v>0</v>
      </c>
      <c r="G944" s="77">
        <v>0</v>
      </c>
      <c r="H944" s="61"/>
      <c r="I944" s="61"/>
      <c r="J944" s="61"/>
      <c r="K944" s="61"/>
    </row>
    <row r="945" spans="1:11" customFormat="1" ht="14.1" customHeight="1" x14ac:dyDescent="0.25">
      <c r="A945" s="61"/>
      <c r="B945" s="61"/>
      <c r="C945" s="76" t="s">
        <v>66</v>
      </c>
      <c r="D945" s="79" t="s">
        <v>47</v>
      </c>
      <c r="E945" s="77">
        <v>0</v>
      </c>
      <c r="F945" s="77">
        <v>0</v>
      </c>
      <c r="G945" s="77">
        <v>0</v>
      </c>
      <c r="H945" s="61"/>
      <c r="I945" s="61"/>
      <c r="J945" s="61"/>
      <c r="K945" s="61"/>
    </row>
    <row r="946" spans="1:11" customFormat="1" ht="14.1" customHeight="1" x14ac:dyDescent="0.25">
      <c r="A946" s="61"/>
      <c r="B946" s="61"/>
      <c r="C946" s="76" t="s">
        <v>68</v>
      </c>
      <c r="D946" s="79" t="s">
        <v>47</v>
      </c>
      <c r="E946" s="77">
        <v>0</v>
      </c>
      <c r="F946" s="77">
        <v>0</v>
      </c>
      <c r="G946" s="77">
        <v>0</v>
      </c>
      <c r="H946" s="61"/>
      <c r="I946" s="61"/>
      <c r="J946" s="61"/>
      <c r="K946" s="61"/>
    </row>
    <row r="947" spans="1:11" customFormat="1" ht="14.1" customHeight="1" x14ac:dyDescent="0.25">
      <c r="A947" s="61"/>
      <c r="B947" s="61"/>
      <c r="C947" s="76" t="s">
        <v>54</v>
      </c>
      <c r="D947" s="79" t="s">
        <v>47</v>
      </c>
      <c r="E947" s="77">
        <v>0</v>
      </c>
      <c r="F947" s="77">
        <v>0</v>
      </c>
      <c r="G947" s="77">
        <v>0</v>
      </c>
      <c r="H947" s="61"/>
      <c r="I947" s="61"/>
      <c r="J947" s="61"/>
      <c r="K947" s="61"/>
    </row>
    <row r="948" spans="1:11" customFormat="1" ht="14.1" customHeight="1" x14ac:dyDescent="0.25">
      <c r="A948" s="61"/>
      <c r="B948" s="61"/>
      <c r="C948" s="76" t="s">
        <v>63</v>
      </c>
      <c r="D948" s="79" t="s">
        <v>47</v>
      </c>
      <c r="E948" s="77">
        <v>0</v>
      </c>
      <c r="F948" s="77">
        <v>0</v>
      </c>
      <c r="G948" s="77">
        <v>0</v>
      </c>
      <c r="H948" s="61"/>
      <c r="I948" s="61"/>
      <c r="J948" s="61"/>
      <c r="K948" s="61"/>
    </row>
    <row r="949" spans="1:11" customFormat="1" ht="14.1" customHeight="1" x14ac:dyDescent="0.25">
      <c r="A949" s="61"/>
      <c r="B949" s="61"/>
      <c r="C949" s="76" t="s">
        <v>64</v>
      </c>
      <c r="D949" s="79" t="s">
        <v>47</v>
      </c>
      <c r="E949" s="77">
        <v>0</v>
      </c>
      <c r="F949" s="77">
        <v>0</v>
      </c>
      <c r="G949" s="77">
        <v>0</v>
      </c>
      <c r="H949" s="61"/>
      <c r="I949" s="61"/>
      <c r="J949" s="61"/>
      <c r="K949" s="61"/>
    </row>
    <row r="950" spans="1:11" customFormat="1" ht="14.1" customHeight="1" x14ac:dyDescent="0.25">
      <c r="A950" s="61"/>
      <c r="B950" s="61"/>
      <c r="C950" s="76" t="s">
        <v>65</v>
      </c>
      <c r="D950" s="79" t="s">
        <v>47</v>
      </c>
      <c r="E950" s="77">
        <v>0</v>
      </c>
      <c r="F950" s="77">
        <v>0</v>
      </c>
      <c r="G950" s="77">
        <v>0</v>
      </c>
      <c r="H950" s="61"/>
      <c r="I950" s="61"/>
      <c r="J950" s="61"/>
      <c r="K950" s="61"/>
    </row>
    <row r="951" spans="1:11" customFormat="1" ht="14.1" customHeight="1" x14ac:dyDescent="0.25">
      <c r="A951" s="61"/>
      <c r="B951" s="61"/>
      <c r="C951" s="76" t="s">
        <v>66</v>
      </c>
      <c r="D951" s="79" t="s">
        <v>47</v>
      </c>
      <c r="E951" s="77">
        <v>0</v>
      </c>
      <c r="F951" s="77">
        <v>0</v>
      </c>
      <c r="G951" s="77">
        <v>0</v>
      </c>
      <c r="H951" s="61"/>
      <c r="I951" s="61"/>
      <c r="J951" s="61"/>
      <c r="K951" s="61"/>
    </row>
    <row r="952" spans="1:11" customFormat="1" ht="14.1" customHeight="1" x14ac:dyDescent="0.25">
      <c r="A952" s="61"/>
      <c r="B952" s="61"/>
      <c r="C952" s="76" t="s">
        <v>69</v>
      </c>
      <c r="D952" s="79" t="s">
        <v>47</v>
      </c>
      <c r="E952" s="77">
        <v>0</v>
      </c>
      <c r="F952" s="77">
        <v>0</v>
      </c>
      <c r="G952" s="77">
        <v>0</v>
      </c>
      <c r="H952" s="61"/>
      <c r="I952" s="61"/>
      <c r="J952" s="61"/>
      <c r="K952" s="61"/>
    </row>
    <row r="953" spans="1:11" customFormat="1" ht="14.1" customHeight="1" x14ac:dyDescent="0.25">
      <c r="A953" s="61"/>
      <c r="B953" s="61"/>
      <c r="C953" s="76" t="s">
        <v>70</v>
      </c>
      <c r="D953" s="79" t="s">
        <v>47</v>
      </c>
      <c r="E953" s="77">
        <v>0</v>
      </c>
      <c r="F953" s="77">
        <v>0</v>
      </c>
      <c r="G953" s="77">
        <v>0</v>
      </c>
      <c r="H953" s="61"/>
      <c r="I953" s="61"/>
      <c r="J953" s="61"/>
      <c r="K953" s="61"/>
    </row>
    <row r="954" spans="1:11" customFormat="1" ht="14.1" customHeight="1" x14ac:dyDescent="0.25">
      <c r="A954" s="61"/>
      <c r="B954" s="61"/>
      <c r="C954" s="78" t="s">
        <v>71</v>
      </c>
      <c r="D954" s="77">
        <v>0</v>
      </c>
      <c r="E954" s="77">
        <v>10000000</v>
      </c>
      <c r="F954" s="77">
        <v>10000000</v>
      </c>
      <c r="G954" s="77">
        <v>10000000</v>
      </c>
      <c r="H954" s="61"/>
      <c r="I954" s="61"/>
      <c r="J954" s="61"/>
      <c r="K954" s="61"/>
    </row>
    <row r="955" spans="1:11" customFormat="1" ht="78.95" customHeight="1" x14ac:dyDescent="0.25">
      <c r="A955" s="61"/>
      <c r="B955" s="61"/>
      <c r="C955" s="63" t="s">
        <v>21</v>
      </c>
      <c r="D955" s="1349" t="s">
        <v>305</v>
      </c>
      <c r="E955" s="1350"/>
      <c r="F955" s="1350"/>
      <c r="G955" s="1350"/>
      <c r="H955" s="61"/>
      <c r="I955" s="61"/>
      <c r="J955" s="61"/>
      <c r="K955" s="61"/>
    </row>
    <row r="956" spans="1:11" customFormat="1" ht="27.95" customHeight="1" x14ac:dyDescent="0.25">
      <c r="A956" s="61"/>
      <c r="B956" s="61"/>
      <c r="C956" s="64" t="s">
        <v>23</v>
      </c>
      <c r="D956" s="65">
        <v>2022</v>
      </c>
      <c r="E956" s="65">
        <v>2023</v>
      </c>
      <c r="F956" s="65">
        <v>2024</v>
      </c>
      <c r="G956" s="65">
        <v>2025</v>
      </c>
      <c r="H956" s="61"/>
      <c r="I956" s="61"/>
      <c r="J956" s="61"/>
      <c r="K956" s="61"/>
    </row>
    <row r="957" spans="1:11" customFormat="1" ht="14.1" customHeight="1" x14ac:dyDescent="0.25">
      <c r="A957" s="61"/>
      <c r="B957" s="61"/>
      <c r="C957" s="66"/>
      <c r="D957" s="67" t="s">
        <v>17</v>
      </c>
      <c r="E957" s="67" t="s">
        <v>18</v>
      </c>
      <c r="F957" s="67" t="s">
        <v>18</v>
      </c>
      <c r="G957" s="67" t="s">
        <v>18</v>
      </c>
      <c r="H957" s="61"/>
      <c r="I957" s="61"/>
      <c r="J957" s="61"/>
      <c r="K957" s="61"/>
    </row>
    <row r="958" spans="1:11" customFormat="1" ht="30.95" customHeight="1" x14ac:dyDescent="0.25">
      <c r="A958" s="61"/>
      <c r="B958" s="61"/>
      <c r="C958" s="64" t="s">
        <v>306</v>
      </c>
      <c r="D958" s="68" t="s">
        <v>84</v>
      </c>
      <c r="E958" s="68" t="s">
        <v>134</v>
      </c>
      <c r="F958" s="68" t="s">
        <v>135</v>
      </c>
      <c r="G958" s="68" t="s">
        <v>137</v>
      </c>
      <c r="H958" s="61"/>
      <c r="I958" s="61"/>
      <c r="J958" s="61"/>
      <c r="K958" s="61"/>
    </row>
    <row r="959" spans="1:11" customFormat="1" ht="30.95" customHeight="1" x14ac:dyDescent="0.25">
      <c r="A959" s="61"/>
      <c r="B959" s="61"/>
      <c r="C959" s="64" t="s">
        <v>307</v>
      </c>
      <c r="D959" s="68" t="s">
        <v>308</v>
      </c>
      <c r="E959" s="68" t="s">
        <v>308</v>
      </c>
      <c r="F959" s="68" t="s">
        <v>308</v>
      </c>
      <c r="G959" s="68" t="s">
        <v>308</v>
      </c>
      <c r="H959" s="61"/>
      <c r="I959" s="61"/>
      <c r="J959" s="61"/>
      <c r="K959" s="61"/>
    </row>
    <row r="960" spans="1:11" customFormat="1" ht="14.1" customHeight="1" x14ac:dyDescent="0.25">
      <c r="A960" s="61"/>
      <c r="B960" s="61"/>
      <c r="C960" s="1351" t="s">
        <v>30</v>
      </c>
      <c r="D960" s="1352"/>
      <c r="E960" s="1352"/>
      <c r="F960" s="1352"/>
      <c r="G960" s="1352"/>
      <c r="H960" s="61"/>
      <c r="I960" s="61"/>
      <c r="J960" s="61"/>
      <c r="K960" s="61"/>
    </row>
    <row r="961" spans="1:11" customFormat="1" ht="14.1" customHeight="1" x14ac:dyDescent="0.25">
      <c r="A961" s="61"/>
      <c r="B961" s="61"/>
      <c r="C961" s="69" t="s">
        <v>285</v>
      </c>
      <c r="D961" s="1351" t="s">
        <v>286</v>
      </c>
      <c r="E961" s="1352"/>
      <c r="F961" s="1352"/>
      <c r="G961" s="1352"/>
      <c r="H961" s="61"/>
      <c r="I961" s="61"/>
      <c r="J961" s="61"/>
      <c r="K961" s="61"/>
    </row>
    <row r="962" spans="1:11" customFormat="1" ht="18" customHeight="1" x14ac:dyDescent="0.25">
      <c r="A962" s="61"/>
      <c r="B962" s="61"/>
      <c r="C962" s="70" t="s">
        <v>33</v>
      </c>
      <c r="D962" s="1346" t="s">
        <v>309</v>
      </c>
      <c r="E962" s="1347"/>
      <c r="F962" s="1347"/>
      <c r="G962" s="1347"/>
      <c r="H962" s="61"/>
      <c r="I962" s="61"/>
      <c r="J962" s="61"/>
      <c r="K962" s="61"/>
    </row>
    <row r="963" spans="1:11" customFormat="1" ht="18" customHeight="1" x14ac:dyDescent="0.25">
      <c r="A963" s="61"/>
      <c r="B963" s="61"/>
      <c r="C963" s="71" t="s">
        <v>35</v>
      </c>
      <c r="D963" s="1348" t="s">
        <v>310</v>
      </c>
      <c r="E963" s="1323"/>
      <c r="F963" s="1323"/>
      <c r="G963" s="1323"/>
      <c r="H963" s="61"/>
      <c r="I963" s="61"/>
      <c r="J963" s="61"/>
      <c r="K963" s="61"/>
    </row>
    <row r="964" spans="1:11" customFormat="1" ht="18" customHeight="1" x14ac:dyDescent="0.25">
      <c r="A964" s="61"/>
      <c r="B964" s="61"/>
      <c r="C964" s="71" t="s">
        <v>37</v>
      </c>
      <c r="D964" s="1348" t="s">
        <v>311</v>
      </c>
      <c r="E964" s="1323"/>
      <c r="F964" s="1323"/>
      <c r="G964" s="1323"/>
      <c r="H964" s="61"/>
      <c r="I964" s="61"/>
      <c r="J964" s="61"/>
      <c r="K964" s="61"/>
    </row>
    <row r="965" spans="1:11" customFormat="1" ht="15" customHeight="1" x14ac:dyDescent="0.25">
      <c r="A965" s="61"/>
      <c r="B965" s="61"/>
      <c r="C965" s="72"/>
      <c r="D965" s="73">
        <v>2022</v>
      </c>
      <c r="E965" s="73">
        <v>2023</v>
      </c>
      <c r="F965" s="73">
        <v>2024</v>
      </c>
      <c r="G965" s="73">
        <v>2025</v>
      </c>
      <c r="H965" s="61"/>
      <c r="I965" s="61"/>
      <c r="J965" s="61"/>
      <c r="K965" s="61"/>
    </row>
    <row r="966" spans="1:11" customFormat="1" ht="15" customHeight="1" x14ac:dyDescent="0.25">
      <c r="A966" s="61"/>
      <c r="B966" s="61"/>
      <c r="C966" s="74"/>
      <c r="D966" s="75" t="s">
        <v>17</v>
      </c>
      <c r="E966" s="75" t="s">
        <v>18</v>
      </c>
      <c r="F966" s="75" t="s">
        <v>18</v>
      </c>
      <c r="G966" s="75" t="s">
        <v>18</v>
      </c>
      <c r="H966" s="61"/>
      <c r="I966" s="61"/>
      <c r="J966" s="61"/>
      <c r="K966" s="61"/>
    </row>
    <row r="967" spans="1:11" customFormat="1" ht="14.1" customHeight="1" x14ac:dyDescent="0.25">
      <c r="A967" s="61"/>
      <c r="B967" s="61"/>
      <c r="C967" s="64" t="s">
        <v>39</v>
      </c>
      <c r="D967" s="68" t="s">
        <v>312</v>
      </c>
      <c r="E967" s="68" t="s">
        <v>312</v>
      </c>
      <c r="F967" s="68" t="s">
        <v>312</v>
      </c>
      <c r="G967" s="68" t="s">
        <v>312</v>
      </c>
      <c r="H967" s="61"/>
      <c r="I967" s="61"/>
      <c r="J967" s="61"/>
      <c r="K967" s="61"/>
    </row>
    <row r="968" spans="1:11" customFormat="1" ht="14.1" customHeight="1" x14ac:dyDescent="0.25">
      <c r="A968" s="61"/>
      <c r="B968" s="61"/>
      <c r="C968" s="64" t="s">
        <v>40</v>
      </c>
      <c r="D968" s="68" t="s">
        <v>313</v>
      </c>
      <c r="E968" s="68" t="s">
        <v>314</v>
      </c>
      <c r="F968" s="68" t="s">
        <v>314</v>
      </c>
      <c r="G968" s="68" t="s">
        <v>314</v>
      </c>
      <c r="H968" s="61"/>
      <c r="I968" s="61"/>
      <c r="J968" s="61"/>
      <c r="K968" s="61"/>
    </row>
    <row r="969" spans="1:11" customFormat="1" ht="14.1" customHeight="1" x14ac:dyDescent="0.25">
      <c r="A969" s="61"/>
      <c r="B969" s="61"/>
      <c r="C969" s="64" t="s">
        <v>43</v>
      </c>
      <c r="D969" s="68" t="s">
        <v>315</v>
      </c>
      <c r="E969" s="68" t="s">
        <v>316</v>
      </c>
      <c r="F969" s="68" t="s">
        <v>316</v>
      </c>
      <c r="G969" s="68" t="s">
        <v>316</v>
      </c>
      <c r="H969" s="61"/>
      <c r="I969" s="61"/>
      <c r="J969" s="61"/>
      <c r="K969" s="61"/>
    </row>
    <row r="970" spans="1:11" customFormat="1" ht="14.1" customHeight="1" x14ac:dyDescent="0.25">
      <c r="A970" s="61"/>
      <c r="B970" s="61"/>
      <c r="C970" s="64" t="s">
        <v>46</v>
      </c>
      <c r="D970" s="68" t="s">
        <v>47</v>
      </c>
      <c r="E970" s="68" t="s">
        <v>48</v>
      </c>
      <c r="F970" s="68" t="s">
        <v>48</v>
      </c>
      <c r="G970" s="68" t="s">
        <v>48</v>
      </c>
      <c r="H970" s="61"/>
      <c r="I970" s="61"/>
      <c r="J970" s="61"/>
      <c r="K970" s="61"/>
    </row>
    <row r="971" spans="1:11" customFormat="1" ht="14.1" customHeight="1" x14ac:dyDescent="0.25">
      <c r="A971" s="61"/>
      <c r="B971" s="61"/>
      <c r="C971" s="64" t="s">
        <v>49</v>
      </c>
      <c r="D971" s="68" t="s">
        <v>47</v>
      </c>
      <c r="E971" s="68" t="s">
        <v>317</v>
      </c>
      <c r="F971" s="68" t="s">
        <v>48</v>
      </c>
      <c r="G971" s="68" t="s">
        <v>48</v>
      </c>
      <c r="H971" s="61"/>
      <c r="I971" s="61"/>
      <c r="J971" s="61"/>
      <c r="K971" s="61"/>
    </row>
    <row r="972" spans="1:11" customFormat="1" ht="14.1" customHeight="1" x14ac:dyDescent="0.25">
      <c r="A972" s="61"/>
      <c r="B972" s="61"/>
      <c r="C972" s="64" t="s">
        <v>51</v>
      </c>
      <c r="D972" s="68" t="s">
        <v>47</v>
      </c>
      <c r="E972" s="68" t="s">
        <v>317</v>
      </c>
      <c r="F972" s="68" t="s">
        <v>48</v>
      </c>
      <c r="G972" s="68" t="s">
        <v>48</v>
      </c>
      <c r="H972" s="61"/>
      <c r="I972" s="61"/>
      <c r="J972" s="61"/>
      <c r="K972" s="61"/>
    </row>
    <row r="973" spans="1:11" customFormat="1" ht="14.1" customHeight="1" x14ac:dyDescent="0.25">
      <c r="A973" s="61"/>
      <c r="B973" s="61"/>
      <c r="C973" s="1344" t="s">
        <v>52</v>
      </c>
      <c r="D973" s="1345"/>
      <c r="E973" s="1345"/>
      <c r="F973" s="1345"/>
      <c r="G973" s="1345"/>
      <c r="H973" s="61"/>
      <c r="I973" s="61"/>
      <c r="J973" s="61"/>
      <c r="K973" s="61"/>
    </row>
    <row r="974" spans="1:11" customFormat="1" ht="14.1" customHeight="1" x14ac:dyDescent="0.25">
      <c r="A974" s="61"/>
      <c r="B974" s="61"/>
      <c r="C974" s="72"/>
      <c r="D974" s="73">
        <v>2022</v>
      </c>
      <c r="E974" s="73">
        <v>2023</v>
      </c>
      <c r="F974" s="73">
        <v>2024</v>
      </c>
      <c r="G974" s="73">
        <v>2025</v>
      </c>
      <c r="H974" s="61"/>
      <c r="I974" s="61"/>
      <c r="J974" s="61"/>
      <c r="K974" s="61"/>
    </row>
    <row r="975" spans="1:11" customFormat="1" ht="14.1" customHeight="1" x14ac:dyDescent="0.25">
      <c r="A975" s="61"/>
      <c r="B975" s="61"/>
      <c r="C975" s="74"/>
      <c r="D975" s="75" t="s">
        <v>17</v>
      </c>
      <c r="E975" s="75" t="s">
        <v>18</v>
      </c>
      <c r="F975" s="75" t="s">
        <v>18</v>
      </c>
      <c r="G975" s="75" t="s">
        <v>18</v>
      </c>
      <c r="H975" s="61"/>
      <c r="I975" s="61"/>
      <c r="J975" s="61"/>
      <c r="K975" s="61"/>
    </row>
    <row r="976" spans="1:11" customFormat="1" ht="14.1" customHeight="1" x14ac:dyDescent="0.25">
      <c r="A976" s="61"/>
      <c r="B976" s="61"/>
      <c r="C976" s="76" t="s">
        <v>53</v>
      </c>
      <c r="D976" s="77">
        <v>0</v>
      </c>
      <c r="E976" s="77">
        <v>0</v>
      </c>
      <c r="F976" s="77">
        <v>0</v>
      </c>
      <c r="G976" s="77">
        <v>0</v>
      </c>
      <c r="H976" s="61"/>
      <c r="I976" s="61"/>
      <c r="J976" s="61"/>
      <c r="K976" s="61"/>
    </row>
    <row r="977" spans="1:11" customFormat="1" ht="14.1" customHeight="1" x14ac:dyDescent="0.25">
      <c r="A977" s="61"/>
      <c r="B977" s="61"/>
      <c r="C977" s="76" t="s">
        <v>54</v>
      </c>
      <c r="D977" s="77">
        <v>0</v>
      </c>
      <c r="E977" s="77">
        <v>0</v>
      </c>
      <c r="F977" s="77">
        <v>0</v>
      </c>
      <c r="G977" s="77">
        <v>0</v>
      </c>
      <c r="H977" s="61"/>
      <c r="I977" s="61"/>
      <c r="J977" s="61"/>
      <c r="K977" s="61"/>
    </row>
    <row r="978" spans="1:11" customFormat="1" ht="14.1" customHeight="1" x14ac:dyDescent="0.25">
      <c r="A978" s="61"/>
      <c r="B978" s="61"/>
      <c r="C978" s="76" t="s">
        <v>55</v>
      </c>
      <c r="D978" s="77">
        <v>0</v>
      </c>
      <c r="E978" s="77">
        <v>0</v>
      </c>
      <c r="F978" s="77">
        <v>0</v>
      </c>
      <c r="G978" s="77">
        <v>0</v>
      </c>
      <c r="H978" s="61"/>
      <c r="I978" s="61"/>
      <c r="J978" s="61"/>
      <c r="K978" s="61"/>
    </row>
    <row r="979" spans="1:11" customFormat="1" ht="14.1" customHeight="1" x14ac:dyDescent="0.25">
      <c r="A979" s="61"/>
      <c r="B979" s="61"/>
      <c r="C979" s="76" t="s">
        <v>56</v>
      </c>
      <c r="D979" s="77">
        <v>0</v>
      </c>
      <c r="E979" s="77">
        <v>0</v>
      </c>
      <c r="F979" s="77">
        <v>0</v>
      </c>
      <c r="G979" s="77">
        <v>0</v>
      </c>
      <c r="H979" s="61"/>
      <c r="I979" s="61"/>
      <c r="J979" s="61"/>
      <c r="K979" s="61"/>
    </row>
    <row r="980" spans="1:11" customFormat="1" ht="14.1" customHeight="1" x14ac:dyDescent="0.25">
      <c r="A980" s="61"/>
      <c r="B980" s="61"/>
      <c r="C980" s="76" t="s">
        <v>54</v>
      </c>
      <c r="D980" s="77">
        <v>0</v>
      </c>
      <c r="E980" s="77">
        <v>0</v>
      </c>
      <c r="F980" s="77">
        <v>0</v>
      </c>
      <c r="G980" s="77">
        <v>0</v>
      </c>
      <c r="H980" s="61"/>
      <c r="I980" s="61"/>
      <c r="J980" s="61"/>
      <c r="K980" s="61"/>
    </row>
    <row r="981" spans="1:11" customFormat="1" ht="14.1" customHeight="1" x14ac:dyDescent="0.25">
      <c r="A981" s="61"/>
      <c r="B981" s="61"/>
      <c r="C981" s="76" t="s">
        <v>55</v>
      </c>
      <c r="D981" s="77">
        <v>0</v>
      </c>
      <c r="E981" s="77">
        <v>0</v>
      </c>
      <c r="F981" s="77">
        <v>0</v>
      </c>
      <c r="G981" s="77">
        <v>0</v>
      </c>
      <c r="H981" s="61"/>
      <c r="I981" s="61"/>
      <c r="J981" s="61"/>
      <c r="K981" s="61"/>
    </row>
    <row r="982" spans="1:11" customFormat="1" ht="14.1" customHeight="1" x14ac:dyDescent="0.25">
      <c r="A982" s="61"/>
      <c r="B982" s="61"/>
      <c r="C982" s="76" t="s">
        <v>57</v>
      </c>
      <c r="D982" s="77">
        <v>73000000</v>
      </c>
      <c r="E982" s="77">
        <v>80000000</v>
      </c>
      <c r="F982" s="77">
        <v>80000000</v>
      </c>
      <c r="G982" s="77">
        <v>80000000</v>
      </c>
      <c r="H982" s="61"/>
      <c r="I982" s="61"/>
      <c r="J982" s="61"/>
      <c r="K982" s="61"/>
    </row>
    <row r="983" spans="1:11" customFormat="1" ht="14.1" customHeight="1" x14ac:dyDescent="0.25">
      <c r="A983" s="61"/>
      <c r="B983" s="61"/>
      <c r="C983" s="76" t="s">
        <v>54</v>
      </c>
      <c r="D983" s="77">
        <v>73000000</v>
      </c>
      <c r="E983" s="77">
        <v>80000000</v>
      </c>
      <c r="F983" s="77">
        <v>80000000</v>
      </c>
      <c r="G983" s="77">
        <v>80000000</v>
      </c>
      <c r="H983" s="61"/>
      <c r="I983" s="61"/>
      <c r="J983" s="61"/>
      <c r="K983" s="61"/>
    </row>
    <row r="984" spans="1:11" customFormat="1" ht="14.1" customHeight="1" x14ac:dyDescent="0.25">
      <c r="A984" s="61"/>
      <c r="B984" s="61"/>
      <c r="C984" s="76" t="s">
        <v>55</v>
      </c>
      <c r="D984" s="77">
        <v>0</v>
      </c>
      <c r="E984" s="77">
        <v>0</v>
      </c>
      <c r="F984" s="77">
        <v>0</v>
      </c>
      <c r="G984" s="77">
        <v>0</v>
      </c>
      <c r="H984" s="61"/>
      <c r="I984" s="61"/>
      <c r="J984" s="61"/>
      <c r="K984" s="61"/>
    </row>
    <row r="985" spans="1:11" customFormat="1" ht="14.1" customHeight="1" x14ac:dyDescent="0.25">
      <c r="A985" s="61"/>
      <c r="B985" s="61"/>
      <c r="C985" s="76" t="s">
        <v>58</v>
      </c>
      <c r="D985" s="77">
        <v>0</v>
      </c>
      <c r="E985" s="77">
        <v>0</v>
      </c>
      <c r="F985" s="77">
        <v>0</v>
      </c>
      <c r="G985" s="77">
        <v>0</v>
      </c>
      <c r="H985" s="61"/>
      <c r="I985" s="61"/>
      <c r="J985" s="61"/>
      <c r="K985" s="61"/>
    </row>
    <row r="986" spans="1:11" customFormat="1" ht="14.1" customHeight="1" x14ac:dyDescent="0.25">
      <c r="A986" s="61"/>
      <c r="B986" s="61"/>
      <c r="C986" s="76" t="s">
        <v>54</v>
      </c>
      <c r="D986" s="77">
        <v>0</v>
      </c>
      <c r="E986" s="77">
        <v>0</v>
      </c>
      <c r="F986" s="77">
        <v>0</v>
      </c>
      <c r="G986" s="77">
        <v>0</v>
      </c>
      <c r="H986" s="61"/>
      <c r="I986" s="61"/>
      <c r="J986" s="61"/>
      <c r="K986" s="61"/>
    </row>
    <row r="987" spans="1:11" customFormat="1" ht="14.1" customHeight="1" x14ac:dyDescent="0.25">
      <c r="A987" s="61"/>
      <c r="B987" s="61"/>
      <c r="C987" s="76" t="s">
        <v>55</v>
      </c>
      <c r="D987" s="77">
        <v>0</v>
      </c>
      <c r="E987" s="77">
        <v>0</v>
      </c>
      <c r="F987" s="77">
        <v>0</v>
      </c>
      <c r="G987" s="77">
        <v>0</v>
      </c>
      <c r="H987" s="61"/>
      <c r="I987" s="61"/>
      <c r="J987" s="61"/>
      <c r="K987" s="61"/>
    </row>
    <row r="988" spans="1:11" customFormat="1" ht="14.1" customHeight="1" x14ac:dyDescent="0.25">
      <c r="A988" s="61"/>
      <c r="B988" s="61"/>
      <c r="C988" s="76" t="s">
        <v>59</v>
      </c>
      <c r="D988" s="77">
        <v>0</v>
      </c>
      <c r="E988" s="77">
        <v>0</v>
      </c>
      <c r="F988" s="77">
        <v>0</v>
      </c>
      <c r="G988" s="77">
        <v>0</v>
      </c>
      <c r="H988" s="61"/>
      <c r="I988" s="61"/>
      <c r="J988" s="61"/>
      <c r="K988" s="61"/>
    </row>
    <row r="989" spans="1:11" customFormat="1" ht="14.1" customHeight="1" x14ac:dyDescent="0.25">
      <c r="A989" s="61"/>
      <c r="B989" s="61"/>
      <c r="C989" s="76" t="s">
        <v>54</v>
      </c>
      <c r="D989" s="77">
        <v>0</v>
      </c>
      <c r="E989" s="77">
        <v>0</v>
      </c>
      <c r="F989" s="77">
        <v>0</v>
      </c>
      <c r="G989" s="77">
        <v>0</v>
      </c>
      <c r="H989" s="61"/>
      <c r="I989" s="61"/>
      <c r="J989" s="61"/>
      <c r="K989" s="61"/>
    </row>
    <row r="990" spans="1:11" customFormat="1" ht="14.1" customHeight="1" x14ac:dyDescent="0.25">
      <c r="A990" s="61"/>
      <c r="B990" s="61"/>
      <c r="C990" s="76" t="s">
        <v>55</v>
      </c>
      <c r="D990" s="77">
        <v>0</v>
      </c>
      <c r="E990" s="77">
        <v>0</v>
      </c>
      <c r="F990" s="77">
        <v>0</v>
      </c>
      <c r="G990" s="77">
        <v>0</v>
      </c>
      <c r="H990" s="61"/>
      <c r="I990" s="61"/>
      <c r="J990" s="61"/>
      <c r="K990" s="61"/>
    </row>
    <row r="991" spans="1:11" customFormat="1" ht="14.1" customHeight="1" x14ac:dyDescent="0.25">
      <c r="A991" s="61"/>
      <c r="B991" s="61"/>
      <c r="C991" s="76" t="s">
        <v>60</v>
      </c>
      <c r="D991" s="77">
        <v>0</v>
      </c>
      <c r="E991" s="77">
        <v>0</v>
      </c>
      <c r="F991" s="77">
        <v>0</v>
      </c>
      <c r="G991" s="77">
        <v>0</v>
      </c>
      <c r="H991" s="61"/>
      <c r="I991" s="61"/>
      <c r="J991" s="61"/>
      <c r="K991" s="61"/>
    </row>
    <row r="992" spans="1:11" customFormat="1" ht="14.1" customHeight="1" x14ac:dyDescent="0.25">
      <c r="A992" s="61"/>
      <c r="B992" s="61"/>
      <c r="C992" s="76" t="s">
        <v>54</v>
      </c>
      <c r="D992" s="77">
        <v>0</v>
      </c>
      <c r="E992" s="77">
        <v>0</v>
      </c>
      <c r="F992" s="77">
        <v>0</v>
      </c>
      <c r="G992" s="77">
        <v>0</v>
      </c>
      <c r="H992" s="61"/>
      <c r="I992" s="61"/>
      <c r="J992" s="61"/>
      <c r="K992" s="61"/>
    </row>
    <row r="993" spans="1:11" customFormat="1" ht="14.1" customHeight="1" x14ac:dyDescent="0.25">
      <c r="A993" s="61"/>
      <c r="B993" s="61"/>
      <c r="C993" s="76" t="s">
        <v>55</v>
      </c>
      <c r="D993" s="77">
        <v>0</v>
      </c>
      <c r="E993" s="77">
        <v>0</v>
      </c>
      <c r="F993" s="77">
        <v>0</v>
      </c>
      <c r="G993" s="77">
        <v>0</v>
      </c>
      <c r="H993" s="61"/>
      <c r="I993" s="61"/>
      <c r="J993" s="61"/>
      <c r="K993" s="61"/>
    </row>
    <row r="994" spans="1:11" customFormat="1" ht="14.1" customHeight="1" x14ac:dyDescent="0.25">
      <c r="A994" s="61"/>
      <c r="B994" s="61"/>
      <c r="C994" s="76" t="s">
        <v>61</v>
      </c>
      <c r="D994" s="77">
        <v>0</v>
      </c>
      <c r="E994" s="77">
        <v>0</v>
      </c>
      <c r="F994" s="77">
        <v>0</v>
      </c>
      <c r="G994" s="77">
        <v>0</v>
      </c>
      <c r="H994" s="61"/>
      <c r="I994" s="61"/>
      <c r="J994" s="61"/>
      <c r="K994" s="61"/>
    </row>
    <row r="995" spans="1:11" customFormat="1" ht="14.1" customHeight="1" x14ac:dyDescent="0.25">
      <c r="A995" s="61"/>
      <c r="B995" s="61"/>
      <c r="C995" s="76" t="s">
        <v>54</v>
      </c>
      <c r="D995" s="77">
        <v>0</v>
      </c>
      <c r="E995" s="77">
        <v>0</v>
      </c>
      <c r="F995" s="77">
        <v>0</v>
      </c>
      <c r="G995" s="77">
        <v>0</v>
      </c>
      <c r="H995" s="61"/>
      <c r="I995" s="61"/>
      <c r="J995" s="61"/>
      <c r="K995" s="61"/>
    </row>
    <row r="996" spans="1:11" customFormat="1" ht="14.1" customHeight="1" x14ac:dyDescent="0.25">
      <c r="A996" s="61"/>
      <c r="B996" s="61"/>
      <c r="C996" s="76" t="s">
        <v>55</v>
      </c>
      <c r="D996" s="77">
        <v>0</v>
      </c>
      <c r="E996" s="77">
        <v>0</v>
      </c>
      <c r="F996" s="77">
        <v>0</v>
      </c>
      <c r="G996" s="77">
        <v>0</v>
      </c>
      <c r="H996" s="61"/>
      <c r="I996" s="61"/>
      <c r="J996" s="61"/>
      <c r="K996" s="61"/>
    </row>
    <row r="997" spans="1:11" customFormat="1" ht="14.1" customHeight="1" x14ac:dyDescent="0.25">
      <c r="A997" s="61"/>
      <c r="B997" s="61"/>
      <c r="C997" s="76" t="s">
        <v>62</v>
      </c>
      <c r="D997" s="77">
        <v>0</v>
      </c>
      <c r="E997" s="77">
        <v>0</v>
      </c>
      <c r="F997" s="77">
        <v>0</v>
      </c>
      <c r="G997" s="77">
        <v>0</v>
      </c>
      <c r="H997" s="61"/>
      <c r="I997" s="61"/>
      <c r="J997" s="61"/>
      <c r="K997" s="61"/>
    </row>
    <row r="998" spans="1:11" customFormat="1" ht="14.1" customHeight="1" x14ac:dyDescent="0.25">
      <c r="A998" s="61"/>
      <c r="B998" s="61"/>
      <c r="C998" s="76" t="s">
        <v>54</v>
      </c>
      <c r="D998" s="77">
        <v>0</v>
      </c>
      <c r="E998" s="77">
        <v>0</v>
      </c>
      <c r="F998" s="77">
        <v>0</v>
      </c>
      <c r="G998" s="77">
        <v>0</v>
      </c>
      <c r="H998" s="61"/>
      <c r="I998" s="61"/>
      <c r="J998" s="61"/>
      <c r="K998" s="61"/>
    </row>
    <row r="999" spans="1:11" customFormat="1" ht="14.1" customHeight="1" x14ac:dyDescent="0.25">
      <c r="A999" s="61"/>
      <c r="B999" s="61"/>
      <c r="C999" s="76" t="s">
        <v>63</v>
      </c>
      <c r="D999" s="77">
        <v>0</v>
      </c>
      <c r="E999" s="77">
        <v>0</v>
      </c>
      <c r="F999" s="77">
        <v>0</v>
      </c>
      <c r="G999" s="77">
        <v>0</v>
      </c>
      <c r="H999" s="61"/>
      <c r="I999" s="61"/>
      <c r="J999" s="61"/>
      <c r="K999" s="61"/>
    </row>
    <row r="1000" spans="1:11" customFormat="1" ht="14.1" customHeight="1" x14ac:dyDescent="0.25">
      <c r="A1000" s="61"/>
      <c r="B1000" s="61"/>
      <c r="C1000" s="76" t="s">
        <v>64</v>
      </c>
      <c r="D1000" s="77">
        <v>0</v>
      </c>
      <c r="E1000" s="77">
        <v>0</v>
      </c>
      <c r="F1000" s="77">
        <v>0</v>
      </c>
      <c r="G1000" s="77">
        <v>0</v>
      </c>
      <c r="H1000" s="61"/>
      <c r="I1000" s="61"/>
      <c r="J1000" s="61"/>
      <c r="K1000" s="61"/>
    </row>
    <row r="1001" spans="1:11" customFormat="1" ht="14.1" customHeight="1" x14ac:dyDescent="0.25">
      <c r="A1001" s="61"/>
      <c r="B1001" s="61"/>
      <c r="C1001" s="76" t="s">
        <v>65</v>
      </c>
      <c r="D1001" s="77">
        <v>0</v>
      </c>
      <c r="E1001" s="77">
        <v>0</v>
      </c>
      <c r="F1001" s="77">
        <v>0</v>
      </c>
      <c r="G1001" s="77">
        <v>0</v>
      </c>
      <c r="H1001" s="61"/>
      <c r="I1001" s="61"/>
      <c r="J1001" s="61"/>
      <c r="K1001" s="61"/>
    </row>
    <row r="1002" spans="1:11" customFormat="1" ht="14.1" customHeight="1" x14ac:dyDescent="0.25">
      <c r="A1002" s="61"/>
      <c r="B1002" s="61"/>
      <c r="C1002" s="76" t="s">
        <v>66</v>
      </c>
      <c r="D1002" s="77">
        <v>0</v>
      </c>
      <c r="E1002" s="77">
        <v>0</v>
      </c>
      <c r="F1002" s="77">
        <v>0</v>
      </c>
      <c r="G1002" s="77">
        <v>0</v>
      </c>
      <c r="H1002" s="61"/>
      <c r="I1002" s="61"/>
      <c r="J1002" s="61"/>
      <c r="K1002" s="61"/>
    </row>
    <row r="1003" spans="1:11" customFormat="1" ht="14.1" customHeight="1" x14ac:dyDescent="0.25">
      <c r="A1003" s="61"/>
      <c r="B1003" s="61"/>
      <c r="C1003" s="76" t="s">
        <v>67</v>
      </c>
      <c r="D1003" s="77">
        <v>0</v>
      </c>
      <c r="E1003" s="77">
        <v>0</v>
      </c>
      <c r="F1003" s="77">
        <v>0</v>
      </c>
      <c r="G1003" s="77">
        <v>0</v>
      </c>
      <c r="H1003" s="61"/>
      <c r="I1003" s="61"/>
      <c r="J1003" s="61"/>
      <c r="K1003" s="61"/>
    </row>
    <row r="1004" spans="1:11" customFormat="1" ht="14.1" customHeight="1" x14ac:dyDescent="0.25">
      <c r="A1004" s="61"/>
      <c r="B1004" s="61"/>
      <c r="C1004" s="76" t="s">
        <v>54</v>
      </c>
      <c r="D1004" s="77">
        <v>0</v>
      </c>
      <c r="E1004" s="77">
        <v>0</v>
      </c>
      <c r="F1004" s="77">
        <v>0</v>
      </c>
      <c r="G1004" s="77">
        <v>0</v>
      </c>
      <c r="H1004" s="61"/>
      <c r="I1004" s="61"/>
      <c r="J1004" s="61"/>
      <c r="K1004" s="61"/>
    </row>
    <row r="1005" spans="1:11" customFormat="1" ht="14.1" customHeight="1" x14ac:dyDescent="0.25">
      <c r="A1005" s="61"/>
      <c r="B1005" s="61"/>
      <c r="C1005" s="76" t="s">
        <v>63</v>
      </c>
      <c r="D1005" s="77">
        <v>0</v>
      </c>
      <c r="E1005" s="77">
        <v>0</v>
      </c>
      <c r="F1005" s="77">
        <v>0</v>
      </c>
      <c r="G1005" s="77">
        <v>0</v>
      </c>
      <c r="H1005" s="61"/>
      <c r="I1005" s="61"/>
      <c r="J1005" s="61"/>
      <c r="K1005" s="61"/>
    </row>
    <row r="1006" spans="1:11" customFormat="1" ht="14.1" customHeight="1" x14ac:dyDescent="0.25">
      <c r="A1006" s="61"/>
      <c r="B1006" s="61"/>
      <c r="C1006" s="76" t="s">
        <v>64</v>
      </c>
      <c r="D1006" s="77">
        <v>0</v>
      </c>
      <c r="E1006" s="77">
        <v>0</v>
      </c>
      <c r="F1006" s="77">
        <v>0</v>
      </c>
      <c r="G1006" s="77">
        <v>0</v>
      </c>
      <c r="H1006" s="61"/>
      <c r="I1006" s="61"/>
      <c r="J1006" s="61"/>
      <c r="K1006" s="61"/>
    </row>
    <row r="1007" spans="1:11" customFormat="1" ht="14.1" customHeight="1" x14ac:dyDescent="0.25">
      <c r="A1007" s="61"/>
      <c r="B1007" s="61"/>
      <c r="C1007" s="76" t="s">
        <v>65</v>
      </c>
      <c r="D1007" s="77">
        <v>0</v>
      </c>
      <c r="E1007" s="77">
        <v>0</v>
      </c>
      <c r="F1007" s="77">
        <v>0</v>
      </c>
      <c r="G1007" s="77">
        <v>0</v>
      </c>
      <c r="H1007" s="61"/>
      <c r="I1007" s="61"/>
      <c r="J1007" s="61"/>
      <c r="K1007" s="61"/>
    </row>
    <row r="1008" spans="1:11" customFormat="1" ht="14.1" customHeight="1" x14ac:dyDescent="0.25">
      <c r="A1008" s="61"/>
      <c r="B1008" s="61"/>
      <c r="C1008" s="76" t="s">
        <v>66</v>
      </c>
      <c r="D1008" s="77">
        <v>0</v>
      </c>
      <c r="E1008" s="77">
        <v>0</v>
      </c>
      <c r="F1008" s="77">
        <v>0</v>
      </c>
      <c r="G1008" s="77">
        <v>0</v>
      </c>
      <c r="H1008" s="61"/>
      <c r="I1008" s="61"/>
      <c r="J1008" s="61"/>
      <c r="K1008" s="61"/>
    </row>
    <row r="1009" spans="1:11" customFormat="1" ht="14.1" customHeight="1" x14ac:dyDescent="0.25">
      <c r="A1009" s="61"/>
      <c r="B1009" s="61"/>
      <c r="C1009" s="76" t="s">
        <v>68</v>
      </c>
      <c r="D1009" s="77">
        <v>0</v>
      </c>
      <c r="E1009" s="77">
        <v>0</v>
      </c>
      <c r="F1009" s="77">
        <v>0</v>
      </c>
      <c r="G1009" s="77">
        <v>0</v>
      </c>
      <c r="H1009" s="61"/>
      <c r="I1009" s="61"/>
      <c r="J1009" s="61"/>
      <c r="K1009" s="61"/>
    </row>
    <row r="1010" spans="1:11" customFormat="1" ht="14.1" customHeight="1" x14ac:dyDescent="0.25">
      <c r="A1010" s="61"/>
      <c r="B1010" s="61"/>
      <c r="C1010" s="76" t="s">
        <v>54</v>
      </c>
      <c r="D1010" s="77">
        <v>0</v>
      </c>
      <c r="E1010" s="77">
        <v>0</v>
      </c>
      <c r="F1010" s="77">
        <v>0</v>
      </c>
      <c r="G1010" s="77">
        <v>0</v>
      </c>
      <c r="H1010" s="61"/>
      <c r="I1010" s="61"/>
      <c r="J1010" s="61"/>
      <c r="K1010" s="61"/>
    </row>
    <row r="1011" spans="1:11" customFormat="1" ht="14.1" customHeight="1" x14ac:dyDescent="0.25">
      <c r="A1011" s="61"/>
      <c r="B1011" s="61"/>
      <c r="C1011" s="76" t="s">
        <v>63</v>
      </c>
      <c r="D1011" s="77">
        <v>0</v>
      </c>
      <c r="E1011" s="77">
        <v>0</v>
      </c>
      <c r="F1011" s="77">
        <v>0</v>
      </c>
      <c r="G1011" s="77">
        <v>0</v>
      </c>
      <c r="H1011" s="61"/>
      <c r="I1011" s="61"/>
      <c r="J1011" s="61"/>
      <c r="K1011" s="61"/>
    </row>
    <row r="1012" spans="1:11" customFormat="1" ht="14.1" customHeight="1" x14ac:dyDescent="0.25">
      <c r="A1012" s="61"/>
      <c r="B1012" s="61"/>
      <c r="C1012" s="76" t="s">
        <v>64</v>
      </c>
      <c r="D1012" s="77">
        <v>0</v>
      </c>
      <c r="E1012" s="77">
        <v>0</v>
      </c>
      <c r="F1012" s="77">
        <v>0</v>
      </c>
      <c r="G1012" s="77">
        <v>0</v>
      </c>
      <c r="H1012" s="61"/>
      <c r="I1012" s="61"/>
      <c r="J1012" s="61"/>
      <c r="K1012" s="61"/>
    </row>
    <row r="1013" spans="1:11" customFormat="1" ht="14.1" customHeight="1" x14ac:dyDescent="0.25">
      <c r="A1013" s="61"/>
      <c r="B1013" s="61"/>
      <c r="C1013" s="76" t="s">
        <v>65</v>
      </c>
      <c r="D1013" s="77">
        <v>0</v>
      </c>
      <c r="E1013" s="77">
        <v>0</v>
      </c>
      <c r="F1013" s="77">
        <v>0</v>
      </c>
      <c r="G1013" s="77">
        <v>0</v>
      </c>
      <c r="H1013" s="61"/>
      <c r="I1013" s="61"/>
      <c r="J1013" s="61"/>
      <c r="K1013" s="61"/>
    </row>
    <row r="1014" spans="1:11" customFormat="1" ht="14.1" customHeight="1" x14ac:dyDescent="0.25">
      <c r="A1014" s="61"/>
      <c r="B1014" s="61"/>
      <c r="C1014" s="76" t="s">
        <v>66</v>
      </c>
      <c r="D1014" s="77">
        <v>0</v>
      </c>
      <c r="E1014" s="77">
        <v>0</v>
      </c>
      <c r="F1014" s="77">
        <v>0</v>
      </c>
      <c r="G1014" s="77">
        <v>0</v>
      </c>
      <c r="H1014" s="61"/>
      <c r="I1014" s="61"/>
      <c r="J1014" s="61"/>
      <c r="K1014" s="61"/>
    </row>
    <row r="1015" spans="1:11" customFormat="1" ht="14.1" customHeight="1" x14ac:dyDescent="0.25">
      <c r="A1015" s="61"/>
      <c r="B1015" s="61"/>
      <c r="C1015" s="76" t="s">
        <v>69</v>
      </c>
      <c r="D1015" s="77">
        <v>0</v>
      </c>
      <c r="E1015" s="77">
        <v>0</v>
      </c>
      <c r="F1015" s="77">
        <v>0</v>
      </c>
      <c r="G1015" s="77">
        <v>0</v>
      </c>
      <c r="H1015" s="61"/>
      <c r="I1015" s="61"/>
      <c r="J1015" s="61"/>
      <c r="K1015" s="61"/>
    </row>
    <row r="1016" spans="1:11" customFormat="1" ht="14.1" customHeight="1" x14ac:dyDescent="0.25">
      <c r="A1016" s="61"/>
      <c r="B1016" s="61"/>
      <c r="C1016" s="76" t="s">
        <v>70</v>
      </c>
      <c r="D1016" s="77">
        <v>0</v>
      </c>
      <c r="E1016" s="77">
        <v>0</v>
      </c>
      <c r="F1016" s="77">
        <v>0</v>
      </c>
      <c r="G1016" s="77">
        <v>0</v>
      </c>
      <c r="H1016" s="61"/>
      <c r="I1016" s="61"/>
      <c r="J1016" s="61"/>
      <c r="K1016" s="61"/>
    </row>
    <row r="1017" spans="1:11" customFormat="1" ht="14.1" customHeight="1" x14ac:dyDescent="0.25">
      <c r="A1017" s="61"/>
      <c r="B1017" s="61"/>
      <c r="C1017" s="78" t="s">
        <v>71</v>
      </c>
      <c r="D1017" s="77">
        <v>73000000</v>
      </c>
      <c r="E1017" s="77">
        <v>80000000</v>
      </c>
      <c r="F1017" s="77">
        <v>80000000</v>
      </c>
      <c r="G1017" s="77">
        <v>80000000</v>
      </c>
      <c r="H1017" s="61"/>
      <c r="I1017" s="61"/>
      <c r="J1017" s="61"/>
      <c r="K1017" s="61"/>
    </row>
    <row r="1018" spans="1:11" customFormat="1" ht="18" customHeight="1" x14ac:dyDescent="0.25">
      <c r="A1018" s="61"/>
      <c r="B1018" s="61"/>
      <c r="C1018" s="70" t="s">
        <v>33</v>
      </c>
      <c r="D1018" s="1346" t="s">
        <v>318</v>
      </c>
      <c r="E1018" s="1347"/>
      <c r="F1018" s="1347"/>
      <c r="G1018" s="1347"/>
      <c r="H1018" s="61"/>
      <c r="I1018" s="61"/>
      <c r="J1018" s="61"/>
      <c r="K1018" s="61"/>
    </row>
    <row r="1019" spans="1:11" customFormat="1" ht="18" customHeight="1" x14ac:dyDescent="0.25">
      <c r="A1019" s="61"/>
      <c r="B1019" s="61"/>
      <c r="C1019" s="71" t="s">
        <v>35</v>
      </c>
      <c r="D1019" s="1348" t="s">
        <v>319</v>
      </c>
      <c r="E1019" s="1323"/>
      <c r="F1019" s="1323"/>
      <c r="G1019" s="1323"/>
      <c r="H1019" s="61"/>
      <c r="I1019" s="61"/>
      <c r="J1019" s="61"/>
      <c r="K1019" s="61"/>
    </row>
    <row r="1020" spans="1:11" customFormat="1" ht="18" customHeight="1" x14ac:dyDescent="0.25">
      <c r="A1020" s="61"/>
      <c r="B1020" s="61"/>
      <c r="C1020" s="71" t="s">
        <v>37</v>
      </c>
      <c r="D1020" s="1348" t="s">
        <v>320</v>
      </c>
      <c r="E1020" s="1323"/>
      <c r="F1020" s="1323"/>
      <c r="G1020" s="1323"/>
      <c r="H1020" s="61"/>
      <c r="I1020" s="61"/>
      <c r="J1020" s="61"/>
      <c r="K1020" s="61"/>
    </row>
    <row r="1021" spans="1:11" customFormat="1" ht="15" customHeight="1" x14ac:dyDescent="0.25">
      <c r="A1021" s="61"/>
      <c r="B1021" s="61"/>
      <c r="C1021" s="72"/>
      <c r="D1021" s="73">
        <v>2022</v>
      </c>
      <c r="E1021" s="73">
        <v>2023</v>
      </c>
      <c r="F1021" s="73">
        <v>2024</v>
      </c>
      <c r="G1021" s="73">
        <v>2025</v>
      </c>
      <c r="H1021" s="61"/>
      <c r="I1021" s="61"/>
      <c r="J1021" s="61"/>
      <c r="K1021" s="61"/>
    </row>
    <row r="1022" spans="1:11" customFormat="1" ht="15" customHeight="1" x14ac:dyDescent="0.25">
      <c r="A1022" s="61"/>
      <c r="B1022" s="61"/>
      <c r="C1022" s="74"/>
      <c r="D1022" s="75" t="s">
        <v>17</v>
      </c>
      <c r="E1022" s="75" t="s">
        <v>18</v>
      </c>
      <c r="F1022" s="75" t="s">
        <v>18</v>
      </c>
      <c r="G1022" s="75" t="s">
        <v>18</v>
      </c>
      <c r="H1022" s="61"/>
      <c r="I1022" s="61"/>
      <c r="J1022" s="61"/>
      <c r="K1022" s="61"/>
    </row>
    <row r="1023" spans="1:11" customFormat="1" ht="14.1" customHeight="1" x14ac:dyDescent="0.25">
      <c r="A1023" s="61"/>
      <c r="B1023" s="61"/>
      <c r="C1023" s="64" t="s">
        <v>39</v>
      </c>
      <c r="D1023" s="68" t="s">
        <v>321</v>
      </c>
      <c r="E1023" s="68" t="s">
        <v>308</v>
      </c>
      <c r="F1023" s="68" t="s">
        <v>308</v>
      </c>
      <c r="G1023" s="68" t="s">
        <v>308</v>
      </c>
      <c r="H1023" s="61"/>
      <c r="I1023" s="61"/>
      <c r="J1023" s="61"/>
      <c r="K1023" s="61"/>
    </row>
    <row r="1024" spans="1:11" customFormat="1" ht="14.1" customHeight="1" x14ac:dyDescent="0.25">
      <c r="A1024" s="61"/>
      <c r="B1024" s="61"/>
      <c r="C1024" s="64" t="s">
        <v>40</v>
      </c>
      <c r="D1024" s="68" t="s">
        <v>322</v>
      </c>
      <c r="E1024" s="68" t="s">
        <v>322</v>
      </c>
      <c r="F1024" s="68" t="s">
        <v>322</v>
      </c>
      <c r="G1024" s="68" t="s">
        <v>322</v>
      </c>
      <c r="H1024" s="61"/>
      <c r="I1024" s="61"/>
      <c r="J1024" s="61"/>
      <c r="K1024" s="61"/>
    </row>
    <row r="1025" spans="1:11" customFormat="1" ht="14.1" customHeight="1" x14ac:dyDescent="0.25">
      <c r="A1025" s="61"/>
      <c r="B1025" s="61"/>
      <c r="C1025" s="64" t="s">
        <v>43</v>
      </c>
      <c r="D1025" s="68" t="s">
        <v>323</v>
      </c>
      <c r="E1025" s="68" t="s">
        <v>324</v>
      </c>
      <c r="F1025" s="68" t="s">
        <v>324</v>
      </c>
      <c r="G1025" s="68" t="s">
        <v>324</v>
      </c>
      <c r="H1025" s="61"/>
      <c r="I1025" s="61"/>
      <c r="J1025" s="61"/>
      <c r="K1025" s="61"/>
    </row>
    <row r="1026" spans="1:11" customFormat="1" ht="14.1" customHeight="1" x14ac:dyDescent="0.25">
      <c r="A1026" s="61"/>
      <c r="B1026" s="61"/>
      <c r="C1026" s="64" t="s">
        <v>46</v>
      </c>
      <c r="D1026" s="68" t="s">
        <v>47</v>
      </c>
      <c r="E1026" s="68" t="s">
        <v>325</v>
      </c>
      <c r="F1026" s="68" t="s">
        <v>48</v>
      </c>
      <c r="G1026" s="68" t="s">
        <v>48</v>
      </c>
      <c r="H1026" s="61"/>
      <c r="I1026" s="61"/>
      <c r="J1026" s="61"/>
      <c r="K1026" s="61"/>
    </row>
    <row r="1027" spans="1:11" customFormat="1" ht="14.1" customHeight="1" x14ac:dyDescent="0.25">
      <c r="A1027" s="61"/>
      <c r="B1027" s="61"/>
      <c r="C1027" s="64" t="s">
        <v>49</v>
      </c>
      <c r="D1027" s="68" t="s">
        <v>47</v>
      </c>
      <c r="E1027" s="68" t="s">
        <v>48</v>
      </c>
      <c r="F1027" s="68" t="s">
        <v>48</v>
      </c>
      <c r="G1027" s="68" t="s">
        <v>48</v>
      </c>
      <c r="H1027" s="61"/>
      <c r="I1027" s="61"/>
      <c r="J1027" s="61"/>
      <c r="K1027" s="61"/>
    </row>
    <row r="1028" spans="1:11" customFormat="1" ht="14.1" customHeight="1" x14ac:dyDescent="0.25">
      <c r="A1028" s="61"/>
      <c r="B1028" s="61"/>
      <c r="C1028" s="64" t="s">
        <v>51</v>
      </c>
      <c r="D1028" s="68" t="s">
        <v>47</v>
      </c>
      <c r="E1028" s="68" t="s">
        <v>326</v>
      </c>
      <c r="F1028" s="68" t="s">
        <v>48</v>
      </c>
      <c r="G1028" s="68" t="s">
        <v>48</v>
      </c>
      <c r="H1028" s="61"/>
      <c r="I1028" s="61"/>
      <c r="J1028" s="61"/>
      <c r="K1028" s="61"/>
    </row>
    <row r="1029" spans="1:11" customFormat="1" ht="14.1" customHeight="1" x14ac:dyDescent="0.25">
      <c r="A1029" s="61"/>
      <c r="B1029" s="61"/>
      <c r="C1029" s="1344" t="s">
        <v>52</v>
      </c>
      <c r="D1029" s="1345"/>
      <c r="E1029" s="1345"/>
      <c r="F1029" s="1345"/>
      <c r="G1029" s="1345"/>
      <c r="H1029" s="61"/>
      <c r="I1029" s="61"/>
      <c r="J1029" s="61"/>
      <c r="K1029" s="61"/>
    </row>
    <row r="1030" spans="1:11" customFormat="1" ht="14.1" customHeight="1" x14ac:dyDescent="0.25">
      <c r="A1030" s="61"/>
      <c r="B1030" s="61"/>
      <c r="C1030" s="72"/>
      <c r="D1030" s="73">
        <v>2022</v>
      </c>
      <c r="E1030" s="73">
        <v>2023</v>
      </c>
      <c r="F1030" s="73">
        <v>2024</v>
      </c>
      <c r="G1030" s="73">
        <v>2025</v>
      </c>
      <c r="H1030" s="61"/>
      <c r="I1030" s="61"/>
      <c r="J1030" s="61"/>
      <c r="K1030" s="61"/>
    </row>
    <row r="1031" spans="1:11" customFormat="1" ht="14.1" customHeight="1" x14ac:dyDescent="0.25">
      <c r="A1031" s="61"/>
      <c r="B1031" s="61"/>
      <c r="C1031" s="74"/>
      <c r="D1031" s="75" t="s">
        <v>17</v>
      </c>
      <c r="E1031" s="75" t="s">
        <v>18</v>
      </c>
      <c r="F1031" s="75" t="s">
        <v>18</v>
      </c>
      <c r="G1031" s="75" t="s">
        <v>18</v>
      </c>
      <c r="H1031" s="61"/>
      <c r="I1031" s="61"/>
      <c r="J1031" s="61"/>
      <c r="K1031" s="61"/>
    </row>
    <row r="1032" spans="1:11" customFormat="1" ht="14.1" customHeight="1" x14ac:dyDescent="0.25">
      <c r="A1032" s="61"/>
      <c r="B1032" s="61"/>
      <c r="C1032" s="76" t="s">
        <v>53</v>
      </c>
      <c r="D1032" s="77">
        <v>0</v>
      </c>
      <c r="E1032" s="77">
        <v>0</v>
      </c>
      <c r="F1032" s="77">
        <v>0</v>
      </c>
      <c r="G1032" s="77">
        <v>0</v>
      </c>
      <c r="H1032" s="61"/>
      <c r="I1032" s="61"/>
      <c r="J1032" s="61"/>
      <c r="K1032" s="61"/>
    </row>
    <row r="1033" spans="1:11" customFormat="1" ht="14.1" customHeight="1" x14ac:dyDescent="0.25">
      <c r="A1033" s="61"/>
      <c r="B1033" s="61"/>
      <c r="C1033" s="76" t="s">
        <v>54</v>
      </c>
      <c r="D1033" s="77">
        <v>0</v>
      </c>
      <c r="E1033" s="77">
        <v>0</v>
      </c>
      <c r="F1033" s="77">
        <v>0</v>
      </c>
      <c r="G1033" s="77">
        <v>0</v>
      </c>
      <c r="H1033" s="61"/>
      <c r="I1033" s="61"/>
      <c r="J1033" s="61"/>
      <c r="K1033" s="61"/>
    </row>
    <row r="1034" spans="1:11" customFormat="1" ht="14.1" customHeight="1" x14ac:dyDescent="0.25">
      <c r="A1034" s="61"/>
      <c r="B1034" s="61"/>
      <c r="C1034" s="76" t="s">
        <v>55</v>
      </c>
      <c r="D1034" s="77">
        <v>0</v>
      </c>
      <c r="E1034" s="77">
        <v>0</v>
      </c>
      <c r="F1034" s="77">
        <v>0</v>
      </c>
      <c r="G1034" s="77">
        <v>0</v>
      </c>
      <c r="H1034" s="61"/>
      <c r="I1034" s="61"/>
      <c r="J1034" s="61"/>
      <c r="K1034" s="61"/>
    </row>
    <row r="1035" spans="1:11" customFormat="1" ht="14.1" customHeight="1" x14ac:dyDescent="0.25">
      <c r="A1035" s="61"/>
      <c r="B1035" s="61"/>
      <c r="C1035" s="76" t="s">
        <v>56</v>
      </c>
      <c r="D1035" s="77">
        <v>0</v>
      </c>
      <c r="E1035" s="77">
        <v>0</v>
      </c>
      <c r="F1035" s="77">
        <v>0</v>
      </c>
      <c r="G1035" s="77">
        <v>0</v>
      </c>
      <c r="H1035" s="61"/>
      <c r="I1035" s="61"/>
      <c r="J1035" s="61"/>
      <c r="K1035" s="61"/>
    </row>
    <row r="1036" spans="1:11" customFormat="1" ht="14.1" customHeight="1" x14ac:dyDescent="0.25">
      <c r="A1036" s="61"/>
      <c r="B1036" s="61"/>
      <c r="C1036" s="76" t="s">
        <v>54</v>
      </c>
      <c r="D1036" s="77">
        <v>0</v>
      </c>
      <c r="E1036" s="77">
        <v>0</v>
      </c>
      <c r="F1036" s="77">
        <v>0</v>
      </c>
      <c r="G1036" s="77">
        <v>0</v>
      </c>
      <c r="H1036" s="61"/>
      <c r="I1036" s="61"/>
      <c r="J1036" s="61"/>
      <c r="K1036" s="61"/>
    </row>
    <row r="1037" spans="1:11" customFormat="1" ht="14.1" customHeight="1" x14ac:dyDescent="0.25">
      <c r="A1037" s="61"/>
      <c r="B1037" s="61"/>
      <c r="C1037" s="76" t="s">
        <v>55</v>
      </c>
      <c r="D1037" s="77">
        <v>0</v>
      </c>
      <c r="E1037" s="77">
        <v>0</v>
      </c>
      <c r="F1037" s="77">
        <v>0</v>
      </c>
      <c r="G1037" s="77">
        <v>0</v>
      </c>
      <c r="H1037" s="61"/>
      <c r="I1037" s="61"/>
      <c r="J1037" s="61"/>
      <c r="K1037" s="61"/>
    </row>
    <row r="1038" spans="1:11" customFormat="1" ht="14.1" customHeight="1" x14ac:dyDescent="0.25">
      <c r="A1038" s="61"/>
      <c r="B1038" s="61"/>
      <c r="C1038" s="76" t="s">
        <v>57</v>
      </c>
      <c r="D1038" s="77">
        <v>0</v>
      </c>
      <c r="E1038" s="77">
        <v>0</v>
      </c>
      <c r="F1038" s="77">
        <v>0</v>
      </c>
      <c r="G1038" s="77">
        <v>0</v>
      </c>
      <c r="H1038" s="61"/>
      <c r="I1038" s="61"/>
      <c r="J1038" s="61"/>
      <c r="K1038" s="61"/>
    </row>
    <row r="1039" spans="1:11" customFormat="1" ht="14.1" customHeight="1" x14ac:dyDescent="0.25">
      <c r="A1039" s="61"/>
      <c r="B1039" s="61"/>
      <c r="C1039" s="76" t="s">
        <v>54</v>
      </c>
      <c r="D1039" s="77">
        <v>0</v>
      </c>
      <c r="E1039" s="77">
        <v>0</v>
      </c>
      <c r="F1039" s="77">
        <v>0</v>
      </c>
      <c r="G1039" s="77">
        <v>0</v>
      </c>
      <c r="H1039" s="61"/>
      <c r="I1039" s="61"/>
      <c r="J1039" s="61"/>
      <c r="K1039" s="61"/>
    </row>
    <row r="1040" spans="1:11" customFormat="1" ht="14.1" customHeight="1" x14ac:dyDescent="0.25">
      <c r="A1040" s="61"/>
      <c r="B1040" s="61"/>
      <c r="C1040" s="76" t="s">
        <v>55</v>
      </c>
      <c r="D1040" s="77">
        <v>0</v>
      </c>
      <c r="E1040" s="77">
        <v>0</v>
      </c>
      <c r="F1040" s="77">
        <v>0</v>
      </c>
      <c r="G1040" s="77">
        <v>0</v>
      </c>
      <c r="H1040" s="61"/>
      <c r="I1040" s="61"/>
      <c r="J1040" s="61"/>
      <c r="K1040" s="61"/>
    </row>
    <row r="1041" spans="1:11" customFormat="1" ht="14.1" customHeight="1" x14ac:dyDescent="0.25">
      <c r="A1041" s="61"/>
      <c r="B1041" s="61"/>
      <c r="C1041" s="76" t="s">
        <v>58</v>
      </c>
      <c r="D1041" s="77">
        <v>0</v>
      </c>
      <c r="E1041" s="77">
        <v>0</v>
      </c>
      <c r="F1041" s="77">
        <v>0</v>
      </c>
      <c r="G1041" s="77">
        <v>0</v>
      </c>
      <c r="H1041" s="61"/>
      <c r="I1041" s="61"/>
      <c r="J1041" s="61"/>
      <c r="K1041" s="61"/>
    </row>
    <row r="1042" spans="1:11" customFormat="1" ht="14.1" customHeight="1" x14ac:dyDescent="0.25">
      <c r="A1042" s="61"/>
      <c r="B1042" s="61"/>
      <c r="C1042" s="76" t="s">
        <v>54</v>
      </c>
      <c r="D1042" s="77">
        <v>0</v>
      </c>
      <c r="E1042" s="77">
        <v>0</v>
      </c>
      <c r="F1042" s="77">
        <v>0</v>
      </c>
      <c r="G1042" s="77">
        <v>0</v>
      </c>
      <c r="H1042" s="61"/>
      <c r="I1042" s="61"/>
      <c r="J1042" s="61"/>
      <c r="K1042" s="61"/>
    </row>
    <row r="1043" spans="1:11" customFormat="1" ht="14.1" customHeight="1" x14ac:dyDescent="0.25">
      <c r="A1043" s="61"/>
      <c r="B1043" s="61"/>
      <c r="C1043" s="76" t="s">
        <v>55</v>
      </c>
      <c r="D1043" s="77">
        <v>0</v>
      </c>
      <c r="E1043" s="77">
        <v>0</v>
      </c>
      <c r="F1043" s="77">
        <v>0</v>
      </c>
      <c r="G1043" s="77">
        <v>0</v>
      </c>
      <c r="H1043" s="61"/>
      <c r="I1043" s="61"/>
      <c r="J1043" s="61"/>
      <c r="K1043" s="61"/>
    </row>
    <row r="1044" spans="1:11" customFormat="1" ht="14.1" customHeight="1" x14ac:dyDescent="0.25">
      <c r="A1044" s="61"/>
      <c r="B1044" s="61"/>
      <c r="C1044" s="76" t="s">
        <v>59</v>
      </c>
      <c r="D1044" s="77">
        <v>0</v>
      </c>
      <c r="E1044" s="77">
        <v>0</v>
      </c>
      <c r="F1044" s="77">
        <v>0</v>
      </c>
      <c r="G1044" s="77">
        <v>0</v>
      </c>
      <c r="H1044" s="61"/>
      <c r="I1044" s="61"/>
      <c r="J1044" s="61"/>
      <c r="K1044" s="61"/>
    </row>
    <row r="1045" spans="1:11" customFormat="1" ht="14.1" customHeight="1" x14ac:dyDescent="0.25">
      <c r="A1045" s="61"/>
      <c r="B1045" s="61"/>
      <c r="C1045" s="76" t="s">
        <v>54</v>
      </c>
      <c r="D1045" s="77">
        <v>0</v>
      </c>
      <c r="E1045" s="77">
        <v>0</v>
      </c>
      <c r="F1045" s="77">
        <v>0</v>
      </c>
      <c r="G1045" s="77">
        <v>0</v>
      </c>
      <c r="H1045" s="61"/>
      <c r="I1045" s="61"/>
      <c r="J1045" s="61"/>
      <c r="K1045" s="61"/>
    </row>
    <row r="1046" spans="1:11" customFormat="1" ht="14.1" customHeight="1" x14ac:dyDescent="0.25">
      <c r="A1046" s="61"/>
      <c r="B1046" s="61"/>
      <c r="C1046" s="76" t="s">
        <v>55</v>
      </c>
      <c r="D1046" s="77">
        <v>0</v>
      </c>
      <c r="E1046" s="77">
        <v>0</v>
      </c>
      <c r="F1046" s="77">
        <v>0</v>
      </c>
      <c r="G1046" s="77">
        <v>0</v>
      </c>
      <c r="H1046" s="61"/>
      <c r="I1046" s="61"/>
      <c r="J1046" s="61"/>
      <c r="K1046" s="61"/>
    </row>
    <row r="1047" spans="1:11" customFormat="1" ht="14.1" customHeight="1" x14ac:dyDescent="0.25">
      <c r="A1047" s="61"/>
      <c r="B1047" s="61"/>
      <c r="C1047" s="76" t="s">
        <v>60</v>
      </c>
      <c r="D1047" s="77">
        <v>15000000</v>
      </c>
      <c r="E1047" s="77">
        <v>15000000</v>
      </c>
      <c r="F1047" s="77">
        <v>15000000</v>
      </c>
      <c r="G1047" s="77">
        <v>15000000</v>
      </c>
      <c r="H1047" s="61"/>
      <c r="I1047" s="61"/>
      <c r="J1047" s="61"/>
      <c r="K1047" s="61"/>
    </row>
    <row r="1048" spans="1:11" customFormat="1" ht="14.1" customHeight="1" x14ac:dyDescent="0.25">
      <c r="A1048" s="61"/>
      <c r="B1048" s="61"/>
      <c r="C1048" s="76" t="s">
        <v>54</v>
      </c>
      <c r="D1048" s="77">
        <v>15000000</v>
      </c>
      <c r="E1048" s="77">
        <v>15000000</v>
      </c>
      <c r="F1048" s="77">
        <v>15000000</v>
      </c>
      <c r="G1048" s="77">
        <v>15000000</v>
      </c>
      <c r="H1048" s="61"/>
      <c r="I1048" s="61"/>
      <c r="J1048" s="61"/>
      <c r="K1048" s="61"/>
    </row>
    <row r="1049" spans="1:11" customFormat="1" ht="14.1" customHeight="1" x14ac:dyDescent="0.25">
      <c r="A1049" s="61"/>
      <c r="B1049" s="61"/>
      <c r="C1049" s="76" t="s">
        <v>55</v>
      </c>
      <c r="D1049" s="77">
        <v>0</v>
      </c>
      <c r="E1049" s="77">
        <v>0</v>
      </c>
      <c r="F1049" s="77">
        <v>0</v>
      </c>
      <c r="G1049" s="77">
        <v>0</v>
      </c>
      <c r="H1049" s="61"/>
      <c r="I1049" s="61"/>
      <c r="J1049" s="61"/>
      <c r="K1049" s="61"/>
    </row>
    <row r="1050" spans="1:11" customFormat="1" ht="14.1" customHeight="1" x14ac:dyDescent="0.25">
      <c r="A1050" s="61"/>
      <c r="B1050" s="61"/>
      <c r="C1050" s="76" t="s">
        <v>61</v>
      </c>
      <c r="D1050" s="77">
        <v>0</v>
      </c>
      <c r="E1050" s="77">
        <v>0</v>
      </c>
      <c r="F1050" s="77">
        <v>0</v>
      </c>
      <c r="G1050" s="77">
        <v>0</v>
      </c>
      <c r="H1050" s="61"/>
      <c r="I1050" s="61"/>
      <c r="J1050" s="61"/>
      <c r="K1050" s="61"/>
    </row>
    <row r="1051" spans="1:11" customFormat="1" ht="14.1" customHeight="1" x14ac:dyDescent="0.25">
      <c r="A1051" s="61"/>
      <c r="B1051" s="61"/>
      <c r="C1051" s="76" t="s">
        <v>54</v>
      </c>
      <c r="D1051" s="77">
        <v>0</v>
      </c>
      <c r="E1051" s="77">
        <v>0</v>
      </c>
      <c r="F1051" s="77">
        <v>0</v>
      </c>
      <c r="G1051" s="77">
        <v>0</v>
      </c>
      <c r="H1051" s="61"/>
      <c r="I1051" s="61"/>
      <c r="J1051" s="61"/>
      <c r="K1051" s="61"/>
    </row>
    <row r="1052" spans="1:11" customFormat="1" ht="14.1" customHeight="1" x14ac:dyDescent="0.25">
      <c r="A1052" s="61"/>
      <c r="B1052" s="61"/>
      <c r="C1052" s="76" t="s">
        <v>55</v>
      </c>
      <c r="D1052" s="77">
        <v>0</v>
      </c>
      <c r="E1052" s="77">
        <v>0</v>
      </c>
      <c r="F1052" s="77">
        <v>0</v>
      </c>
      <c r="G1052" s="77">
        <v>0</v>
      </c>
      <c r="H1052" s="61"/>
      <c r="I1052" s="61"/>
      <c r="J1052" s="61"/>
      <c r="K1052" s="61"/>
    </row>
    <row r="1053" spans="1:11" customFormat="1" ht="14.1" customHeight="1" x14ac:dyDescent="0.25">
      <c r="A1053" s="61"/>
      <c r="B1053" s="61"/>
      <c r="C1053" s="76" t="s">
        <v>62</v>
      </c>
      <c r="D1053" s="77">
        <v>0</v>
      </c>
      <c r="E1053" s="77">
        <v>0</v>
      </c>
      <c r="F1053" s="77">
        <v>0</v>
      </c>
      <c r="G1053" s="77">
        <v>0</v>
      </c>
      <c r="H1053" s="61"/>
      <c r="I1053" s="61"/>
      <c r="J1053" s="61"/>
      <c r="K1053" s="61"/>
    </row>
    <row r="1054" spans="1:11" customFormat="1" ht="14.1" customHeight="1" x14ac:dyDescent="0.25">
      <c r="A1054" s="61"/>
      <c r="B1054" s="61"/>
      <c r="C1054" s="76" t="s">
        <v>54</v>
      </c>
      <c r="D1054" s="77">
        <v>0</v>
      </c>
      <c r="E1054" s="77">
        <v>0</v>
      </c>
      <c r="F1054" s="77">
        <v>0</v>
      </c>
      <c r="G1054" s="77">
        <v>0</v>
      </c>
      <c r="H1054" s="61"/>
      <c r="I1054" s="61"/>
      <c r="J1054" s="61"/>
      <c r="K1054" s="61"/>
    </row>
    <row r="1055" spans="1:11" customFormat="1" ht="14.1" customHeight="1" x14ac:dyDescent="0.25">
      <c r="A1055" s="61"/>
      <c r="B1055" s="61"/>
      <c r="C1055" s="76" t="s">
        <v>63</v>
      </c>
      <c r="D1055" s="77">
        <v>0</v>
      </c>
      <c r="E1055" s="77">
        <v>0</v>
      </c>
      <c r="F1055" s="77">
        <v>0</v>
      </c>
      <c r="G1055" s="77">
        <v>0</v>
      </c>
      <c r="H1055" s="61"/>
      <c r="I1055" s="61"/>
      <c r="J1055" s="61"/>
      <c r="K1055" s="61"/>
    </row>
    <row r="1056" spans="1:11" customFormat="1" ht="14.1" customHeight="1" x14ac:dyDescent="0.25">
      <c r="A1056" s="61"/>
      <c r="B1056" s="61"/>
      <c r="C1056" s="76" t="s">
        <v>64</v>
      </c>
      <c r="D1056" s="77">
        <v>0</v>
      </c>
      <c r="E1056" s="77">
        <v>0</v>
      </c>
      <c r="F1056" s="77">
        <v>0</v>
      </c>
      <c r="G1056" s="77">
        <v>0</v>
      </c>
      <c r="H1056" s="61"/>
      <c r="I1056" s="61"/>
      <c r="J1056" s="61"/>
      <c r="K1056" s="61"/>
    </row>
    <row r="1057" spans="1:11" customFormat="1" ht="14.1" customHeight="1" x14ac:dyDescent="0.25">
      <c r="A1057" s="61"/>
      <c r="B1057" s="61"/>
      <c r="C1057" s="76" t="s">
        <v>65</v>
      </c>
      <c r="D1057" s="77">
        <v>0</v>
      </c>
      <c r="E1057" s="77">
        <v>0</v>
      </c>
      <c r="F1057" s="77">
        <v>0</v>
      </c>
      <c r="G1057" s="77">
        <v>0</v>
      </c>
      <c r="H1057" s="61"/>
      <c r="I1057" s="61"/>
      <c r="J1057" s="61"/>
      <c r="K1057" s="61"/>
    </row>
    <row r="1058" spans="1:11" customFormat="1" ht="14.1" customHeight="1" x14ac:dyDescent="0.25">
      <c r="A1058" s="61"/>
      <c r="B1058" s="61"/>
      <c r="C1058" s="76" t="s">
        <v>66</v>
      </c>
      <c r="D1058" s="77">
        <v>0</v>
      </c>
      <c r="E1058" s="77">
        <v>0</v>
      </c>
      <c r="F1058" s="77">
        <v>0</v>
      </c>
      <c r="G1058" s="77">
        <v>0</v>
      </c>
      <c r="H1058" s="61"/>
      <c r="I1058" s="61"/>
      <c r="J1058" s="61"/>
      <c r="K1058" s="61"/>
    </row>
    <row r="1059" spans="1:11" customFormat="1" ht="14.1" customHeight="1" x14ac:dyDescent="0.25">
      <c r="A1059" s="61"/>
      <c r="B1059" s="61"/>
      <c r="C1059" s="76" t="s">
        <v>67</v>
      </c>
      <c r="D1059" s="77">
        <v>0</v>
      </c>
      <c r="E1059" s="77">
        <v>0</v>
      </c>
      <c r="F1059" s="77">
        <v>0</v>
      </c>
      <c r="G1059" s="77">
        <v>0</v>
      </c>
      <c r="H1059" s="61"/>
      <c r="I1059" s="61"/>
      <c r="J1059" s="61"/>
      <c r="K1059" s="61"/>
    </row>
    <row r="1060" spans="1:11" customFormat="1" ht="14.1" customHeight="1" x14ac:dyDescent="0.25">
      <c r="A1060" s="61"/>
      <c r="B1060" s="61"/>
      <c r="C1060" s="76" t="s">
        <v>54</v>
      </c>
      <c r="D1060" s="77">
        <v>0</v>
      </c>
      <c r="E1060" s="77">
        <v>0</v>
      </c>
      <c r="F1060" s="77">
        <v>0</v>
      </c>
      <c r="G1060" s="77">
        <v>0</v>
      </c>
      <c r="H1060" s="61"/>
      <c r="I1060" s="61"/>
      <c r="J1060" s="61"/>
      <c r="K1060" s="61"/>
    </row>
    <row r="1061" spans="1:11" customFormat="1" ht="14.1" customHeight="1" x14ac:dyDescent="0.25">
      <c r="A1061" s="61"/>
      <c r="B1061" s="61"/>
      <c r="C1061" s="76" t="s">
        <v>63</v>
      </c>
      <c r="D1061" s="77">
        <v>0</v>
      </c>
      <c r="E1061" s="77">
        <v>0</v>
      </c>
      <c r="F1061" s="77">
        <v>0</v>
      </c>
      <c r="G1061" s="77">
        <v>0</v>
      </c>
      <c r="H1061" s="61"/>
      <c r="I1061" s="61"/>
      <c r="J1061" s="61"/>
      <c r="K1061" s="61"/>
    </row>
    <row r="1062" spans="1:11" customFormat="1" ht="14.1" customHeight="1" x14ac:dyDescent="0.25">
      <c r="A1062" s="61"/>
      <c r="B1062" s="61"/>
      <c r="C1062" s="76" t="s">
        <v>64</v>
      </c>
      <c r="D1062" s="77">
        <v>0</v>
      </c>
      <c r="E1062" s="77">
        <v>0</v>
      </c>
      <c r="F1062" s="77">
        <v>0</v>
      </c>
      <c r="G1062" s="77">
        <v>0</v>
      </c>
      <c r="H1062" s="61"/>
      <c r="I1062" s="61"/>
      <c r="J1062" s="61"/>
      <c r="K1062" s="61"/>
    </row>
    <row r="1063" spans="1:11" customFormat="1" ht="14.1" customHeight="1" x14ac:dyDescent="0.25">
      <c r="A1063" s="61"/>
      <c r="B1063" s="61"/>
      <c r="C1063" s="76" t="s">
        <v>65</v>
      </c>
      <c r="D1063" s="77">
        <v>0</v>
      </c>
      <c r="E1063" s="77">
        <v>0</v>
      </c>
      <c r="F1063" s="77">
        <v>0</v>
      </c>
      <c r="G1063" s="77">
        <v>0</v>
      </c>
      <c r="H1063" s="61"/>
      <c r="I1063" s="61"/>
      <c r="J1063" s="61"/>
      <c r="K1063" s="61"/>
    </row>
    <row r="1064" spans="1:11" customFormat="1" ht="14.1" customHeight="1" x14ac:dyDescent="0.25">
      <c r="A1064" s="61"/>
      <c r="B1064" s="61"/>
      <c r="C1064" s="76" t="s">
        <v>66</v>
      </c>
      <c r="D1064" s="77">
        <v>0</v>
      </c>
      <c r="E1064" s="77">
        <v>0</v>
      </c>
      <c r="F1064" s="77">
        <v>0</v>
      </c>
      <c r="G1064" s="77">
        <v>0</v>
      </c>
      <c r="H1064" s="61"/>
      <c r="I1064" s="61"/>
      <c r="J1064" s="61"/>
      <c r="K1064" s="61"/>
    </row>
    <row r="1065" spans="1:11" customFormat="1" ht="14.1" customHeight="1" x14ac:dyDescent="0.25">
      <c r="A1065" s="61"/>
      <c r="B1065" s="61"/>
      <c r="C1065" s="76" t="s">
        <v>68</v>
      </c>
      <c r="D1065" s="77">
        <v>0</v>
      </c>
      <c r="E1065" s="77">
        <v>0</v>
      </c>
      <c r="F1065" s="77">
        <v>0</v>
      </c>
      <c r="G1065" s="77">
        <v>0</v>
      </c>
      <c r="H1065" s="61"/>
      <c r="I1065" s="61"/>
      <c r="J1065" s="61"/>
      <c r="K1065" s="61"/>
    </row>
    <row r="1066" spans="1:11" customFormat="1" ht="14.1" customHeight="1" x14ac:dyDescent="0.25">
      <c r="A1066" s="61"/>
      <c r="B1066" s="61"/>
      <c r="C1066" s="76" t="s">
        <v>54</v>
      </c>
      <c r="D1066" s="77">
        <v>0</v>
      </c>
      <c r="E1066" s="77">
        <v>0</v>
      </c>
      <c r="F1066" s="77">
        <v>0</v>
      </c>
      <c r="G1066" s="77">
        <v>0</v>
      </c>
      <c r="H1066" s="61"/>
      <c r="I1066" s="61"/>
      <c r="J1066" s="61"/>
      <c r="K1066" s="61"/>
    </row>
    <row r="1067" spans="1:11" customFormat="1" ht="14.1" customHeight="1" x14ac:dyDescent="0.25">
      <c r="A1067" s="61"/>
      <c r="B1067" s="61"/>
      <c r="C1067" s="76" t="s">
        <v>63</v>
      </c>
      <c r="D1067" s="77">
        <v>0</v>
      </c>
      <c r="E1067" s="77">
        <v>0</v>
      </c>
      <c r="F1067" s="77">
        <v>0</v>
      </c>
      <c r="G1067" s="77">
        <v>0</v>
      </c>
      <c r="H1067" s="61"/>
      <c r="I1067" s="61"/>
      <c r="J1067" s="61"/>
      <c r="K1067" s="61"/>
    </row>
    <row r="1068" spans="1:11" customFormat="1" ht="14.1" customHeight="1" x14ac:dyDescent="0.25">
      <c r="A1068" s="61"/>
      <c r="B1068" s="61"/>
      <c r="C1068" s="76" t="s">
        <v>64</v>
      </c>
      <c r="D1068" s="77">
        <v>0</v>
      </c>
      <c r="E1068" s="77">
        <v>0</v>
      </c>
      <c r="F1068" s="77">
        <v>0</v>
      </c>
      <c r="G1068" s="77">
        <v>0</v>
      </c>
      <c r="H1068" s="61"/>
      <c r="I1068" s="61"/>
      <c r="J1068" s="61"/>
      <c r="K1068" s="61"/>
    </row>
    <row r="1069" spans="1:11" customFormat="1" ht="14.1" customHeight="1" x14ac:dyDescent="0.25">
      <c r="A1069" s="61"/>
      <c r="B1069" s="61"/>
      <c r="C1069" s="76" t="s">
        <v>65</v>
      </c>
      <c r="D1069" s="77">
        <v>0</v>
      </c>
      <c r="E1069" s="77">
        <v>0</v>
      </c>
      <c r="F1069" s="77">
        <v>0</v>
      </c>
      <c r="G1069" s="77">
        <v>0</v>
      </c>
      <c r="H1069" s="61"/>
      <c r="I1069" s="61"/>
      <c r="J1069" s="61"/>
      <c r="K1069" s="61"/>
    </row>
    <row r="1070" spans="1:11" customFormat="1" ht="14.1" customHeight="1" x14ac:dyDescent="0.25">
      <c r="A1070" s="61"/>
      <c r="B1070" s="61"/>
      <c r="C1070" s="76" t="s">
        <v>66</v>
      </c>
      <c r="D1070" s="77">
        <v>0</v>
      </c>
      <c r="E1070" s="77">
        <v>0</v>
      </c>
      <c r="F1070" s="77">
        <v>0</v>
      </c>
      <c r="G1070" s="77">
        <v>0</v>
      </c>
      <c r="H1070" s="61"/>
      <c r="I1070" s="61"/>
      <c r="J1070" s="61"/>
      <c r="K1070" s="61"/>
    </row>
    <row r="1071" spans="1:11" customFormat="1" ht="14.1" customHeight="1" x14ac:dyDescent="0.25">
      <c r="A1071" s="61"/>
      <c r="B1071" s="61"/>
      <c r="C1071" s="76" t="s">
        <v>69</v>
      </c>
      <c r="D1071" s="77">
        <v>0</v>
      </c>
      <c r="E1071" s="77">
        <v>0</v>
      </c>
      <c r="F1071" s="77">
        <v>0</v>
      </c>
      <c r="G1071" s="77">
        <v>0</v>
      </c>
      <c r="H1071" s="61"/>
      <c r="I1071" s="61"/>
      <c r="J1071" s="61"/>
      <c r="K1071" s="61"/>
    </row>
    <row r="1072" spans="1:11" customFormat="1" ht="14.1" customHeight="1" x14ac:dyDescent="0.25">
      <c r="A1072" s="61"/>
      <c r="B1072" s="61"/>
      <c r="C1072" s="76" t="s">
        <v>70</v>
      </c>
      <c r="D1072" s="77">
        <v>0</v>
      </c>
      <c r="E1072" s="77">
        <v>0</v>
      </c>
      <c r="F1072" s="77">
        <v>0</v>
      </c>
      <c r="G1072" s="77">
        <v>0</v>
      </c>
      <c r="H1072" s="61"/>
      <c r="I1072" s="61"/>
      <c r="J1072" s="61"/>
      <c r="K1072" s="61"/>
    </row>
    <row r="1073" spans="1:11" customFormat="1" ht="14.1" customHeight="1" x14ac:dyDescent="0.25">
      <c r="A1073" s="61"/>
      <c r="B1073" s="61"/>
      <c r="C1073" s="78" t="s">
        <v>71</v>
      </c>
      <c r="D1073" s="77">
        <v>15000000</v>
      </c>
      <c r="E1073" s="77">
        <v>15000000</v>
      </c>
      <c r="F1073" s="77">
        <v>15000000</v>
      </c>
      <c r="G1073" s="77">
        <v>15000000</v>
      </c>
      <c r="H1073" s="61"/>
      <c r="I1073" s="61"/>
      <c r="J1073" s="61"/>
      <c r="K1073" s="61"/>
    </row>
    <row r="1074" spans="1:11" customFormat="1" ht="15" customHeight="1" x14ac:dyDescent="0.25">
      <c r="A1074" s="61"/>
      <c r="B1074" s="61"/>
      <c r="C1074" s="80" t="s">
        <v>47</v>
      </c>
      <c r="D1074" s="20" t="s">
        <v>47</v>
      </c>
      <c r="E1074" s="20" t="s">
        <v>47</v>
      </c>
      <c r="F1074" s="20" t="s">
        <v>47</v>
      </c>
      <c r="G1074" s="20" t="s">
        <v>47</v>
      </c>
      <c r="H1074" s="61"/>
      <c r="I1074" s="61"/>
      <c r="J1074" s="61"/>
      <c r="K1074" s="61"/>
    </row>
    <row r="1075" spans="1:11" customFormat="1" ht="15" customHeight="1" x14ac:dyDescent="0.25">
      <c r="A1075" s="61"/>
      <c r="B1075" s="61"/>
      <c r="C1075" s="63" t="s">
        <v>118</v>
      </c>
      <c r="D1075" s="21">
        <v>676755440</v>
      </c>
      <c r="E1075" s="21">
        <v>715926000</v>
      </c>
      <c r="F1075" s="21">
        <v>715926000</v>
      </c>
      <c r="G1075" s="21">
        <v>715926000</v>
      </c>
      <c r="H1075" s="61"/>
      <c r="I1075" s="61"/>
      <c r="J1075" s="61"/>
      <c r="K1075" s="61"/>
    </row>
    <row r="1076" spans="1:11" customFormat="1" ht="15" customHeight="1" x14ac:dyDescent="0.25">
      <c r="A1076" s="61"/>
      <c r="B1076" s="61"/>
      <c r="C1076" s="64" t="s">
        <v>53</v>
      </c>
      <c r="D1076" s="81">
        <v>349050000</v>
      </c>
      <c r="E1076" s="81">
        <v>358000000</v>
      </c>
      <c r="F1076" s="81">
        <v>358000000</v>
      </c>
      <c r="G1076" s="81">
        <v>358000000</v>
      </c>
      <c r="H1076" s="61"/>
      <c r="I1076" s="61"/>
      <c r="J1076" s="61"/>
      <c r="K1076" s="61"/>
    </row>
    <row r="1077" spans="1:11" customFormat="1" ht="15" customHeight="1" x14ac:dyDescent="0.25">
      <c r="A1077" s="61"/>
      <c r="B1077" s="61"/>
      <c r="C1077" s="64" t="s">
        <v>54</v>
      </c>
      <c r="D1077" s="81">
        <v>349050000</v>
      </c>
      <c r="E1077" s="81">
        <v>358000000</v>
      </c>
      <c r="F1077" s="81">
        <v>358000000</v>
      </c>
      <c r="G1077" s="81">
        <v>358000000</v>
      </c>
      <c r="H1077" s="61"/>
      <c r="I1077" s="61"/>
      <c r="J1077" s="61"/>
      <c r="K1077" s="61"/>
    </row>
    <row r="1078" spans="1:11" customFormat="1" ht="15" customHeight="1" x14ac:dyDescent="0.25">
      <c r="A1078" s="61"/>
      <c r="B1078" s="61"/>
      <c r="C1078" s="64" t="s">
        <v>55</v>
      </c>
      <c r="D1078" s="81">
        <v>0</v>
      </c>
      <c r="E1078" s="81">
        <v>0</v>
      </c>
      <c r="F1078" s="81">
        <v>0</v>
      </c>
      <c r="G1078" s="81">
        <v>0</v>
      </c>
      <c r="H1078" s="61"/>
      <c r="I1078" s="61"/>
      <c r="J1078" s="61"/>
      <c r="K1078" s="61"/>
    </row>
    <row r="1079" spans="1:11" customFormat="1" ht="15" customHeight="1" x14ac:dyDescent="0.25">
      <c r="A1079" s="61"/>
      <c r="B1079" s="61"/>
      <c r="C1079" s="64" t="s">
        <v>56</v>
      </c>
      <c r="D1079" s="81">
        <v>46800000</v>
      </c>
      <c r="E1079" s="81">
        <v>48000000</v>
      </c>
      <c r="F1079" s="81">
        <v>48000000</v>
      </c>
      <c r="G1079" s="81">
        <v>48000000</v>
      </c>
      <c r="H1079" s="61"/>
      <c r="I1079" s="61"/>
      <c r="J1079" s="61"/>
      <c r="K1079" s="61"/>
    </row>
    <row r="1080" spans="1:11" customFormat="1" ht="15" customHeight="1" x14ac:dyDescent="0.25">
      <c r="A1080" s="61"/>
      <c r="B1080" s="61"/>
      <c r="C1080" s="64" t="s">
        <v>54</v>
      </c>
      <c r="D1080" s="81">
        <v>46800000</v>
      </c>
      <c r="E1080" s="81">
        <v>48000000</v>
      </c>
      <c r="F1080" s="81">
        <v>48000000</v>
      </c>
      <c r="G1080" s="81">
        <v>48000000</v>
      </c>
      <c r="H1080" s="61"/>
      <c r="I1080" s="61"/>
      <c r="J1080" s="61"/>
      <c r="K1080" s="61"/>
    </row>
    <row r="1081" spans="1:11" customFormat="1" ht="15" customHeight="1" x14ac:dyDescent="0.25">
      <c r="A1081" s="61"/>
      <c r="B1081" s="61"/>
      <c r="C1081" s="64" t="s">
        <v>55</v>
      </c>
      <c r="D1081" s="81">
        <v>0</v>
      </c>
      <c r="E1081" s="81">
        <v>0</v>
      </c>
      <c r="F1081" s="81">
        <v>0</v>
      </c>
      <c r="G1081" s="81">
        <v>0</v>
      </c>
      <c r="H1081" s="61"/>
      <c r="I1081" s="61"/>
      <c r="J1081" s="61"/>
      <c r="K1081" s="61"/>
    </row>
    <row r="1082" spans="1:11" customFormat="1" ht="15" customHeight="1" x14ac:dyDescent="0.25">
      <c r="A1082" s="61"/>
      <c r="B1082" s="61"/>
      <c r="C1082" s="64" t="s">
        <v>57</v>
      </c>
      <c r="D1082" s="81">
        <v>265433400</v>
      </c>
      <c r="E1082" s="81">
        <v>294926000</v>
      </c>
      <c r="F1082" s="81">
        <v>294926000</v>
      </c>
      <c r="G1082" s="81">
        <v>294926000</v>
      </c>
      <c r="H1082" s="61"/>
      <c r="I1082" s="61"/>
      <c r="J1082" s="61"/>
      <c r="K1082" s="61"/>
    </row>
    <row r="1083" spans="1:11" customFormat="1" ht="15" customHeight="1" x14ac:dyDescent="0.25">
      <c r="A1083" s="61"/>
      <c r="B1083" s="61"/>
      <c r="C1083" s="64" t="s">
        <v>54</v>
      </c>
      <c r="D1083" s="81">
        <v>265433400</v>
      </c>
      <c r="E1083" s="81">
        <v>294926000</v>
      </c>
      <c r="F1083" s="81">
        <v>294926000</v>
      </c>
      <c r="G1083" s="81">
        <v>294926000</v>
      </c>
      <c r="H1083" s="61"/>
      <c r="I1083" s="61"/>
      <c r="J1083" s="61"/>
      <c r="K1083" s="61"/>
    </row>
    <row r="1084" spans="1:11" customFormat="1" ht="15" customHeight="1" x14ac:dyDescent="0.25">
      <c r="A1084" s="61"/>
      <c r="B1084" s="61"/>
      <c r="C1084" s="64" t="s">
        <v>55</v>
      </c>
      <c r="D1084" s="81">
        <v>0</v>
      </c>
      <c r="E1084" s="81">
        <v>0</v>
      </c>
      <c r="F1084" s="81">
        <v>0</v>
      </c>
      <c r="G1084" s="81">
        <v>0</v>
      </c>
      <c r="H1084" s="61"/>
      <c r="I1084" s="61"/>
      <c r="J1084" s="61"/>
      <c r="K1084" s="61"/>
    </row>
    <row r="1085" spans="1:11" customFormat="1" ht="15" customHeight="1" x14ac:dyDescent="0.25">
      <c r="A1085" s="61"/>
      <c r="B1085" s="61"/>
      <c r="C1085" s="64" t="s">
        <v>58</v>
      </c>
      <c r="D1085" s="81">
        <v>0</v>
      </c>
      <c r="E1085" s="81">
        <v>0</v>
      </c>
      <c r="F1085" s="81">
        <v>0</v>
      </c>
      <c r="G1085" s="81">
        <v>0</v>
      </c>
      <c r="H1085" s="61"/>
      <c r="I1085" s="61"/>
      <c r="J1085" s="61"/>
      <c r="K1085" s="61"/>
    </row>
    <row r="1086" spans="1:11" customFormat="1" ht="15" customHeight="1" x14ac:dyDescent="0.25">
      <c r="A1086" s="61"/>
      <c r="B1086" s="61"/>
      <c r="C1086" s="64" t="s">
        <v>54</v>
      </c>
      <c r="D1086" s="81">
        <v>0</v>
      </c>
      <c r="E1086" s="81">
        <v>0</v>
      </c>
      <c r="F1086" s="81">
        <v>0</v>
      </c>
      <c r="G1086" s="81">
        <v>0</v>
      </c>
      <c r="H1086" s="61"/>
      <c r="I1086" s="61"/>
      <c r="J1086" s="61"/>
      <c r="K1086" s="61"/>
    </row>
    <row r="1087" spans="1:11" customFormat="1" ht="15" customHeight="1" x14ac:dyDescent="0.25">
      <c r="A1087" s="61"/>
      <c r="B1087" s="61"/>
      <c r="C1087" s="64" t="s">
        <v>55</v>
      </c>
      <c r="D1087" s="81">
        <v>0</v>
      </c>
      <c r="E1087" s="81">
        <v>0</v>
      </c>
      <c r="F1087" s="81">
        <v>0</v>
      </c>
      <c r="G1087" s="81">
        <v>0</v>
      </c>
      <c r="H1087" s="61"/>
      <c r="I1087" s="61"/>
      <c r="J1087" s="61"/>
      <c r="K1087" s="61"/>
    </row>
    <row r="1088" spans="1:11" customFormat="1" ht="20.100000000000001" customHeight="1" x14ac:dyDescent="0.25">
      <c r="A1088" s="61"/>
      <c r="B1088" s="61"/>
      <c r="C1088" s="64" t="s">
        <v>119</v>
      </c>
      <c r="D1088" s="82">
        <v>0</v>
      </c>
      <c r="E1088" s="82">
        <v>0</v>
      </c>
      <c r="F1088" s="82">
        <v>0</v>
      </c>
      <c r="G1088" s="82">
        <v>0</v>
      </c>
      <c r="H1088" s="61"/>
      <c r="I1088" s="61"/>
      <c r="J1088" s="61"/>
      <c r="K1088" s="61"/>
    </row>
    <row r="1089" spans="1:11" customFormat="1" ht="15" customHeight="1" x14ac:dyDescent="0.25">
      <c r="A1089" s="61"/>
      <c r="B1089" s="61"/>
      <c r="C1089" s="64" t="s">
        <v>54</v>
      </c>
      <c r="D1089" s="81">
        <v>0</v>
      </c>
      <c r="E1089" s="81">
        <v>0</v>
      </c>
      <c r="F1089" s="81">
        <v>0</v>
      </c>
      <c r="G1089" s="81">
        <v>0</v>
      </c>
      <c r="H1089" s="61"/>
      <c r="I1089" s="61"/>
      <c r="J1089" s="61"/>
      <c r="K1089" s="61"/>
    </row>
    <row r="1090" spans="1:11" customFormat="1" ht="15" customHeight="1" x14ac:dyDescent="0.25">
      <c r="A1090" s="61"/>
      <c r="B1090" s="61"/>
      <c r="C1090" s="64" t="s">
        <v>55</v>
      </c>
      <c r="D1090" s="81">
        <v>0</v>
      </c>
      <c r="E1090" s="81">
        <v>0</v>
      </c>
      <c r="F1090" s="81">
        <v>0</v>
      </c>
      <c r="G1090" s="81">
        <v>0</v>
      </c>
      <c r="H1090" s="61"/>
      <c r="I1090" s="61"/>
      <c r="J1090" s="61"/>
      <c r="K1090" s="61"/>
    </row>
    <row r="1091" spans="1:11" customFormat="1" ht="15" customHeight="1" x14ac:dyDescent="0.25">
      <c r="A1091" s="61"/>
      <c r="B1091" s="61"/>
      <c r="C1091" s="64" t="s">
        <v>60</v>
      </c>
      <c r="D1091" s="81">
        <v>15000000</v>
      </c>
      <c r="E1091" s="81">
        <v>15000000</v>
      </c>
      <c r="F1091" s="81">
        <v>15000000</v>
      </c>
      <c r="G1091" s="81">
        <v>15000000</v>
      </c>
      <c r="H1091" s="61"/>
      <c r="I1091" s="61"/>
      <c r="J1091" s="61"/>
      <c r="K1091" s="61"/>
    </row>
    <row r="1092" spans="1:11" customFormat="1" ht="15" customHeight="1" x14ac:dyDescent="0.25">
      <c r="A1092" s="61"/>
      <c r="B1092" s="61"/>
      <c r="C1092" s="64" t="s">
        <v>54</v>
      </c>
      <c r="D1092" s="81">
        <v>15000000</v>
      </c>
      <c r="E1092" s="81">
        <v>15000000</v>
      </c>
      <c r="F1092" s="81">
        <v>15000000</v>
      </c>
      <c r="G1092" s="81">
        <v>15000000</v>
      </c>
      <c r="H1092" s="61"/>
      <c r="I1092" s="61"/>
      <c r="J1092" s="61"/>
      <c r="K1092" s="61"/>
    </row>
    <row r="1093" spans="1:11" customFormat="1" ht="15" customHeight="1" x14ac:dyDescent="0.25">
      <c r="A1093" s="61"/>
      <c r="B1093" s="61"/>
      <c r="C1093" s="64" t="s">
        <v>55</v>
      </c>
      <c r="D1093" s="81">
        <v>0</v>
      </c>
      <c r="E1093" s="81">
        <v>0</v>
      </c>
      <c r="F1093" s="81">
        <v>0</v>
      </c>
      <c r="G1093" s="81">
        <v>0</v>
      </c>
      <c r="H1093" s="61"/>
      <c r="I1093" s="61"/>
      <c r="J1093" s="61"/>
      <c r="K1093" s="61"/>
    </row>
    <row r="1094" spans="1:11" customFormat="1" ht="15" customHeight="1" x14ac:dyDescent="0.25">
      <c r="A1094" s="61"/>
      <c r="B1094" s="61"/>
      <c r="C1094" s="64" t="s">
        <v>61</v>
      </c>
      <c r="D1094" s="81">
        <v>472040</v>
      </c>
      <c r="E1094" s="81">
        <v>0</v>
      </c>
      <c r="F1094" s="81">
        <v>0</v>
      </c>
      <c r="G1094" s="81">
        <v>0</v>
      </c>
      <c r="H1094" s="61"/>
      <c r="I1094" s="61"/>
      <c r="J1094" s="61"/>
      <c r="K1094" s="61"/>
    </row>
    <row r="1095" spans="1:11" customFormat="1" ht="15" customHeight="1" x14ac:dyDescent="0.25">
      <c r="A1095" s="61"/>
      <c r="B1095" s="61"/>
      <c r="C1095" s="64" t="s">
        <v>54</v>
      </c>
      <c r="D1095" s="81">
        <v>472040</v>
      </c>
      <c r="E1095" s="81">
        <v>0</v>
      </c>
      <c r="F1095" s="81">
        <v>0</v>
      </c>
      <c r="G1095" s="81">
        <v>0</v>
      </c>
      <c r="H1095" s="61"/>
      <c r="I1095" s="61"/>
      <c r="J1095" s="61"/>
      <c r="K1095" s="61"/>
    </row>
    <row r="1096" spans="1:11" customFormat="1" ht="15" customHeight="1" x14ac:dyDescent="0.25">
      <c r="A1096" s="61"/>
      <c r="B1096" s="61"/>
      <c r="C1096" s="64" t="s">
        <v>55</v>
      </c>
      <c r="D1096" s="81">
        <v>0</v>
      </c>
      <c r="E1096" s="81">
        <v>0</v>
      </c>
      <c r="F1096" s="81">
        <v>0</v>
      </c>
      <c r="G1096" s="81">
        <v>0</v>
      </c>
      <c r="H1096" s="61"/>
      <c r="I1096" s="61"/>
      <c r="J1096" s="61"/>
      <c r="K1096" s="61"/>
    </row>
    <row r="1097" spans="1:11" customFormat="1" ht="15" customHeight="1" x14ac:dyDescent="0.25">
      <c r="A1097" s="61"/>
      <c r="B1097" s="61"/>
      <c r="C1097" s="64" t="s">
        <v>62</v>
      </c>
      <c r="D1097" s="81">
        <v>0</v>
      </c>
      <c r="E1097" s="81">
        <v>0</v>
      </c>
      <c r="F1097" s="81">
        <v>0</v>
      </c>
      <c r="G1097" s="81">
        <v>0</v>
      </c>
      <c r="H1097" s="61"/>
      <c r="I1097" s="61"/>
      <c r="J1097" s="61"/>
      <c r="K1097" s="61"/>
    </row>
    <row r="1098" spans="1:11" customFormat="1" ht="15" customHeight="1" x14ac:dyDescent="0.25">
      <c r="A1098" s="61"/>
      <c r="B1098" s="61"/>
      <c r="C1098" s="64" t="s">
        <v>54</v>
      </c>
      <c r="D1098" s="81">
        <v>0</v>
      </c>
      <c r="E1098" s="81">
        <v>0</v>
      </c>
      <c r="F1098" s="81">
        <v>0</v>
      </c>
      <c r="G1098" s="81">
        <v>0</v>
      </c>
      <c r="H1098" s="61"/>
      <c r="I1098" s="61"/>
      <c r="J1098" s="61"/>
      <c r="K1098" s="61"/>
    </row>
    <row r="1099" spans="1:11" customFormat="1" ht="15" customHeight="1" x14ac:dyDescent="0.25">
      <c r="A1099" s="61"/>
      <c r="B1099" s="61"/>
      <c r="C1099" s="64" t="s">
        <v>63</v>
      </c>
      <c r="D1099" s="81">
        <v>0</v>
      </c>
      <c r="E1099" s="81">
        <v>0</v>
      </c>
      <c r="F1099" s="81">
        <v>0</v>
      </c>
      <c r="G1099" s="81">
        <v>0</v>
      </c>
      <c r="H1099" s="61"/>
      <c r="I1099" s="61"/>
      <c r="J1099" s="61"/>
      <c r="K1099" s="61"/>
    </row>
    <row r="1100" spans="1:11" customFormat="1" ht="15" customHeight="1" x14ac:dyDescent="0.25">
      <c r="A1100" s="61"/>
      <c r="B1100" s="61"/>
      <c r="C1100" s="64" t="s">
        <v>64</v>
      </c>
      <c r="D1100" s="81">
        <v>0</v>
      </c>
      <c r="E1100" s="81">
        <v>0</v>
      </c>
      <c r="F1100" s="81">
        <v>0</v>
      </c>
      <c r="G1100" s="81">
        <v>0</v>
      </c>
      <c r="H1100" s="61"/>
      <c r="I1100" s="61"/>
      <c r="J1100" s="61"/>
      <c r="K1100" s="61"/>
    </row>
    <row r="1101" spans="1:11" customFormat="1" ht="15" customHeight="1" x14ac:dyDescent="0.25">
      <c r="A1101" s="61"/>
      <c r="B1101" s="61"/>
      <c r="C1101" s="64" t="s">
        <v>65</v>
      </c>
      <c r="D1101" s="81">
        <v>0</v>
      </c>
      <c r="E1101" s="81">
        <v>0</v>
      </c>
      <c r="F1101" s="81">
        <v>0</v>
      </c>
      <c r="G1101" s="81">
        <v>0</v>
      </c>
      <c r="H1101" s="61"/>
      <c r="I1101" s="61"/>
      <c r="J1101" s="61"/>
      <c r="K1101" s="61"/>
    </row>
    <row r="1102" spans="1:11" customFormat="1" ht="15" customHeight="1" x14ac:dyDescent="0.25">
      <c r="A1102" s="61"/>
      <c r="B1102" s="61"/>
      <c r="C1102" s="64" t="s">
        <v>66</v>
      </c>
      <c r="D1102" s="81">
        <v>0</v>
      </c>
      <c r="E1102" s="81">
        <v>0</v>
      </c>
      <c r="F1102" s="81">
        <v>0</v>
      </c>
      <c r="G1102" s="81">
        <v>0</v>
      </c>
      <c r="H1102" s="61"/>
      <c r="I1102" s="61"/>
      <c r="J1102" s="61"/>
      <c r="K1102" s="61"/>
    </row>
    <row r="1103" spans="1:11" customFormat="1" ht="15" customHeight="1" x14ac:dyDescent="0.25">
      <c r="A1103" s="61"/>
      <c r="B1103" s="61"/>
      <c r="C1103" s="64" t="s">
        <v>67</v>
      </c>
      <c r="D1103" s="81">
        <v>0</v>
      </c>
      <c r="E1103" s="81">
        <v>0</v>
      </c>
      <c r="F1103" s="81">
        <v>0</v>
      </c>
      <c r="G1103" s="81">
        <v>0</v>
      </c>
      <c r="H1103" s="61"/>
      <c r="I1103" s="61"/>
      <c r="J1103" s="61"/>
      <c r="K1103" s="61"/>
    </row>
    <row r="1104" spans="1:11" customFormat="1" ht="15" customHeight="1" x14ac:dyDescent="0.25">
      <c r="A1104" s="61"/>
      <c r="B1104" s="61"/>
      <c r="C1104" s="64" t="s">
        <v>54</v>
      </c>
      <c r="D1104" s="81">
        <v>0</v>
      </c>
      <c r="E1104" s="81">
        <v>0</v>
      </c>
      <c r="F1104" s="81">
        <v>0</v>
      </c>
      <c r="G1104" s="81">
        <v>0</v>
      </c>
      <c r="H1104" s="61"/>
      <c r="I1104" s="61"/>
      <c r="J1104" s="61"/>
      <c r="K1104" s="61"/>
    </row>
    <row r="1105" spans="1:11" customFormat="1" ht="15" customHeight="1" x14ac:dyDescent="0.25">
      <c r="A1105" s="61"/>
      <c r="B1105" s="61"/>
      <c r="C1105" s="64" t="s">
        <v>63</v>
      </c>
      <c r="D1105" s="81">
        <v>0</v>
      </c>
      <c r="E1105" s="81">
        <v>0</v>
      </c>
      <c r="F1105" s="81">
        <v>0</v>
      </c>
      <c r="G1105" s="81">
        <v>0</v>
      </c>
      <c r="H1105" s="61"/>
      <c r="I1105" s="61"/>
      <c r="J1105" s="61"/>
      <c r="K1105" s="61"/>
    </row>
    <row r="1106" spans="1:11" customFormat="1" ht="15" customHeight="1" x14ac:dyDescent="0.25">
      <c r="A1106" s="61"/>
      <c r="B1106" s="61"/>
      <c r="C1106" s="64" t="s">
        <v>64</v>
      </c>
      <c r="D1106" s="81">
        <v>0</v>
      </c>
      <c r="E1106" s="81">
        <v>0</v>
      </c>
      <c r="F1106" s="81">
        <v>0</v>
      </c>
      <c r="G1106" s="81">
        <v>0</v>
      </c>
      <c r="H1106" s="61"/>
      <c r="I1106" s="61"/>
      <c r="J1106" s="61"/>
      <c r="K1106" s="61"/>
    </row>
    <row r="1107" spans="1:11" customFormat="1" ht="15" customHeight="1" x14ac:dyDescent="0.25">
      <c r="A1107" s="61"/>
      <c r="B1107" s="61"/>
      <c r="C1107" s="64" t="s">
        <v>65</v>
      </c>
      <c r="D1107" s="81">
        <v>0</v>
      </c>
      <c r="E1107" s="81">
        <v>0</v>
      </c>
      <c r="F1107" s="81">
        <v>0</v>
      </c>
      <c r="G1107" s="81">
        <v>0</v>
      </c>
      <c r="H1107" s="61"/>
      <c r="I1107" s="61"/>
      <c r="J1107" s="61"/>
      <c r="K1107" s="61"/>
    </row>
    <row r="1108" spans="1:11" customFormat="1" ht="15" customHeight="1" x14ac:dyDescent="0.25">
      <c r="A1108" s="61"/>
      <c r="B1108" s="61"/>
      <c r="C1108" s="64" t="s">
        <v>66</v>
      </c>
      <c r="D1108" s="81">
        <v>0</v>
      </c>
      <c r="E1108" s="81">
        <v>0</v>
      </c>
      <c r="F1108" s="81">
        <v>0</v>
      </c>
      <c r="G1108" s="81">
        <v>0</v>
      </c>
      <c r="H1108" s="61"/>
      <c r="I1108" s="61"/>
      <c r="J1108" s="61"/>
      <c r="K1108" s="61"/>
    </row>
    <row r="1109" spans="1:11" customFormat="1" ht="15" customHeight="1" x14ac:dyDescent="0.25">
      <c r="A1109" s="61"/>
      <c r="B1109" s="61"/>
      <c r="C1109" s="64" t="s">
        <v>68</v>
      </c>
      <c r="D1109" s="81">
        <v>0</v>
      </c>
      <c r="E1109" s="81">
        <v>0</v>
      </c>
      <c r="F1109" s="81">
        <v>0</v>
      </c>
      <c r="G1109" s="81">
        <v>0</v>
      </c>
      <c r="H1109" s="61"/>
      <c r="I1109" s="61"/>
      <c r="J1109" s="61"/>
      <c r="K1109" s="61"/>
    </row>
    <row r="1110" spans="1:11" customFormat="1" ht="15" customHeight="1" x14ac:dyDescent="0.25">
      <c r="A1110" s="61"/>
      <c r="B1110" s="61"/>
      <c r="C1110" s="64" t="s">
        <v>54</v>
      </c>
      <c r="D1110" s="81">
        <v>0</v>
      </c>
      <c r="E1110" s="81">
        <v>0</v>
      </c>
      <c r="F1110" s="81">
        <v>0</v>
      </c>
      <c r="G1110" s="81">
        <v>0</v>
      </c>
      <c r="H1110" s="61"/>
      <c r="I1110" s="61"/>
      <c r="J1110" s="61"/>
      <c r="K1110" s="61"/>
    </row>
    <row r="1111" spans="1:11" customFormat="1" ht="15" customHeight="1" x14ac:dyDescent="0.25">
      <c r="A1111" s="61"/>
      <c r="B1111" s="61"/>
      <c r="C1111" s="64" t="s">
        <v>63</v>
      </c>
      <c r="D1111" s="81">
        <v>0</v>
      </c>
      <c r="E1111" s="81">
        <v>0</v>
      </c>
      <c r="F1111" s="81">
        <v>0</v>
      </c>
      <c r="G1111" s="81">
        <v>0</v>
      </c>
      <c r="H1111" s="61"/>
      <c r="I1111" s="61"/>
      <c r="J1111" s="61"/>
      <c r="K1111" s="61"/>
    </row>
    <row r="1112" spans="1:11" customFormat="1" ht="15" customHeight="1" x14ac:dyDescent="0.25">
      <c r="A1112" s="61"/>
      <c r="B1112" s="61"/>
      <c r="C1112" s="64" t="s">
        <v>64</v>
      </c>
      <c r="D1112" s="81">
        <v>0</v>
      </c>
      <c r="E1112" s="81">
        <v>0</v>
      </c>
      <c r="F1112" s="81">
        <v>0</v>
      </c>
      <c r="G1112" s="81">
        <v>0</v>
      </c>
      <c r="H1112" s="61"/>
      <c r="I1112" s="61"/>
      <c r="J1112" s="61"/>
      <c r="K1112" s="61"/>
    </row>
    <row r="1113" spans="1:11" customFormat="1" ht="15" customHeight="1" x14ac:dyDescent="0.25">
      <c r="A1113" s="61"/>
      <c r="B1113" s="61"/>
      <c r="C1113" s="64" t="s">
        <v>65</v>
      </c>
      <c r="D1113" s="81">
        <v>0</v>
      </c>
      <c r="E1113" s="81">
        <v>0</v>
      </c>
      <c r="F1113" s="81">
        <v>0</v>
      </c>
      <c r="G1113" s="81">
        <v>0</v>
      </c>
      <c r="H1113" s="61"/>
      <c r="I1113" s="61"/>
      <c r="J1113" s="61"/>
      <c r="K1113" s="61"/>
    </row>
    <row r="1114" spans="1:11" customFormat="1" ht="15" customHeight="1" x14ac:dyDescent="0.25">
      <c r="A1114" s="61"/>
      <c r="B1114" s="61"/>
      <c r="C1114" s="64" t="s">
        <v>66</v>
      </c>
      <c r="D1114" s="81">
        <v>0</v>
      </c>
      <c r="E1114" s="81">
        <v>0</v>
      </c>
      <c r="F1114" s="81">
        <v>0</v>
      </c>
      <c r="G1114" s="81">
        <v>0</v>
      </c>
      <c r="H1114" s="61"/>
      <c r="I1114" s="61"/>
      <c r="J1114" s="61"/>
      <c r="K1114" s="61"/>
    </row>
    <row r="1115" spans="1:11" customFormat="1" ht="15" customHeight="1" x14ac:dyDescent="0.25">
      <c r="A1115" s="61"/>
      <c r="B1115" s="61"/>
      <c r="C1115" s="64" t="s">
        <v>69</v>
      </c>
      <c r="D1115" s="81">
        <v>0</v>
      </c>
      <c r="E1115" s="81">
        <v>0</v>
      </c>
      <c r="F1115" s="81">
        <v>0</v>
      </c>
      <c r="G1115" s="81">
        <v>0</v>
      </c>
      <c r="H1115" s="61"/>
      <c r="I1115" s="61"/>
      <c r="J1115" s="61"/>
      <c r="K1115" s="61"/>
    </row>
    <row r="1116" spans="1:11" customFormat="1" ht="15" customHeight="1" x14ac:dyDescent="0.25">
      <c r="A1116" s="61"/>
      <c r="B1116" s="61"/>
      <c r="C1116" s="64" t="s">
        <v>70</v>
      </c>
      <c r="D1116" s="81">
        <v>0</v>
      </c>
      <c r="E1116" s="81">
        <v>0</v>
      </c>
      <c r="F1116" s="81">
        <v>0</v>
      </c>
      <c r="G1116" s="81">
        <v>0</v>
      </c>
      <c r="H1116" s="61"/>
      <c r="I1116" s="61"/>
      <c r="J1116" s="61"/>
      <c r="K1116" s="61"/>
    </row>
    <row r="1117" spans="1:11" customFormat="1" ht="20.100000000000001" customHeight="1" x14ac:dyDescent="0.25">
      <c r="A1117" s="61"/>
      <c r="B1117" s="61"/>
      <c r="C1117" s="83" t="s">
        <v>47</v>
      </c>
      <c r="D1117" s="61"/>
      <c r="E1117" s="61"/>
      <c r="F1117" s="61"/>
      <c r="G1117" s="61"/>
      <c r="H1117" s="61"/>
      <c r="I1117" s="61"/>
      <c r="J1117" s="61"/>
      <c r="K1117" s="61"/>
    </row>
    <row r="1118" spans="1:11" customFormat="1" ht="20.100000000000001" customHeight="1" x14ac:dyDescent="0.25">
      <c r="A1118" s="84" t="s">
        <v>120</v>
      </c>
      <c r="B1118" s="71" t="s">
        <v>121</v>
      </c>
      <c r="C1118" s="71" t="s">
        <v>47</v>
      </c>
      <c r="D1118" s="61"/>
      <c r="E1118" s="85" t="s">
        <v>47</v>
      </c>
      <c r="F1118" s="71" t="s">
        <v>121</v>
      </c>
      <c r="G1118" s="71" t="s">
        <v>47</v>
      </c>
      <c r="H1118" s="86" t="s">
        <v>47</v>
      </c>
      <c r="I1118" s="85" t="s">
        <v>47</v>
      </c>
      <c r="J1118" s="71" t="s">
        <v>121</v>
      </c>
      <c r="K1118" s="71" t="s">
        <v>47</v>
      </c>
    </row>
    <row r="1119" spans="1:11" customFormat="1" ht="20.100000000000001" customHeight="1" x14ac:dyDescent="0.25">
      <c r="A1119" s="87" t="s">
        <v>122</v>
      </c>
      <c r="B1119" s="71" t="s">
        <v>123</v>
      </c>
      <c r="C1119" s="71" t="s">
        <v>47</v>
      </c>
      <c r="D1119" s="61"/>
      <c r="E1119" s="87" t="s">
        <v>124</v>
      </c>
      <c r="F1119" s="71" t="s">
        <v>123</v>
      </c>
      <c r="G1119" s="71" t="s">
        <v>47</v>
      </c>
      <c r="H1119" s="61"/>
      <c r="I1119" s="87" t="s">
        <v>125</v>
      </c>
      <c r="J1119" s="71" t="s">
        <v>123</v>
      </c>
      <c r="K1119" s="71" t="s">
        <v>47</v>
      </c>
    </row>
    <row r="1120" spans="1:11" customFormat="1" ht="20.100000000000001" customHeight="1" x14ac:dyDescent="0.25">
      <c r="A1120" s="29" t="s">
        <v>47</v>
      </c>
      <c r="B1120" s="71" t="s">
        <v>126</v>
      </c>
      <c r="C1120" s="71" t="s">
        <v>47</v>
      </c>
      <c r="D1120" s="61"/>
      <c r="E1120" s="29" t="s">
        <v>47</v>
      </c>
      <c r="F1120" s="71" t="s">
        <v>126</v>
      </c>
      <c r="G1120" s="71" t="s">
        <v>47</v>
      </c>
      <c r="H1120" s="61"/>
      <c r="I1120" s="29" t="s">
        <v>47</v>
      </c>
      <c r="J1120" s="71" t="s">
        <v>126</v>
      </c>
      <c r="K1120" s="71" t="s">
        <v>47</v>
      </c>
    </row>
    <row r="1121" customFormat="1" x14ac:dyDescent="0.25"/>
  </sheetData>
  <mergeCells count="107">
    <mergeCell ref="D7:G7"/>
    <mergeCell ref="C8:G8"/>
    <mergeCell ref="C9:G9"/>
    <mergeCell ref="D10:G10"/>
    <mergeCell ref="D17:G17"/>
    <mergeCell ref="C24:G24"/>
    <mergeCell ref="C1:G1"/>
    <mergeCell ref="C2:G2"/>
    <mergeCell ref="D3:G3"/>
    <mergeCell ref="D4:G4"/>
    <mergeCell ref="D5:G5"/>
    <mergeCell ref="D6:G6"/>
    <mergeCell ref="D83:G83"/>
    <mergeCell ref="D84:G84"/>
    <mergeCell ref="C93:G93"/>
    <mergeCell ref="C138:G138"/>
    <mergeCell ref="D139:G139"/>
    <mergeCell ref="D140:G140"/>
    <mergeCell ref="D25:G25"/>
    <mergeCell ref="D26:G26"/>
    <mergeCell ref="D27:G27"/>
    <mergeCell ref="D28:G28"/>
    <mergeCell ref="C37:G37"/>
    <mergeCell ref="D82:G82"/>
    <mergeCell ref="D204:G204"/>
    <mergeCell ref="D205:G205"/>
    <mergeCell ref="D206:G206"/>
    <mergeCell ref="C215:G215"/>
    <mergeCell ref="C260:G260"/>
    <mergeCell ref="D261:G261"/>
    <mergeCell ref="D141:G141"/>
    <mergeCell ref="D142:G142"/>
    <mergeCell ref="C151:G151"/>
    <mergeCell ref="D196:G196"/>
    <mergeCell ref="C202:G202"/>
    <mergeCell ref="D203:G203"/>
    <mergeCell ref="D320:G320"/>
    <mergeCell ref="D321:G321"/>
    <mergeCell ref="C330:G330"/>
    <mergeCell ref="D375:G375"/>
    <mergeCell ref="D376:G376"/>
    <mergeCell ref="D377:G377"/>
    <mergeCell ref="D262:G262"/>
    <mergeCell ref="D263:G263"/>
    <mergeCell ref="D264:G264"/>
    <mergeCell ref="C273:G273"/>
    <mergeCell ref="D318:G318"/>
    <mergeCell ref="D319:G319"/>
    <mergeCell ref="D488:G488"/>
    <mergeCell ref="D489:G489"/>
    <mergeCell ref="D490:G490"/>
    <mergeCell ref="C499:G499"/>
    <mergeCell ref="D544:G544"/>
    <mergeCell ref="D545:G545"/>
    <mergeCell ref="D378:G378"/>
    <mergeCell ref="C387:G387"/>
    <mergeCell ref="D432:G432"/>
    <mergeCell ref="D433:G433"/>
    <mergeCell ref="D434:G434"/>
    <mergeCell ref="C443:G443"/>
    <mergeCell ref="C612:G612"/>
    <mergeCell ref="D657:G657"/>
    <mergeCell ref="D658:G658"/>
    <mergeCell ref="D659:G659"/>
    <mergeCell ref="C668:G668"/>
    <mergeCell ref="D713:G713"/>
    <mergeCell ref="D546:G546"/>
    <mergeCell ref="D547:G547"/>
    <mergeCell ref="C556:G556"/>
    <mergeCell ref="D601:G601"/>
    <mergeCell ref="D602:G602"/>
    <mergeCell ref="D603:G603"/>
    <mergeCell ref="D821:G821"/>
    <mergeCell ref="D822:G822"/>
    <mergeCell ref="D823:G823"/>
    <mergeCell ref="D824:G824"/>
    <mergeCell ref="C825:G825"/>
    <mergeCell ref="C826:G826"/>
    <mergeCell ref="D714:G714"/>
    <mergeCell ref="D715:G715"/>
    <mergeCell ref="C724:G724"/>
    <mergeCell ref="C818:G818"/>
    <mergeCell ref="C819:G819"/>
    <mergeCell ref="D820:G820"/>
    <mergeCell ref="D845:G845"/>
    <mergeCell ref="C854:G854"/>
    <mergeCell ref="D899:G899"/>
    <mergeCell ref="D900:G900"/>
    <mergeCell ref="D901:G901"/>
    <mergeCell ref="C910:G910"/>
    <mergeCell ref="D827:G827"/>
    <mergeCell ref="D834:G834"/>
    <mergeCell ref="C841:G841"/>
    <mergeCell ref="D842:G842"/>
    <mergeCell ref="D843:G843"/>
    <mergeCell ref="D844:G844"/>
    <mergeCell ref="C973:G973"/>
    <mergeCell ref="D1018:G1018"/>
    <mergeCell ref="D1019:G1019"/>
    <mergeCell ref="D1020:G1020"/>
    <mergeCell ref="C1029:G1029"/>
    <mergeCell ref="D955:G955"/>
    <mergeCell ref="C960:G960"/>
    <mergeCell ref="D961:G961"/>
    <mergeCell ref="D962:G962"/>
    <mergeCell ref="D963:G963"/>
    <mergeCell ref="D964:G964"/>
  </mergeCells>
  <pageMargins left="0" right="0" top="0" bottom="0" header="0" footer="0"/>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K183"/>
  <sheetViews>
    <sheetView topLeftCell="A151" workbookViewId="0">
      <selection activeCell="C1" sqref="C1:G17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1032</v>
      </c>
      <c r="E3" s="1385"/>
      <c r="F3" s="1385"/>
      <c r="G3" s="1385"/>
      <c r="H3" s="30"/>
      <c r="I3" s="30"/>
      <c r="J3" s="30"/>
      <c r="K3" s="30"/>
    </row>
    <row r="4" spans="1:11" ht="14.1" customHeight="1" x14ac:dyDescent="0.25">
      <c r="A4" s="30"/>
      <c r="B4" s="30"/>
      <c r="C4" s="32" t="s">
        <v>4</v>
      </c>
      <c r="D4" s="1384" t="s">
        <v>25</v>
      </c>
      <c r="E4" s="1385"/>
      <c r="F4" s="1385"/>
      <c r="G4" s="1385"/>
      <c r="H4" s="30"/>
      <c r="I4" s="30"/>
      <c r="J4" s="30"/>
      <c r="K4" s="30"/>
    </row>
    <row r="5" spans="1:11" ht="14.1" customHeight="1" x14ac:dyDescent="0.25">
      <c r="A5" s="30"/>
      <c r="B5" s="30"/>
      <c r="C5" s="32" t="s">
        <v>6</v>
      </c>
      <c r="D5" s="1384" t="s">
        <v>1033</v>
      </c>
      <c r="E5" s="1385"/>
      <c r="F5" s="1385"/>
      <c r="G5" s="1385"/>
      <c r="H5" s="30"/>
      <c r="I5" s="30"/>
      <c r="J5" s="30"/>
      <c r="K5" s="30"/>
    </row>
    <row r="6" spans="1:11" ht="14.1" customHeight="1" x14ac:dyDescent="0.25">
      <c r="A6" s="30"/>
      <c r="B6" s="30"/>
      <c r="C6" s="32" t="s">
        <v>8</v>
      </c>
      <c r="D6" s="1384" t="s">
        <v>1034</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51.95" customHeight="1" x14ac:dyDescent="0.25">
      <c r="A9" s="30"/>
      <c r="B9" s="30"/>
      <c r="C9" s="1378" t="s">
        <v>1035</v>
      </c>
      <c r="D9" s="1379"/>
      <c r="E9" s="1379"/>
      <c r="F9" s="1379"/>
      <c r="G9" s="1379"/>
      <c r="H9" s="30"/>
      <c r="I9" s="30"/>
      <c r="J9" s="30"/>
      <c r="K9" s="30"/>
    </row>
    <row r="10" spans="1:11" ht="57.95" customHeight="1" x14ac:dyDescent="0.25">
      <c r="A10" s="30"/>
      <c r="B10" s="30"/>
      <c r="C10" s="33" t="s">
        <v>14</v>
      </c>
      <c r="D10" s="1372" t="s">
        <v>1036</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41.1" customHeight="1" x14ac:dyDescent="0.25">
      <c r="A13" s="30"/>
      <c r="B13" s="30"/>
      <c r="C13" s="34" t="s">
        <v>1037</v>
      </c>
      <c r="D13" s="38" t="s">
        <v>47</v>
      </c>
      <c r="E13" s="38" t="s">
        <v>1038</v>
      </c>
      <c r="F13" s="38" t="s">
        <v>1039</v>
      </c>
      <c r="G13" s="38" t="s">
        <v>47</v>
      </c>
      <c r="H13" s="30"/>
      <c r="I13" s="30"/>
      <c r="J13" s="30"/>
      <c r="K13" s="30"/>
    </row>
    <row r="14" spans="1:11" x14ac:dyDescent="0.25">
      <c r="A14" s="30"/>
      <c r="B14" s="30"/>
      <c r="C14" s="33" t="s">
        <v>21</v>
      </c>
      <c r="D14" s="1372" t="s">
        <v>1040</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41.1" customHeight="1" x14ac:dyDescent="0.25">
      <c r="A17" s="30"/>
      <c r="B17" s="30"/>
      <c r="C17" s="34" t="s">
        <v>1041</v>
      </c>
      <c r="D17" s="38" t="s">
        <v>47</v>
      </c>
      <c r="E17" s="38" t="s">
        <v>1042</v>
      </c>
      <c r="F17" s="38" t="s">
        <v>427</v>
      </c>
      <c r="G17" s="38" t="s">
        <v>1043</v>
      </c>
      <c r="H17" s="30"/>
      <c r="I17" s="30"/>
      <c r="J17" s="30"/>
      <c r="K17" s="30"/>
    </row>
    <row r="18" spans="1:11" ht="20.100000000000001" customHeight="1" x14ac:dyDescent="0.25">
      <c r="A18" s="30"/>
      <c r="B18" s="30"/>
      <c r="C18" s="34" t="s">
        <v>1044</v>
      </c>
      <c r="D18" s="38" t="s">
        <v>47</v>
      </c>
      <c r="E18" s="38" t="s">
        <v>1045</v>
      </c>
      <c r="F18" s="38" t="s">
        <v>1046</v>
      </c>
      <c r="G18" s="38" t="s">
        <v>1047</v>
      </c>
      <c r="H18" s="30"/>
      <c r="I18" s="30"/>
      <c r="J18" s="30"/>
      <c r="K18" s="30"/>
    </row>
    <row r="19" spans="1:11" ht="20.100000000000001" customHeight="1" x14ac:dyDescent="0.25">
      <c r="A19" s="30"/>
      <c r="B19" s="30"/>
      <c r="C19" s="34" t="s">
        <v>1048</v>
      </c>
      <c r="D19" s="38" t="s">
        <v>47</v>
      </c>
      <c r="E19" s="38" t="s">
        <v>1049</v>
      </c>
      <c r="F19" s="38" t="s">
        <v>1050</v>
      </c>
      <c r="G19" s="38" t="s">
        <v>1051</v>
      </c>
      <c r="H19" s="30"/>
      <c r="I19" s="30"/>
      <c r="J19" s="30"/>
      <c r="K19" s="30"/>
    </row>
    <row r="20" spans="1:11" ht="41.1" customHeight="1" x14ac:dyDescent="0.25">
      <c r="A20" s="30"/>
      <c r="B20" s="30"/>
      <c r="C20" s="34" t="s">
        <v>1052</v>
      </c>
      <c r="D20" s="38" t="s">
        <v>47</v>
      </c>
      <c r="E20" s="38" t="s">
        <v>911</v>
      </c>
      <c r="F20" s="38" t="s">
        <v>1053</v>
      </c>
      <c r="G20" s="38" t="s">
        <v>1054</v>
      </c>
      <c r="H20" s="30"/>
      <c r="I20" s="30"/>
      <c r="J20" s="30"/>
      <c r="K20" s="30"/>
    </row>
    <row r="21" spans="1:11" ht="14.1" customHeight="1" x14ac:dyDescent="0.25">
      <c r="A21" s="30"/>
      <c r="B21" s="30"/>
      <c r="C21" s="1370" t="s">
        <v>30</v>
      </c>
      <c r="D21" s="1371"/>
      <c r="E21" s="1371"/>
      <c r="F21" s="1371"/>
      <c r="G21" s="1371"/>
      <c r="H21" s="30"/>
      <c r="I21" s="30"/>
      <c r="J21" s="30"/>
      <c r="K21" s="30"/>
    </row>
    <row r="22" spans="1:11" ht="14.1" customHeight="1" x14ac:dyDescent="0.25">
      <c r="A22" s="30"/>
      <c r="B22" s="30"/>
      <c r="C22" s="151" t="s">
        <v>1055</v>
      </c>
      <c r="D22" s="1370" t="s">
        <v>1056</v>
      </c>
      <c r="E22" s="1371"/>
      <c r="F22" s="1371"/>
      <c r="G22" s="1371"/>
      <c r="H22" s="30"/>
      <c r="I22" s="30"/>
      <c r="J22" s="30"/>
      <c r="K22" s="30"/>
    </row>
    <row r="23" spans="1:11" ht="18" customHeight="1" x14ac:dyDescent="0.25">
      <c r="A23" s="30"/>
      <c r="B23" s="30"/>
      <c r="C23" s="40" t="s">
        <v>33</v>
      </c>
      <c r="D23" s="1368" t="s">
        <v>1057</v>
      </c>
      <c r="E23" s="1369"/>
      <c r="F23" s="1369"/>
      <c r="G23" s="1369"/>
      <c r="H23" s="30"/>
      <c r="I23" s="30"/>
      <c r="J23" s="30"/>
      <c r="K23" s="30"/>
    </row>
    <row r="24" spans="1:11" ht="18" customHeight="1" x14ac:dyDescent="0.25">
      <c r="A24" s="30"/>
      <c r="B24" s="30"/>
      <c r="C24" s="41" t="s">
        <v>35</v>
      </c>
      <c r="D24" s="1361" t="s">
        <v>1058</v>
      </c>
      <c r="E24" s="1362"/>
      <c r="F24" s="1362"/>
      <c r="G24" s="1362"/>
      <c r="H24" s="30"/>
      <c r="I24" s="30"/>
      <c r="J24" s="30"/>
      <c r="K24" s="30"/>
    </row>
    <row r="25" spans="1:11" ht="18" customHeight="1" x14ac:dyDescent="0.25">
      <c r="A25" s="30"/>
      <c r="B25" s="30"/>
      <c r="C25" s="41" t="s">
        <v>37</v>
      </c>
      <c r="D25" s="1361" t="s">
        <v>1059</v>
      </c>
      <c r="E25" s="1362"/>
      <c r="F25" s="1362"/>
      <c r="G25" s="1362"/>
      <c r="H25" s="30"/>
      <c r="I25" s="30"/>
      <c r="J25" s="30"/>
      <c r="K25" s="30"/>
    </row>
    <row r="26" spans="1:11" ht="15" customHeight="1" x14ac:dyDescent="0.25">
      <c r="A26" s="30"/>
      <c r="B26" s="30"/>
      <c r="C26" s="42"/>
      <c r="D26" s="43">
        <v>2022</v>
      </c>
      <c r="E26" s="43">
        <v>2023</v>
      </c>
      <c r="F26" s="43">
        <v>2024</v>
      </c>
      <c r="G26" s="43">
        <v>2025</v>
      </c>
      <c r="H26" s="30"/>
      <c r="I26" s="30"/>
      <c r="J26" s="30"/>
      <c r="K26" s="30"/>
    </row>
    <row r="27" spans="1:11" ht="15" customHeight="1" x14ac:dyDescent="0.25">
      <c r="A27" s="30"/>
      <c r="B27" s="30"/>
      <c r="C27" s="44"/>
      <c r="D27" s="45" t="s">
        <v>17</v>
      </c>
      <c r="E27" s="45" t="s">
        <v>18</v>
      </c>
      <c r="F27" s="45" t="s">
        <v>18</v>
      </c>
      <c r="G27" s="45" t="s">
        <v>18</v>
      </c>
      <c r="H27" s="30"/>
      <c r="I27" s="30"/>
      <c r="J27" s="30"/>
      <c r="K27" s="30"/>
    </row>
    <row r="28" spans="1:11" ht="14.1" customHeight="1" x14ac:dyDescent="0.25">
      <c r="A28" s="30"/>
      <c r="B28" s="30"/>
      <c r="C28" s="34" t="s">
        <v>39</v>
      </c>
      <c r="D28" s="38" t="s">
        <v>1060</v>
      </c>
      <c r="E28" s="38" t="s">
        <v>1061</v>
      </c>
      <c r="F28" s="38" t="s">
        <v>1062</v>
      </c>
      <c r="G28" s="38" t="s">
        <v>1063</v>
      </c>
      <c r="H28" s="30"/>
      <c r="I28" s="30"/>
      <c r="J28" s="30"/>
      <c r="K28" s="30"/>
    </row>
    <row r="29" spans="1:11" ht="14.1" customHeight="1" x14ac:dyDescent="0.25">
      <c r="A29" s="30"/>
      <c r="B29" s="30"/>
      <c r="C29" s="34" t="s">
        <v>40</v>
      </c>
      <c r="D29" s="38" t="s">
        <v>1064</v>
      </c>
      <c r="E29" s="38" t="s">
        <v>1065</v>
      </c>
      <c r="F29" s="38" t="s">
        <v>1065</v>
      </c>
      <c r="G29" s="38" t="s">
        <v>1065</v>
      </c>
      <c r="H29" s="30"/>
      <c r="I29" s="30"/>
      <c r="J29" s="30"/>
      <c r="K29" s="30"/>
    </row>
    <row r="30" spans="1:11" ht="14.1" customHeight="1" x14ac:dyDescent="0.25">
      <c r="A30" s="30"/>
      <c r="B30" s="30"/>
      <c r="C30" s="34" t="s">
        <v>43</v>
      </c>
      <c r="D30" s="38" t="s">
        <v>1066</v>
      </c>
      <c r="E30" s="38" t="s">
        <v>1067</v>
      </c>
      <c r="F30" s="38" t="s">
        <v>1068</v>
      </c>
      <c r="G30" s="38" t="s">
        <v>1069</v>
      </c>
      <c r="H30" s="30"/>
      <c r="I30" s="30"/>
      <c r="J30" s="30"/>
      <c r="K30" s="30"/>
    </row>
    <row r="31" spans="1:11" ht="14.1" customHeight="1" x14ac:dyDescent="0.25">
      <c r="A31" s="30"/>
      <c r="B31" s="30"/>
      <c r="C31" s="34" t="s">
        <v>46</v>
      </c>
      <c r="D31" s="38" t="s">
        <v>47</v>
      </c>
      <c r="E31" s="38" t="s">
        <v>1070</v>
      </c>
      <c r="F31" s="38" t="s">
        <v>1071</v>
      </c>
      <c r="G31" s="38" t="s">
        <v>1072</v>
      </c>
      <c r="H31" s="30"/>
      <c r="I31" s="30"/>
      <c r="J31" s="30"/>
      <c r="K31" s="30"/>
    </row>
    <row r="32" spans="1:11" ht="14.1" customHeight="1" x14ac:dyDescent="0.25">
      <c r="A32" s="30"/>
      <c r="B32" s="30"/>
      <c r="C32" s="34" t="s">
        <v>49</v>
      </c>
      <c r="D32" s="38" t="s">
        <v>47</v>
      </c>
      <c r="E32" s="38" t="s">
        <v>1073</v>
      </c>
      <c r="F32" s="38" t="s">
        <v>48</v>
      </c>
      <c r="G32" s="38" t="s">
        <v>48</v>
      </c>
      <c r="H32" s="30"/>
      <c r="I32" s="30"/>
      <c r="J32" s="30"/>
      <c r="K32" s="30"/>
    </row>
    <row r="33" spans="1:11" ht="14.1" customHeight="1" x14ac:dyDescent="0.25">
      <c r="A33" s="30"/>
      <c r="B33" s="30"/>
      <c r="C33" s="34" t="s">
        <v>51</v>
      </c>
      <c r="D33" s="38" t="s">
        <v>47</v>
      </c>
      <c r="E33" s="38" t="s">
        <v>1074</v>
      </c>
      <c r="F33" s="38" t="s">
        <v>1075</v>
      </c>
      <c r="G33" s="38" t="s">
        <v>1076</v>
      </c>
      <c r="H33" s="30"/>
      <c r="I33" s="30"/>
      <c r="J33" s="30"/>
      <c r="K33" s="30"/>
    </row>
    <row r="34" spans="1:11" ht="14.1" customHeight="1" x14ac:dyDescent="0.25">
      <c r="A34" s="30"/>
      <c r="B34" s="30"/>
      <c r="C34" s="1363" t="s">
        <v>52</v>
      </c>
      <c r="D34" s="1364"/>
      <c r="E34" s="1364"/>
      <c r="F34" s="1364"/>
      <c r="G34" s="1364"/>
      <c r="H34" s="30"/>
      <c r="I34" s="30"/>
      <c r="J34" s="30"/>
      <c r="K34" s="30"/>
    </row>
    <row r="35" spans="1:11" ht="14.1" customHeight="1" x14ac:dyDescent="0.25">
      <c r="A35" s="30"/>
      <c r="B35" s="30"/>
      <c r="C35" s="42"/>
      <c r="D35" s="43">
        <v>2022</v>
      </c>
      <c r="E35" s="43">
        <v>2023</v>
      </c>
      <c r="F35" s="43">
        <v>2024</v>
      </c>
      <c r="G35" s="43">
        <v>2025</v>
      </c>
      <c r="H35" s="30"/>
      <c r="I35" s="30"/>
      <c r="J35" s="30"/>
      <c r="K35" s="30"/>
    </row>
    <row r="36" spans="1:11" ht="14.1" customHeight="1" x14ac:dyDescent="0.25">
      <c r="A36" s="30"/>
      <c r="B36" s="30"/>
      <c r="C36" s="44"/>
      <c r="D36" s="45" t="s">
        <v>17</v>
      </c>
      <c r="E36" s="45" t="s">
        <v>18</v>
      </c>
      <c r="F36" s="45" t="s">
        <v>18</v>
      </c>
      <c r="G36" s="45" t="s">
        <v>18</v>
      </c>
      <c r="H36" s="30"/>
      <c r="I36" s="30"/>
      <c r="J36" s="30"/>
      <c r="K36" s="30"/>
    </row>
    <row r="37" spans="1:11" ht="14.1" customHeight="1" x14ac:dyDescent="0.25">
      <c r="A37" s="30"/>
      <c r="B37" s="30"/>
      <c r="C37" s="46" t="s">
        <v>53</v>
      </c>
      <c r="D37" s="47">
        <v>86775000</v>
      </c>
      <c r="E37" s="47">
        <v>89000000</v>
      </c>
      <c r="F37" s="47">
        <v>89000000</v>
      </c>
      <c r="G37" s="47">
        <v>89000000</v>
      </c>
      <c r="H37" s="30"/>
      <c r="I37" s="30"/>
      <c r="J37" s="30"/>
      <c r="K37" s="30"/>
    </row>
    <row r="38" spans="1:11" ht="14.1" customHeight="1" x14ac:dyDescent="0.25">
      <c r="A38" s="30"/>
      <c r="B38" s="30"/>
      <c r="C38" s="46" t="s">
        <v>54</v>
      </c>
      <c r="D38" s="47">
        <v>86775000</v>
      </c>
      <c r="E38" s="47">
        <v>89000000</v>
      </c>
      <c r="F38" s="47">
        <v>89000000</v>
      </c>
      <c r="G38" s="47">
        <v>89000000</v>
      </c>
      <c r="H38" s="30"/>
      <c r="I38" s="30"/>
      <c r="J38" s="30"/>
      <c r="K38" s="30"/>
    </row>
    <row r="39" spans="1:11" ht="14.1" customHeight="1" x14ac:dyDescent="0.25">
      <c r="A39" s="30"/>
      <c r="B39" s="30"/>
      <c r="C39" s="46" t="s">
        <v>55</v>
      </c>
      <c r="D39" s="47">
        <v>0</v>
      </c>
      <c r="E39" s="47">
        <v>0</v>
      </c>
      <c r="F39" s="47">
        <v>0</v>
      </c>
      <c r="G39" s="47">
        <v>0</v>
      </c>
      <c r="H39" s="30"/>
      <c r="I39" s="30"/>
      <c r="J39" s="30"/>
      <c r="K39" s="30"/>
    </row>
    <row r="40" spans="1:11" ht="14.1" customHeight="1" x14ac:dyDescent="0.25">
      <c r="A40" s="30"/>
      <c r="B40" s="30"/>
      <c r="C40" s="46" t="s">
        <v>56</v>
      </c>
      <c r="D40" s="47">
        <v>13162500</v>
      </c>
      <c r="E40" s="47">
        <v>13500000</v>
      </c>
      <c r="F40" s="47">
        <v>13500000</v>
      </c>
      <c r="G40" s="47">
        <v>13500000</v>
      </c>
      <c r="H40" s="30"/>
      <c r="I40" s="30"/>
      <c r="J40" s="30"/>
      <c r="K40" s="30"/>
    </row>
    <row r="41" spans="1:11" ht="14.1" customHeight="1" x14ac:dyDescent="0.25">
      <c r="A41" s="30"/>
      <c r="B41" s="30"/>
      <c r="C41" s="46" t="s">
        <v>54</v>
      </c>
      <c r="D41" s="47">
        <v>13162500</v>
      </c>
      <c r="E41" s="47">
        <v>13500000</v>
      </c>
      <c r="F41" s="47">
        <v>13500000</v>
      </c>
      <c r="G41" s="47">
        <v>13500000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57</v>
      </c>
      <c r="D43" s="47">
        <v>16200000</v>
      </c>
      <c r="E43" s="47">
        <v>19300000</v>
      </c>
      <c r="F43" s="47">
        <v>21000000</v>
      </c>
      <c r="G43" s="47">
        <v>21000000</v>
      </c>
      <c r="H43" s="30"/>
      <c r="I43" s="30"/>
      <c r="J43" s="30"/>
      <c r="K43" s="30"/>
    </row>
    <row r="44" spans="1:11" ht="14.1" customHeight="1" x14ac:dyDescent="0.25">
      <c r="A44" s="30"/>
      <c r="B44" s="30"/>
      <c r="C44" s="46" t="s">
        <v>54</v>
      </c>
      <c r="D44" s="47">
        <v>16200000</v>
      </c>
      <c r="E44" s="47">
        <v>19300000</v>
      </c>
      <c r="F44" s="47">
        <v>21000000</v>
      </c>
      <c r="G44" s="47">
        <v>21000000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58</v>
      </c>
      <c r="D46" s="47">
        <v>0</v>
      </c>
      <c r="E46" s="47">
        <v>0</v>
      </c>
      <c r="F46" s="47">
        <v>0</v>
      </c>
      <c r="G46" s="47">
        <v>0</v>
      </c>
      <c r="H46" s="30"/>
      <c r="I46" s="30"/>
      <c r="J46" s="30"/>
      <c r="K46" s="30"/>
    </row>
    <row r="47" spans="1:11" ht="14.1" customHeight="1" x14ac:dyDescent="0.25">
      <c r="A47" s="30"/>
      <c r="B47" s="30"/>
      <c r="C47" s="46" t="s">
        <v>54</v>
      </c>
      <c r="D47" s="47">
        <v>0</v>
      </c>
      <c r="E47" s="47">
        <v>0</v>
      </c>
      <c r="F47" s="47">
        <v>0</v>
      </c>
      <c r="G47" s="47">
        <v>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59</v>
      </c>
      <c r="D49" s="47">
        <v>0</v>
      </c>
      <c r="E49" s="47">
        <v>0</v>
      </c>
      <c r="F49" s="47">
        <v>0</v>
      </c>
      <c r="G49" s="47">
        <v>0</v>
      </c>
      <c r="H49" s="30"/>
      <c r="I49" s="30"/>
      <c r="J49" s="30"/>
      <c r="K49" s="30"/>
    </row>
    <row r="50" spans="1:11" ht="14.1" customHeight="1" x14ac:dyDescent="0.25">
      <c r="A50" s="30"/>
      <c r="B50" s="30"/>
      <c r="C50" s="46" t="s">
        <v>54</v>
      </c>
      <c r="D50" s="47">
        <v>0</v>
      </c>
      <c r="E50" s="47">
        <v>0</v>
      </c>
      <c r="F50" s="47">
        <v>0</v>
      </c>
      <c r="G50" s="47">
        <v>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60</v>
      </c>
      <c r="D52" s="47">
        <v>1700000</v>
      </c>
      <c r="E52" s="47">
        <v>1700000</v>
      </c>
      <c r="F52" s="47">
        <v>1700000</v>
      </c>
      <c r="G52" s="47">
        <v>1700000</v>
      </c>
      <c r="H52" s="30"/>
      <c r="I52" s="30"/>
      <c r="J52" s="30"/>
      <c r="K52" s="30"/>
    </row>
    <row r="53" spans="1:11" ht="14.1" customHeight="1" x14ac:dyDescent="0.25">
      <c r="A53" s="30"/>
      <c r="B53" s="30"/>
      <c r="C53" s="46" t="s">
        <v>54</v>
      </c>
      <c r="D53" s="47">
        <v>1700000</v>
      </c>
      <c r="E53" s="47">
        <v>1700000</v>
      </c>
      <c r="F53" s="47">
        <v>1700000</v>
      </c>
      <c r="G53" s="47">
        <v>1700000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61</v>
      </c>
      <c r="D55" s="47">
        <v>4077016</v>
      </c>
      <c r="E55" s="47">
        <v>2000000</v>
      </c>
      <c r="F55" s="47">
        <v>300000</v>
      </c>
      <c r="G55" s="47">
        <v>300000</v>
      </c>
      <c r="H55" s="30"/>
      <c r="I55" s="30"/>
      <c r="J55" s="30"/>
      <c r="K55" s="30"/>
    </row>
    <row r="56" spans="1:11" ht="14.1" customHeight="1" x14ac:dyDescent="0.25">
      <c r="A56" s="30"/>
      <c r="B56" s="30"/>
      <c r="C56" s="46" t="s">
        <v>54</v>
      </c>
      <c r="D56" s="47">
        <v>4077016</v>
      </c>
      <c r="E56" s="47">
        <v>2000000</v>
      </c>
      <c r="F56" s="47">
        <v>300000</v>
      </c>
      <c r="G56" s="47">
        <v>300000</v>
      </c>
      <c r="H56" s="30"/>
      <c r="I56" s="30"/>
      <c r="J56" s="30"/>
      <c r="K56" s="30"/>
    </row>
    <row r="57" spans="1:11" ht="14.1" customHeight="1" x14ac:dyDescent="0.25">
      <c r="A57" s="30"/>
      <c r="B57" s="30"/>
      <c r="C57" s="46" t="s">
        <v>55</v>
      </c>
      <c r="D57" s="47">
        <v>0</v>
      </c>
      <c r="E57" s="47">
        <v>0</v>
      </c>
      <c r="F57" s="47">
        <v>0</v>
      </c>
      <c r="G57" s="47">
        <v>0</v>
      </c>
      <c r="H57" s="30"/>
      <c r="I57" s="30"/>
      <c r="J57" s="30"/>
      <c r="K57" s="30"/>
    </row>
    <row r="58" spans="1:11" ht="14.1" customHeight="1" x14ac:dyDescent="0.25">
      <c r="A58" s="30"/>
      <c r="B58" s="30"/>
      <c r="C58" s="46" t="s">
        <v>62</v>
      </c>
      <c r="D58" s="47">
        <v>0</v>
      </c>
      <c r="E58" s="47">
        <v>0</v>
      </c>
      <c r="F58" s="47">
        <v>0</v>
      </c>
      <c r="G58" s="47">
        <v>0</v>
      </c>
      <c r="H58" s="30"/>
      <c r="I58" s="30"/>
      <c r="J58" s="30"/>
      <c r="K58" s="30"/>
    </row>
    <row r="59" spans="1:11" ht="14.1" customHeight="1" x14ac:dyDescent="0.25">
      <c r="A59" s="30"/>
      <c r="B59" s="30"/>
      <c r="C59" s="46" t="s">
        <v>54</v>
      </c>
      <c r="D59" s="47">
        <v>0</v>
      </c>
      <c r="E59" s="47">
        <v>0</v>
      </c>
      <c r="F59" s="47">
        <v>0</v>
      </c>
      <c r="G59" s="47">
        <v>0</v>
      </c>
      <c r="H59" s="30"/>
      <c r="I59" s="30"/>
      <c r="J59" s="30"/>
      <c r="K59" s="30"/>
    </row>
    <row r="60" spans="1:11" ht="14.1" customHeight="1" x14ac:dyDescent="0.25">
      <c r="A60" s="30"/>
      <c r="B60" s="30"/>
      <c r="C60" s="46" t="s">
        <v>63</v>
      </c>
      <c r="D60" s="47">
        <v>0</v>
      </c>
      <c r="E60" s="47">
        <v>0</v>
      </c>
      <c r="F60" s="47">
        <v>0</v>
      </c>
      <c r="G60" s="47">
        <v>0</v>
      </c>
      <c r="H60" s="30"/>
      <c r="I60" s="30"/>
      <c r="J60" s="30"/>
      <c r="K60" s="30"/>
    </row>
    <row r="61" spans="1:11" ht="14.1" customHeight="1" x14ac:dyDescent="0.25">
      <c r="A61" s="30"/>
      <c r="B61" s="30"/>
      <c r="C61" s="46" t="s">
        <v>64</v>
      </c>
      <c r="D61" s="47">
        <v>0</v>
      </c>
      <c r="E61" s="47">
        <v>0</v>
      </c>
      <c r="F61" s="47">
        <v>0</v>
      </c>
      <c r="G61" s="47">
        <v>0</v>
      </c>
      <c r="H61" s="30"/>
      <c r="I61" s="30"/>
      <c r="J61" s="30"/>
      <c r="K61" s="30"/>
    </row>
    <row r="62" spans="1:11" ht="14.1" customHeight="1" x14ac:dyDescent="0.25">
      <c r="A62" s="30"/>
      <c r="B62" s="30"/>
      <c r="C62" s="46" t="s">
        <v>65</v>
      </c>
      <c r="D62" s="47">
        <v>0</v>
      </c>
      <c r="E62" s="47">
        <v>0</v>
      </c>
      <c r="F62" s="47">
        <v>0</v>
      </c>
      <c r="G62" s="47">
        <v>0</v>
      </c>
      <c r="H62" s="30"/>
      <c r="I62" s="30"/>
      <c r="J62" s="30"/>
      <c r="K62" s="30"/>
    </row>
    <row r="63" spans="1:11" ht="14.1" customHeight="1" x14ac:dyDescent="0.25">
      <c r="A63" s="30"/>
      <c r="B63" s="30"/>
      <c r="C63" s="46" t="s">
        <v>66</v>
      </c>
      <c r="D63" s="47">
        <v>0</v>
      </c>
      <c r="E63" s="47">
        <v>0</v>
      </c>
      <c r="F63" s="47">
        <v>0</v>
      </c>
      <c r="G63" s="47">
        <v>0</v>
      </c>
      <c r="H63" s="30"/>
      <c r="I63" s="30"/>
      <c r="J63" s="30"/>
      <c r="K63" s="30"/>
    </row>
    <row r="64" spans="1:11" ht="14.1" customHeight="1" x14ac:dyDescent="0.25">
      <c r="A64" s="30"/>
      <c r="B64" s="30"/>
      <c r="C64" s="46" t="s">
        <v>67</v>
      </c>
      <c r="D64" s="47">
        <v>0</v>
      </c>
      <c r="E64" s="47">
        <v>0</v>
      </c>
      <c r="F64" s="47">
        <v>0</v>
      </c>
      <c r="G64" s="47">
        <v>0</v>
      </c>
      <c r="H64" s="30"/>
      <c r="I64" s="30"/>
      <c r="J64" s="30"/>
      <c r="K64" s="30"/>
    </row>
    <row r="65" spans="1:11" ht="14.1" customHeight="1" x14ac:dyDescent="0.25">
      <c r="A65" s="30"/>
      <c r="B65" s="30"/>
      <c r="C65" s="46" t="s">
        <v>54</v>
      </c>
      <c r="D65" s="47">
        <v>0</v>
      </c>
      <c r="E65" s="47">
        <v>0</v>
      </c>
      <c r="F65" s="47">
        <v>0</v>
      </c>
      <c r="G65" s="47">
        <v>0</v>
      </c>
      <c r="H65" s="30"/>
      <c r="I65" s="30"/>
      <c r="J65" s="30"/>
      <c r="K65" s="30"/>
    </row>
    <row r="66" spans="1:11" ht="14.1" customHeight="1" x14ac:dyDescent="0.25">
      <c r="A66" s="30"/>
      <c r="B66" s="30"/>
      <c r="C66" s="46" t="s">
        <v>63</v>
      </c>
      <c r="D66" s="47">
        <v>0</v>
      </c>
      <c r="E66" s="47">
        <v>0</v>
      </c>
      <c r="F66" s="47">
        <v>0</v>
      </c>
      <c r="G66" s="47">
        <v>0</v>
      </c>
      <c r="H66" s="30"/>
      <c r="I66" s="30"/>
      <c r="J66" s="30"/>
      <c r="K66" s="30"/>
    </row>
    <row r="67" spans="1:11" ht="14.1" customHeight="1" x14ac:dyDescent="0.25">
      <c r="A67" s="30"/>
      <c r="B67" s="30"/>
      <c r="C67" s="46" t="s">
        <v>64</v>
      </c>
      <c r="D67" s="47">
        <v>0</v>
      </c>
      <c r="E67" s="47">
        <v>0</v>
      </c>
      <c r="F67" s="47">
        <v>0</v>
      </c>
      <c r="G67" s="47">
        <v>0</v>
      </c>
      <c r="H67" s="30"/>
      <c r="I67" s="30"/>
      <c r="J67" s="30"/>
      <c r="K67" s="30"/>
    </row>
    <row r="68" spans="1:11" ht="14.1" customHeight="1" x14ac:dyDescent="0.25">
      <c r="A68" s="30"/>
      <c r="B68" s="30"/>
      <c r="C68" s="46" t="s">
        <v>65</v>
      </c>
      <c r="D68" s="47">
        <v>0</v>
      </c>
      <c r="E68" s="47">
        <v>0</v>
      </c>
      <c r="F68" s="47">
        <v>0</v>
      </c>
      <c r="G68" s="47">
        <v>0</v>
      </c>
      <c r="H68" s="30"/>
      <c r="I68" s="30"/>
      <c r="J68" s="30"/>
      <c r="K68" s="30"/>
    </row>
    <row r="69" spans="1:11" ht="14.1" customHeight="1" x14ac:dyDescent="0.25">
      <c r="A69" s="30"/>
      <c r="B69" s="30"/>
      <c r="C69" s="46" t="s">
        <v>66</v>
      </c>
      <c r="D69" s="47">
        <v>0</v>
      </c>
      <c r="E69" s="47">
        <v>0</v>
      </c>
      <c r="F69" s="47">
        <v>0</v>
      </c>
      <c r="G69" s="47">
        <v>0</v>
      </c>
      <c r="H69" s="30"/>
      <c r="I69" s="30"/>
      <c r="J69" s="30"/>
      <c r="K69" s="30"/>
    </row>
    <row r="70" spans="1:11" ht="14.1" customHeight="1" x14ac:dyDescent="0.25">
      <c r="A70" s="30"/>
      <c r="B70" s="30"/>
      <c r="C70" s="46" t="s">
        <v>68</v>
      </c>
      <c r="D70" s="47">
        <v>0</v>
      </c>
      <c r="E70" s="47">
        <v>0</v>
      </c>
      <c r="F70" s="47">
        <v>0</v>
      </c>
      <c r="G70" s="47">
        <v>0</v>
      </c>
      <c r="H70" s="30"/>
      <c r="I70" s="30"/>
      <c r="J70" s="30"/>
      <c r="K70" s="30"/>
    </row>
    <row r="71" spans="1:11" ht="14.1" customHeight="1" x14ac:dyDescent="0.25">
      <c r="A71" s="30"/>
      <c r="B71" s="30"/>
      <c r="C71" s="46" t="s">
        <v>54</v>
      </c>
      <c r="D71" s="47">
        <v>0</v>
      </c>
      <c r="E71" s="47">
        <v>0</v>
      </c>
      <c r="F71" s="47">
        <v>0</v>
      </c>
      <c r="G71" s="47">
        <v>0</v>
      </c>
      <c r="H71" s="30"/>
      <c r="I71" s="30"/>
      <c r="J71" s="30"/>
      <c r="K71" s="30"/>
    </row>
    <row r="72" spans="1:11" ht="14.1" customHeight="1" x14ac:dyDescent="0.25">
      <c r="A72" s="30"/>
      <c r="B72" s="30"/>
      <c r="C72" s="46" t="s">
        <v>63</v>
      </c>
      <c r="D72" s="47">
        <v>0</v>
      </c>
      <c r="E72" s="47">
        <v>0</v>
      </c>
      <c r="F72" s="47">
        <v>0</v>
      </c>
      <c r="G72" s="47">
        <v>0</v>
      </c>
      <c r="H72" s="30"/>
      <c r="I72" s="30"/>
      <c r="J72" s="30"/>
      <c r="K72" s="30"/>
    </row>
    <row r="73" spans="1:11" ht="14.1" customHeight="1" x14ac:dyDescent="0.25">
      <c r="A73" s="30"/>
      <c r="B73" s="30"/>
      <c r="C73" s="46" t="s">
        <v>64</v>
      </c>
      <c r="D73" s="47">
        <v>0</v>
      </c>
      <c r="E73" s="47">
        <v>0</v>
      </c>
      <c r="F73" s="47">
        <v>0</v>
      </c>
      <c r="G73" s="47">
        <v>0</v>
      </c>
      <c r="H73" s="30"/>
      <c r="I73" s="30"/>
      <c r="J73" s="30"/>
      <c r="K73" s="30"/>
    </row>
    <row r="74" spans="1:11" ht="14.1" customHeight="1" x14ac:dyDescent="0.25">
      <c r="A74" s="30"/>
      <c r="B74" s="30"/>
      <c r="C74" s="46" t="s">
        <v>65</v>
      </c>
      <c r="D74" s="47">
        <v>0</v>
      </c>
      <c r="E74" s="47">
        <v>0</v>
      </c>
      <c r="F74" s="47">
        <v>0</v>
      </c>
      <c r="G74" s="47">
        <v>0</v>
      </c>
      <c r="H74" s="30"/>
      <c r="I74" s="30"/>
      <c r="J74" s="30"/>
      <c r="K74" s="30"/>
    </row>
    <row r="75" spans="1:11" ht="14.1" customHeight="1" x14ac:dyDescent="0.25">
      <c r="A75" s="30"/>
      <c r="B75" s="30"/>
      <c r="C75" s="46" t="s">
        <v>66</v>
      </c>
      <c r="D75" s="47">
        <v>0</v>
      </c>
      <c r="E75" s="47">
        <v>0</v>
      </c>
      <c r="F75" s="47">
        <v>0</v>
      </c>
      <c r="G75" s="47">
        <v>0</v>
      </c>
      <c r="H75" s="30"/>
      <c r="I75" s="30"/>
      <c r="J75" s="30"/>
      <c r="K75" s="30"/>
    </row>
    <row r="76" spans="1:11" ht="14.1" customHeight="1" x14ac:dyDescent="0.25">
      <c r="A76" s="30"/>
      <c r="B76" s="30"/>
      <c r="C76" s="46" t="s">
        <v>69</v>
      </c>
      <c r="D76" s="47">
        <v>0</v>
      </c>
      <c r="E76" s="47">
        <v>0</v>
      </c>
      <c r="F76" s="47">
        <v>0</v>
      </c>
      <c r="G76" s="47">
        <v>0</v>
      </c>
      <c r="H76" s="30"/>
      <c r="I76" s="30"/>
      <c r="J76" s="30"/>
      <c r="K76" s="30"/>
    </row>
    <row r="77" spans="1:11" ht="14.1" customHeight="1" x14ac:dyDescent="0.25">
      <c r="A77" s="30"/>
      <c r="B77" s="30"/>
      <c r="C77" s="46" t="s">
        <v>70</v>
      </c>
      <c r="D77" s="47">
        <v>0</v>
      </c>
      <c r="E77" s="47">
        <v>0</v>
      </c>
      <c r="F77" s="47">
        <v>0</v>
      </c>
      <c r="G77" s="47">
        <v>0</v>
      </c>
      <c r="H77" s="30"/>
      <c r="I77" s="30"/>
      <c r="J77" s="30"/>
      <c r="K77" s="30"/>
    </row>
    <row r="78" spans="1:11" ht="14.1" customHeight="1" x14ac:dyDescent="0.25">
      <c r="A78" s="30"/>
      <c r="B78" s="30"/>
      <c r="C78" s="48" t="s">
        <v>71</v>
      </c>
      <c r="D78" s="47">
        <v>121914516</v>
      </c>
      <c r="E78" s="47">
        <v>125500000</v>
      </c>
      <c r="F78" s="47">
        <v>125500000</v>
      </c>
      <c r="G78" s="47">
        <v>125500000</v>
      </c>
      <c r="H78" s="30"/>
      <c r="I78" s="30"/>
      <c r="J78" s="30"/>
      <c r="K78" s="30"/>
    </row>
    <row r="79" spans="1:11" ht="14.1" customHeight="1" x14ac:dyDescent="0.25">
      <c r="A79" s="30"/>
      <c r="B79" s="30"/>
      <c r="C79" s="1370" t="s">
        <v>72</v>
      </c>
      <c r="D79" s="1371"/>
      <c r="E79" s="1371"/>
      <c r="F79" s="1371"/>
      <c r="G79" s="1371"/>
      <c r="H79" s="30"/>
      <c r="I79" s="30"/>
      <c r="J79" s="30"/>
      <c r="K79" s="30"/>
    </row>
    <row r="80" spans="1:11" ht="14.1" customHeight="1" x14ac:dyDescent="0.25">
      <c r="A80" s="30"/>
      <c r="B80" s="30"/>
      <c r="C80" s="151" t="s">
        <v>1077</v>
      </c>
      <c r="D80" s="1370" t="s">
        <v>496</v>
      </c>
      <c r="E80" s="1371"/>
      <c r="F80" s="1371"/>
      <c r="G80" s="1371"/>
      <c r="H80" s="30"/>
      <c r="I80" s="30"/>
      <c r="J80" s="30"/>
      <c r="K80" s="30"/>
    </row>
    <row r="81" spans="1:11" ht="14.1" customHeight="1" x14ac:dyDescent="0.25">
      <c r="A81" s="30"/>
      <c r="B81" s="30"/>
      <c r="C81" s="40" t="s">
        <v>33</v>
      </c>
      <c r="D81" s="1368" t="s">
        <v>1078</v>
      </c>
      <c r="E81" s="1369"/>
      <c r="F81" s="1369"/>
      <c r="G81" s="1369"/>
      <c r="H81" s="30"/>
      <c r="I81" s="30"/>
      <c r="J81" s="30"/>
      <c r="K81" s="30"/>
    </row>
    <row r="82" spans="1:11" ht="14.1" customHeight="1" x14ac:dyDescent="0.25">
      <c r="A82" s="30"/>
      <c r="B82" s="30"/>
      <c r="C82" s="41" t="s">
        <v>35</v>
      </c>
      <c r="D82" s="1361" t="s">
        <v>1079</v>
      </c>
      <c r="E82" s="1362"/>
      <c r="F82" s="1362"/>
      <c r="G82" s="1362"/>
      <c r="H82" s="30"/>
      <c r="I82" s="30"/>
      <c r="J82" s="30"/>
      <c r="K82" s="30"/>
    </row>
    <row r="83" spans="1:11" ht="14.1" customHeight="1" x14ac:dyDescent="0.25">
      <c r="A83" s="30"/>
      <c r="B83" s="30"/>
      <c r="C83" s="41" t="s">
        <v>37</v>
      </c>
      <c r="D83" s="1361" t="s">
        <v>1029</v>
      </c>
      <c r="E83" s="1362"/>
      <c r="F83" s="1362"/>
      <c r="G83" s="1362"/>
      <c r="H83" s="30"/>
      <c r="I83" s="30"/>
      <c r="J83" s="30"/>
      <c r="K83" s="30"/>
    </row>
    <row r="84" spans="1:11" ht="15" customHeight="1" x14ac:dyDescent="0.25">
      <c r="A84" s="30"/>
      <c r="B84" s="30"/>
      <c r="C84" s="42"/>
      <c r="D84" s="43">
        <v>2022</v>
      </c>
      <c r="E84" s="43">
        <v>2023</v>
      </c>
      <c r="F84" s="43">
        <v>2024</v>
      </c>
      <c r="G84" s="43">
        <v>2025</v>
      </c>
      <c r="H84" s="30"/>
      <c r="I84" s="30"/>
      <c r="J84" s="30"/>
      <c r="K84" s="30"/>
    </row>
    <row r="85" spans="1:11" ht="15" customHeight="1" x14ac:dyDescent="0.25">
      <c r="A85" s="30"/>
      <c r="B85" s="30"/>
      <c r="C85" s="44"/>
      <c r="D85" s="45" t="s">
        <v>17</v>
      </c>
      <c r="E85" s="45" t="s">
        <v>18</v>
      </c>
      <c r="F85" s="45" t="s">
        <v>18</v>
      </c>
      <c r="G85" s="45" t="s">
        <v>18</v>
      </c>
      <c r="H85" s="30"/>
      <c r="I85" s="30"/>
      <c r="J85" s="30"/>
      <c r="K85" s="30"/>
    </row>
    <row r="86" spans="1:11" ht="14.1" customHeight="1" x14ac:dyDescent="0.25">
      <c r="A86" s="30"/>
      <c r="B86" s="30"/>
      <c r="C86" s="34" t="s">
        <v>39</v>
      </c>
      <c r="D86" s="38" t="s">
        <v>256</v>
      </c>
      <c r="E86" s="38" t="s">
        <v>256</v>
      </c>
      <c r="F86" s="38" t="s">
        <v>256</v>
      </c>
      <c r="G86" s="38" t="s">
        <v>256</v>
      </c>
      <c r="H86" s="30"/>
      <c r="I86" s="30"/>
      <c r="J86" s="30"/>
      <c r="K86" s="30"/>
    </row>
    <row r="87" spans="1:11" ht="14.1" customHeight="1" x14ac:dyDescent="0.25">
      <c r="A87" s="30"/>
      <c r="B87" s="30"/>
      <c r="C87" s="34" t="s">
        <v>40</v>
      </c>
      <c r="D87" s="38" t="s">
        <v>48</v>
      </c>
      <c r="E87" s="38" t="s">
        <v>243</v>
      </c>
      <c r="F87" s="38" t="s">
        <v>243</v>
      </c>
      <c r="G87" s="38" t="s">
        <v>243</v>
      </c>
      <c r="H87" s="30"/>
      <c r="I87" s="30"/>
      <c r="J87" s="30"/>
      <c r="K87" s="30"/>
    </row>
    <row r="88" spans="1:11" ht="14.1" customHeight="1" x14ac:dyDescent="0.25">
      <c r="A88" s="30"/>
      <c r="B88" s="30"/>
      <c r="C88" s="34" t="s">
        <v>43</v>
      </c>
      <c r="D88" s="38" t="s">
        <v>48</v>
      </c>
      <c r="E88" s="38" t="s">
        <v>81</v>
      </c>
      <c r="F88" s="38" t="s">
        <v>81</v>
      </c>
      <c r="G88" s="38" t="s">
        <v>81</v>
      </c>
      <c r="H88" s="30"/>
      <c r="I88" s="30"/>
      <c r="J88" s="30"/>
      <c r="K88" s="30"/>
    </row>
    <row r="89" spans="1:11" ht="14.1" customHeight="1" x14ac:dyDescent="0.25">
      <c r="A89" s="30"/>
      <c r="B89" s="30"/>
      <c r="C89" s="34" t="s">
        <v>46</v>
      </c>
      <c r="D89" s="38" t="s">
        <v>47</v>
      </c>
      <c r="E89" s="38" t="s">
        <v>48</v>
      </c>
      <c r="F89" s="38" t="s">
        <v>48</v>
      </c>
      <c r="G89" s="38" t="s">
        <v>48</v>
      </c>
      <c r="H89" s="30"/>
      <c r="I89" s="30"/>
      <c r="J89" s="30"/>
      <c r="K89" s="30"/>
    </row>
    <row r="90" spans="1:11" ht="14.1" customHeight="1" x14ac:dyDescent="0.25">
      <c r="A90" s="30"/>
      <c r="B90" s="30"/>
      <c r="C90" s="34" t="s">
        <v>49</v>
      </c>
      <c r="D90" s="38" t="s">
        <v>47</v>
      </c>
      <c r="E90" s="38" t="s">
        <v>47</v>
      </c>
      <c r="F90" s="38" t="s">
        <v>48</v>
      </c>
      <c r="G90" s="38" t="s">
        <v>48</v>
      </c>
      <c r="H90" s="30"/>
      <c r="I90" s="30"/>
      <c r="J90" s="30"/>
      <c r="K90" s="30"/>
    </row>
    <row r="91" spans="1:11" ht="14.1" customHeight="1" x14ac:dyDescent="0.25">
      <c r="A91" s="30"/>
      <c r="B91" s="30"/>
      <c r="C91" s="34" t="s">
        <v>51</v>
      </c>
      <c r="D91" s="38" t="s">
        <v>47</v>
      </c>
      <c r="E91" s="38" t="s">
        <v>47</v>
      </c>
      <c r="F91" s="38" t="s">
        <v>48</v>
      </c>
      <c r="G91" s="38" t="s">
        <v>48</v>
      </c>
      <c r="H91" s="30"/>
      <c r="I91" s="30"/>
      <c r="J91" s="30"/>
      <c r="K91" s="30"/>
    </row>
    <row r="92" spans="1:11" ht="14.1" customHeight="1" x14ac:dyDescent="0.25">
      <c r="A92" s="30"/>
      <c r="B92" s="30"/>
      <c r="C92" s="1363" t="s">
        <v>52</v>
      </c>
      <c r="D92" s="1364"/>
      <c r="E92" s="1364"/>
      <c r="F92" s="1364"/>
      <c r="G92" s="1364"/>
      <c r="H92" s="30"/>
      <c r="I92" s="30"/>
      <c r="J92" s="30"/>
      <c r="K92" s="30"/>
    </row>
    <row r="93" spans="1:11" ht="14.1" customHeight="1" x14ac:dyDescent="0.25">
      <c r="A93" s="30"/>
      <c r="B93" s="30"/>
      <c r="C93" s="42"/>
      <c r="D93" s="43">
        <v>2022</v>
      </c>
      <c r="E93" s="43">
        <v>2023</v>
      </c>
      <c r="F93" s="43">
        <v>2024</v>
      </c>
      <c r="G93" s="43">
        <v>2025</v>
      </c>
      <c r="H93" s="30"/>
      <c r="I93" s="30"/>
      <c r="J93" s="30"/>
      <c r="K93" s="30"/>
    </row>
    <row r="94" spans="1:11" ht="14.1" customHeight="1" x14ac:dyDescent="0.25">
      <c r="A94" s="30"/>
      <c r="B94" s="30"/>
      <c r="C94" s="44"/>
      <c r="D94" s="45" t="s">
        <v>17</v>
      </c>
      <c r="E94" s="45" t="s">
        <v>18</v>
      </c>
      <c r="F94" s="45" t="s">
        <v>18</v>
      </c>
      <c r="G94" s="45" t="s">
        <v>18</v>
      </c>
      <c r="H94" s="30"/>
      <c r="I94" s="30"/>
      <c r="J94" s="30"/>
      <c r="K94" s="30"/>
    </row>
    <row r="95" spans="1:11" ht="14.1" customHeight="1" x14ac:dyDescent="0.25">
      <c r="A95" s="30"/>
      <c r="B95" s="30"/>
      <c r="C95" s="46" t="s">
        <v>53</v>
      </c>
      <c r="D95" s="47">
        <v>0</v>
      </c>
      <c r="E95" s="47">
        <v>0</v>
      </c>
      <c r="F95" s="47">
        <v>0</v>
      </c>
      <c r="G95" s="47">
        <v>0</v>
      </c>
      <c r="H95" s="30"/>
      <c r="I95" s="30"/>
      <c r="J95" s="30"/>
      <c r="K95" s="30"/>
    </row>
    <row r="96" spans="1:11" ht="14.1" customHeight="1" x14ac:dyDescent="0.25">
      <c r="A96" s="30"/>
      <c r="B96" s="30"/>
      <c r="C96" s="46" t="s">
        <v>54</v>
      </c>
      <c r="D96" s="47">
        <v>0</v>
      </c>
      <c r="E96" s="47">
        <v>0</v>
      </c>
      <c r="F96" s="47">
        <v>0</v>
      </c>
      <c r="G96" s="47">
        <v>0</v>
      </c>
      <c r="H96" s="30"/>
      <c r="I96" s="30"/>
      <c r="J96" s="30"/>
      <c r="K96" s="30"/>
    </row>
    <row r="97" spans="1:11" ht="14.1" customHeight="1" x14ac:dyDescent="0.25">
      <c r="A97" s="30"/>
      <c r="B97" s="30"/>
      <c r="C97" s="46" t="s">
        <v>55</v>
      </c>
      <c r="D97" s="47">
        <v>0</v>
      </c>
      <c r="E97" s="47">
        <v>0</v>
      </c>
      <c r="F97" s="47">
        <v>0</v>
      </c>
      <c r="G97" s="47">
        <v>0</v>
      </c>
      <c r="H97" s="30"/>
      <c r="I97" s="30"/>
      <c r="J97" s="30"/>
      <c r="K97" s="30"/>
    </row>
    <row r="98" spans="1:11" ht="14.1" customHeight="1" x14ac:dyDescent="0.25">
      <c r="A98" s="30"/>
      <c r="B98" s="30"/>
      <c r="C98" s="46" t="s">
        <v>56</v>
      </c>
      <c r="D98" s="47">
        <v>0</v>
      </c>
      <c r="E98" s="47">
        <v>0</v>
      </c>
      <c r="F98" s="47">
        <v>0</v>
      </c>
      <c r="G98" s="47">
        <v>0</v>
      </c>
      <c r="H98" s="30"/>
      <c r="I98" s="30"/>
      <c r="J98" s="30"/>
      <c r="K98" s="30"/>
    </row>
    <row r="99" spans="1:11" ht="14.1" customHeight="1" x14ac:dyDescent="0.25">
      <c r="A99" s="30"/>
      <c r="B99" s="30"/>
      <c r="C99" s="46" t="s">
        <v>54</v>
      </c>
      <c r="D99" s="47">
        <v>0</v>
      </c>
      <c r="E99" s="47">
        <v>0</v>
      </c>
      <c r="F99" s="47">
        <v>0</v>
      </c>
      <c r="G99" s="47">
        <v>0</v>
      </c>
      <c r="H99" s="30"/>
      <c r="I99" s="30"/>
      <c r="J99" s="30"/>
      <c r="K99" s="30"/>
    </row>
    <row r="100" spans="1:11" ht="14.1" customHeight="1" x14ac:dyDescent="0.25">
      <c r="A100" s="30"/>
      <c r="B100" s="30"/>
      <c r="C100" s="46" t="s">
        <v>55</v>
      </c>
      <c r="D100" s="47">
        <v>0</v>
      </c>
      <c r="E100" s="47">
        <v>0</v>
      </c>
      <c r="F100" s="47">
        <v>0</v>
      </c>
      <c r="G100" s="47">
        <v>0</v>
      </c>
      <c r="H100" s="30"/>
      <c r="I100" s="30"/>
      <c r="J100" s="30"/>
      <c r="K100" s="30"/>
    </row>
    <row r="101" spans="1:11" ht="14.1" customHeight="1" x14ac:dyDescent="0.25">
      <c r="A101" s="30"/>
      <c r="B101" s="30"/>
      <c r="C101" s="46" t="s">
        <v>57</v>
      </c>
      <c r="D101" s="47">
        <v>0</v>
      </c>
      <c r="E101" s="47">
        <v>0</v>
      </c>
      <c r="F101" s="47">
        <v>0</v>
      </c>
      <c r="G101" s="47">
        <v>0</v>
      </c>
      <c r="H101" s="30"/>
      <c r="I101" s="30"/>
      <c r="J101" s="30"/>
      <c r="K101" s="30"/>
    </row>
    <row r="102" spans="1:11" ht="14.1" customHeight="1" x14ac:dyDescent="0.25">
      <c r="A102" s="30"/>
      <c r="B102" s="30"/>
      <c r="C102" s="46" t="s">
        <v>54</v>
      </c>
      <c r="D102" s="47">
        <v>0</v>
      </c>
      <c r="E102" s="47">
        <v>0</v>
      </c>
      <c r="F102" s="47">
        <v>0</v>
      </c>
      <c r="G102" s="47">
        <v>0</v>
      </c>
      <c r="H102" s="30"/>
      <c r="I102" s="30"/>
      <c r="J102" s="30"/>
      <c r="K102" s="30"/>
    </row>
    <row r="103" spans="1:11" ht="14.1" customHeight="1" x14ac:dyDescent="0.25">
      <c r="A103" s="30"/>
      <c r="B103" s="30"/>
      <c r="C103" s="46" t="s">
        <v>55</v>
      </c>
      <c r="D103" s="47">
        <v>0</v>
      </c>
      <c r="E103" s="47">
        <v>0</v>
      </c>
      <c r="F103" s="47">
        <v>0</v>
      </c>
      <c r="G103" s="47">
        <v>0</v>
      </c>
      <c r="H103" s="30"/>
      <c r="I103" s="30"/>
      <c r="J103" s="30"/>
      <c r="K103" s="30"/>
    </row>
    <row r="104" spans="1:11" ht="14.1" customHeight="1" x14ac:dyDescent="0.25">
      <c r="A104" s="30"/>
      <c r="B104" s="30"/>
      <c r="C104" s="46" t="s">
        <v>58</v>
      </c>
      <c r="D104" s="47">
        <v>0</v>
      </c>
      <c r="E104" s="47">
        <v>0</v>
      </c>
      <c r="F104" s="47">
        <v>0</v>
      </c>
      <c r="G104" s="47">
        <v>0</v>
      </c>
      <c r="H104" s="30"/>
      <c r="I104" s="30"/>
      <c r="J104" s="30"/>
      <c r="K104" s="30"/>
    </row>
    <row r="105" spans="1:11" ht="14.1" customHeight="1" x14ac:dyDescent="0.25">
      <c r="A105" s="30"/>
      <c r="B105" s="30"/>
      <c r="C105" s="46" t="s">
        <v>54</v>
      </c>
      <c r="D105" s="47">
        <v>0</v>
      </c>
      <c r="E105" s="47">
        <v>0</v>
      </c>
      <c r="F105" s="47">
        <v>0</v>
      </c>
      <c r="G105" s="47">
        <v>0</v>
      </c>
      <c r="H105" s="30"/>
      <c r="I105" s="30"/>
      <c r="J105" s="30"/>
      <c r="K105" s="30"/>
    </row>
    <row r="106" spans="1:11" ht="14.1" customHeight="1" x14ac:dyDescent="0.25">
      <c r="A106" s="30"/>
      <c r="B106" s="30"/>
      <c r="C106" s="46" t="s">
        <v>55</v>
      </c>
      <c r="D106" s="47">
        <v>0</v>
      </c>
      <c r="E106" s="47">
        <v>0</v>
      </c>
      <c r="F106" s="47">
        <v>0</v>
      </c>
      <c r="G106" s="47">
        <v>0</v>
      </c>
      <c r="H106" s="30"/>
      <c r="I106" s="30"/>
      <c r="J106" s="30"/>
      <c r="K106" s="30"/>
    </row>
    <row r="107" spans="1:11" ht="14.1" customHeight="1" x14ac:dyDescent="0.25">
      <c r="A107" s="30"/>
      <c r="B107" s="30"/>
      <c r="C107" s="46" t="s">
        <v>59</v>
      </c>
      <c r="D107" s="47">
        <v>0</v>
      </c>
      <c r="E107" s="47">
        <v>0</v>
      </c>
      <c r="F107" s="47">
        <v>0</v>
      </c>
      <c r="G107" s="47">
        <v>0</v>
      </c>
      <c r="H107" s="30"/>
      <c r="I107" s="30"/>
      <c r="J107" s="30"/>
      <c r="K107" s="30"/>
    </row>
    <row r="108" spans="1:11" ht="14.1" customHeight="1" x14ac:dyDescent="0.25">
      <c r="A108" s="30"/>
      <c r="B108" s="30"/>
      <c r="C108" s="46" t="s">
        <v>54</v>
      </c>
      <c r="D108" s="47">
        <v>0</v>
      </c>
      <c r="E108" s="47">
        <v>0</v>
      </c>
      <c r="F108" s="47">
        <v>0</v>
      </c>
      <c r="G108" s="47">
        <v>0</v>
      </c>
      <c r="H108" s="30"/>
      <c r="I108" s="30"/>
      <c r="J108" s="30"/>
      <c r="K108" s="30"/>
    </row>
    <row r="109" spans="1:11" ht="14.1" customHeight="1" x14ac:dyDescent="0.25">
      <c r="A109" s="30"/>
      <c r="B109" s="30"/>
      <c r="C109" s="46" t="s">
        <v>55</v>
      </c>
      <c r="D109" s="47">
        <v>0</v>
      </c>
      <c r="E109" s="47">
        <v>0</v>
      </c>
      <c r="F109" s="47">
        <v>0</v>
      </c>
      <c r="G109" s="47">
        <v>0</v>
      </c>
      <c r="H109" s="30"/>
      <c r="I109" s="30"/>
      <c r="J109" s="30"/>
      <c r="K109" s="30"/>
    </row>
    <row r="110" spans="1:11" ht="14.1" customHeight="1" x14ac:dyDescent="0.25">
      <c r="A110" s="30"/>
      <c r="B110" s="30"/>
      <c r="C110" s="46" t="s">
        <v>60</v>
      </c>
      <c r="D110" s="47">
        <v>0</v>
      </c>
      <c r="E110" s="47">
        <v>0</v>
      </c>
      <c r="F110" s="47">
        <v>0</v>
      </c>
      <c r="G110" s="47">
        <v>0</v>
      </c>
      <c r="H110" s="30"/>
      <c r="I110" s="30"/>
      <c r="J110" s="30"/>
      <c r="K110" s="30"/>
    </row>
    <row r="111" spans="1:11" ht="14.1" customHeight="1" x14ac:dyDescent="0.25">
      <c r="A111" s="30"/>
      <c r="B111" s="30"/>
      <c r="C111" s="46" t="s">
        <v>54</v>
      </c>
      <c r="D111" s="47">
        <v>0</v>
      </c>
      <c r="E111" s="47">
        <v>0</v>
      </c>
      <c r="F111" s="47">
        <v>0</v>
      </c>
      <c r="G111" s="47">
        <v>0</v>
      </c>
      <c r="H111" s="30"/>
      <c r="I111" s="30"/>
      <c r="J111" s="30"/>
      <c r="K111" s="30"/>
    </row>
    <row r="112" spans="1:11" ht="14.1" customHeight="1" x14ac:dyDescent="0.25">
      <c r="A112" s="30"/>
      <c r="B112" s="30"/>
      <c r="C112" s="46" t="s">
        <v>55</v>
      </c>
      <c r="D112" s="47">
        <v>0</v>
      </c>
      <c r="E112" s="47">
        <v>0</v>
      </c>
      <c r="F112" s="47">
        <v>0</v>
      </c>
      <c r="G112" s="47">
        <v>0</v>
      </c>
      <c r="H112" s="30"/>
      <c r="I112" s="30"/>
      <c r="J112" s="30"/>
      <c r="K112" s="30"/>
    </row>
    <row r="113" spans="1:11" ht="14.1" customHeight="1" x14ac:dyDescent="0.25">
      <c r="A113" s="30"/>
      <c r="B113" s="30"/>
      <c r="C113" s="46" t="s">
        <v>61</v>
      </c>
      <c r="D113" s="47">
        <v>0</v>
      </c>
      <c r="E113" s="47">
        <v>0</v>
      </c>
      <c r="F113" s="47">
        <v>0</v>
      </c>
      <c r="G113" s="47">
        <v>0</v>
      </c>
      <c r="H113" s="30"/>
      <c r="I113" s="30"/>
      <c r="J113" s="30"/>
      <c r="K113" s="30"/>
    </row>
    <row r="114" spans="1:11" ht="14.1" customHeight="1" x14ac:dyDescent="0.25">
      <c r="A114" s="30"/>
      <c r="B114" s="30"/>
      <c r="C114" s="46" t="s">
        <v>54</v>
      </c>
      <c r="D114" s="47">
        <v>0</v>
      </c>
      <c r="E114" s="47">
        <v>0</v>
      </c>
      <c r="F114" s="47">
        <v>0</v>
      </c>
      <c r="G114" s="47">
        <v>0</v>
      </c>
      <c r="H114" s="30"/>
      <c r="I114" s="30"/>
      <c r="J114" s="30"/>
      <c r="K114" s="30"/>
    </row>
    <row r="115" spans="1:11" ht="14.1" customHeight="1" x14ac:dyDescent="0.25">
      <c r="A115" s="30"/>
      <c r="B115" s="30"/>
      <c r="C115" s="46" t="s">
        <v>55</v>
      </c>
      <c r="D115" s="47">
        <v>0</v>
      </c>
      <c r="E115" s="47">
        <v>0</v>
      </c>
      <c r="F115" s="47">
        <v>0</v>
      </c>
      <c r="G115" s="47">
        <v>0</v>
      </c>
      <c r="H115" s="30"/>
      <c r="I115" s="30"/>
      <c r="J115" s="30"/>
      <c r="K115" s="30"/>
    </row>
    <row r="116" spans="1:11" ht="14.1" customHeight="1" x14ac:dyDescent="0.25">
      <c r="A116" s="30"/>
      <c r="B116" s="30"/>
      <c r="C116" s="46" t="s">
        <v>62</v>
      </c>
      <c r="D116" s="47">
        <v>0</v>
      </c>
      <c r="E116" s="47">
        <v>0</v>
      </c>
      <c r="F116" s="47">
        <v>0</v>
      </c>
      <c r="G116" s="47">
        <v>0</v>
      </c>
      <c r="H116" s="30"/>
      <c r="I116" s="30"/>
      <c r="J116" s="30"/>
      <c r="K116" s="30"/>
    </row>
    <row r="117" spans="1:11" ht="14.1" customHeight="1" x14ac:dyDescent="0.25">
      <c r="A117" s="30"/>
      <c r="B117" s="30"/>
      <c r="C117" s="46" t="s">
        <v>54</v>
      </c>
      <c r="D117" s="47">
        <v>0</v>
      </c>
      <c r="E117" s="47">
        <v>0</v>
      </c>
      <c r="F117" s="47">
        <v>0</v>
      </c>
      <c r="G117" s="47">
        <v>0</v>
      </c>
      <c r="H117" s="30"/>
      <c r="I117" s="30"/>
      <c r="J117" s="30"/>
      <c r="K117" s="30"/>
    </row>
    <row r="118" spans="1:11" ht="14.1" customHeight="1" x14ac:dyDescent="0.25">
      <c r="A118" s="30"/>
      <c r="B118" s="30"/>
      <c r="C118" s="46" t="s">
        <v>63</v>
      </c>
      <c r="D118" s="47">
        <v>0</v>
      </c>
      <c r="E118" s="47">
        <v>0</v>
      </c>
      <c r="F118" s="47">
        <v>0</v>
      </c>
      <c r="G118" s="47">
        <v>0</v>
      </c>
      <c r="H118" s="30"/>
      <c r="I118" s="30"/>
      <c r="J118" s="30"/>
      <c r="K118" s="30"/>
    </row>
    <row r="119" spans="1:11" ht="14.1" customHeight="1" x14ac:dyDescent="0.25">
      <c r="A119" s="30"/>
      <c r="B119" s="30"/>
      <c r="C119" s="46" t="s">
        <v>64</v>
      </c>
      <c r="D119" s="47">
        <v>0</v>
      </c>
      <c r="E119" s="47">
        <v>0</v>
      </c>
      <c r="F119" s="47">
        <v>0</v>
      </c>
      <c r="G119" s="47">
        <v>0</v>
      </c>
      <c r="H119" s="30"/>
      <c r="I119" s="30"/>
      <c r="J119" s="30"/>
      <c r="K119" s="30"/>
    </row>
    <row r="120" spans="1:11" ht="14.1" customHeight="1" x14ac:dyDescent="0.25">
      <c r="A120" s="30"/>
      <c r="B120" s="30"/>
      <c r="C120" s="46" t="s">
        <v>65</v>
      </c>
      <c r="D120" s="47">
        <v>0</v>
      </c>
      <c r="E120" s="47">
        <v>0</v>
      </c>
      <c r="F120" s="47">
        <v>0</v>
      </c>
      <c r="G120" s="47">
        <v>0</v>
      </c>
      <c r="H120" s="30"/>
      <c r="I120" s="30"/>
      <c r="J120" s="30"/>
      <c r="K120" s="30"/>
    </row>
    <row r="121" spans="1:11" ht="14.1" customHeight="1" x14ac:dyDescent="0.25">
      <c r="A121" s="30"/>
      <c r="B121" s="30"/>
      <c r="C121" s="46" t="s">
        <v>66</v>
      </c>
      <c r="D121" s="47">
        <v>0</v>
      </c>
      <c r="E121" s="47">
        <v>0</v>
      </c>
      <c r="F121" s="47">
        <v>0</v>
      </c>
      <c r="G121" s="47">
        <v>0</v>
      </c>
      <c r="H121" s="30"/>
      <c r="I121" s="30"/>
      <c r="J121" s="30"/>
      <c r="K121" s="30"/>
    </row>
    <row r="122" spans="1:11" ht="14.1" customHeight="1" x14ac:dyDescent="0.25">
      <c r="A122" s="30"/>
      <c r="B122" s="30"/>
      <c r="C122" s="46" t="s">
        <v>67</v>
      </c>
      <c r="D122" s="47">
        <v>0</v>
      </c>
      <c r="E122" s="47">
        <v>2000000</v>
      </c>
      <c r="F122" s="47">
        <v>2000000</v>
      </c>
      <c r="G122" s="47">
        <v>2000000</v>
      </c>
      <c r="H122" s="30"/>
      <c r="I122" s="30"/>
      <c r="J122" s="30"/>
      <c r="K122" s="30"/>
    </row>
    <row r="123" spans="1:11" ht="14.1" customHeight="1" x14ac:dyDescent="0.25">
      <c r="A123" s="30"/>
      <c r="B123" s="30"/>
      <c r="C123" s="46" t="s">
        <v>54</v>
      </c>
      <c r="D123" s="47">
        <v>0</v>
      </c>
      <c r="E123" s="47">
        <v>2000000</v>
      </c>
      <c r="F123" s="47">
        <v>2000000</v>
      </c>
      <c r="G123" s="47">
        <v>2000000</v>
      </c>
      <c r="H123" s="30"/>
      <c r="I123" s="30"/>
      <c r="J123" s="30"/>
      <c r="K123" s="30"/>
    </row>
    <row r="124" spans="1:11" ht="14.1" customHeight="1" x14ac:dyDescent="0.25">
      <c r="A124" s="30"/>
      <c r="B124" s="30"/>
      <c r="C124" s="46" t="s">
        <v>63</v>
      </c>
      <c r="D124" s="47">
        <v>0</v>
      </c>
      <c r="E124" s="47">
        <v>0</v>
      </c>
      <c r="F124" s="47">
        <v>0</v>
      </c>
      <c r="G124" s="47">
        <v>0</v>
      </c>
      <c r="H124" s="30"/>
      <c r="I124" s="30"/>
      <c r="J124" s="30"/>
      <c r="K124" s="30"/>
    </row>
    <row r="125" spans="1:11" ht="14.1" customHeight="1" x14ac:dyDescent="0.25">
      <c r="A125" s="30"/>
      <c r="B125" s="30"/>
      <c r="C125" s="46" t="s">
        <v>64</v>
      </c>
      <c r="D125" s="47">
        <v>0</v>
      </c>
      <c r="E125" s="47">
        <v>0</v>
      </c>
      <c r="F125" s="47">
        <v>0</v>
      </c>
      <c r="G125" s="47">
        <v>0</v>
      </c>
      <c r="H125" s="30"/>
      <c r="I125" s="30"/>
      <c r="J125" s="30"/>
      <c r="K125" s="30"/>
    </row>
    <row r="126" spans="1:11" ht="14.1" customHeight="1" x14ac:dyDescent="0.25">
      <c r="A126" s="30"/>
      <c r="B126" s="30"/>
      <c r="C126" s="46" t="s">
        <v>65</v>
      </c>
      <c r="D126" s="47">
        <v>0</v>
      </c>
      <c r="E126" s="47">
        <v>0</v>
      </c>
      <c r="F126" s="47">
        <v>0</v>
      </c>
      <c r="G126" s="47">
        <v>0</v>
      </c>
      <c r="H126" s="30"/>
      <c r="I126" s="30"/>
      <c r="J126" s="30"/>
      <c r="K126" s="30"/>
    </row>
    <row r="127" spans="1:11" ht="14.1" customHeight="1" x14ac:dyDescent="0.25">
      <c r="A127" s="30"/>
      <c r="B127" s="30"/>
      <c r="C127" s="46" t="s">
        <v>66</v>
      </c>
      <c r="D127" s="47">
        <v>0</v>
      </c>
      <c r="E127" s="47">
        <v>0</v>
      </c>
      <c r="F127" s="47">
        <v>0</v>
      </c>
      <c r="G127" s="47">
        <v>0</v>
      </c>
      <c r="H127" s="30"/>
      <c r="I127" s="30"/>
      <c r="J127" s="30"/>
      <c r="K127" s="30"/>
    </row>
    <row r="128" spans="1:11" ht="14.1" customHeight="1" x14ac:dyDescent="0.25">
      <c r="A128" s="30"/>
      <c r="B128" s="30"/>
      <c r="C128" s="46" t="s">
        <v>68</v>
      </c>
      <c r="D128" s="47">
        <v>0</v>
      </c>
      <c r="E128" s="47">
        <v>0</v>
      </c>
      <c r="F128" s="47">
        <v>0</v>
      </c>
      <c r="G128" s="47">
        <v>0</v>
      </c>
      <c r="H128" s="30"/>
      <c r="I128" s="30"/>
      <c r="J128" s="30"/>
      <c r="K128" s="30"/>
    </row>
    <row r="129" spans="1:11" ht="14.1" customHeight="1" x14ac:dyDescent="0.25">
      <c r="A129" s="30"/>
      <c r="B129" s="30"/>
      <c r="C129" s="46" t="s">
        <v>54</v>
      </c>
      <c r="D129" s="47">
        <v>0</v>
      </c>
      <c r="E129" s="47">
        <v>0</v>
      </c>
      <c r="F129" s="47">
        <v>0</v>
      </c>
      <c r="G129" s="47">
        <v>0</v>
      </c>
      <c r="H129" s="30"/>
      <c r="I129" s="30"/>
      <c r="J129" s="30"/>
      <c r="K129" s="30"/>
    </row>
    <row r="130" spans="1:11" ht="14.1" customHeight="1" x14ac:dyDescent="0.25">
      <c r="A130" s="30"/>
      <c r="B130" s="30"/>
      <c r="C130" s="46" t="s">
        <v>63</v>
      </c>
      <c r="D130" s="47">
        <v>0</v>
      </c>
      <c r="E130" s="47">
        <v>0</v>
      </c>
      <c r="F130" s="47">
        <v>0</v>
      </c>
      <c r="G130" s="47">
        <v>0</v>
      </c>
      <c r="H130" s="30"/>
      <c r="I130" s="30"/>
      <c r="J130" s="30"/>
      <c r="K130" s="30"/>
    </row>
    <row r="131" spans="1:11" ht="14.1" customHeight="1" x14ac:dyDescent="0.25">
      <c r="A131" s="30"/>
      <c r="B131" s="30"/>
      <c r="C131" s="46" t="s">
        <v>64</v>
      </c>
      <c r="D131" s="47">
        <v>0</v>
      </c>
      <c r="E131" s="47">
        <v>0</v>
      </c>
      <c r="F131" s="47">
        <v>0</v>
      </c>
      <c r="G131" s="47">
        <v>0</v>
      </c>
      <c r="H131" s="30"/>
      <c r="I131" s="30"/>
      <c r="J131" s="30"/>
      <c r="K131" s="30"/>
    </row>
    <row r="132" spans="1:11" ht="14.1" customHeight="1" x14ac:dyDescent="0.25">
      <c r="A132" s="30"/>
      <c r="B132" s="30"/>
      <c r="C132" s="46" t="s">
        <v>65</v>
      </c>
      <c r="D132" s="47">
        <v>0</v>
      </c>
      <c r="E132" s="47">
        <v>0</v>
      </c>
      <c r="F132" s="47">
        <v>0</v>
      </c>
      <c r="G132" s="47">
        <v>0</v>
      </c>
      <c r="H132" s="30"/>
      <c r="I132" s="30"/>
      <c r="J132" s="30"/>
      <c r="K132" s="30"/>
    </row>
    <row r="133" spans="1:11" ht="14.1" customHeight="1" x14ac:dyDescent="0.25">
      <c r="A133" s="30"/>
      <c r="B133" s="30"/>
      <c r="C133" s="46" t="s">
        <v>66</v>
      </c>
      <c r="D133" s="47">
        <v>0</v>
      </c>
      <c r="E133" s="47">
        <v>0</v>
      </c>
      <c r="F133" s="47">
        <v>0</v>
      </c>
      <c r="G133" s="47">
        <v>0</v>
      </c>
      <c r="H133" s="30"/>
      <c r="I133" s="30"/>
      <c r="J133" s="30"/>
      <c r="K133" s="30"/>
    </row>
    <row r="134" spans="1:11" ht="14.1" customHeight="1" x14ac:dyDescent="0.25">
      <c r="A134" s="30"/>
      <c r="B134" s="30"/>
      <c r="C134" s="46" t="s">
        <v>69</v>
      </c>
      <c r="D134" s="47">
        <v>0</v>
      </c>
      <c r="E134" s="47">
        <v>0</v>
      </c>
      <c r="F134" s="47">
        <v>0</v>
      </c>
      <c r="G134" s="47">
        <v>0</v>
      </c>
      <c r="H134" s="30"/>
      <c r="I134" s="30"/>
      <c r="J134" s="30"/>
      <c r="K134" s="30"/>
    </row>
    <row r="135" spans="1:11" ht="14.1" customHeight="1" x14ac:dyDescent="0.25">
      <c r="A135" s="30"/>
      <c r="B135" s="30"/>
      <c r="C135" s="46" t="s">
        <v>70</v>
      </c>
      <c r="D135" s="47">
        <v>0</v>
      </c>
      <c r="E135" s="47">
        <v>0</v>
      </c>
      <c r="F135" s="47">
        <v>0</v>
      </c>
      <c r="G135" s="47">
        <v>0</v>
      </c>
      <c r="H135" s="30"/>
      <c r="I135" s="30"/>
      <c r="J135" s="30"/>
      <c r="K135" s="30"/>
    </row>
    <row r="136" spans="1:11" ht="14.1" customHeight="1" x14ac:dyDescent="0.25">
      <c r="A136" s="30"/>
      <c r="B136" s="30"/>
      <c r="C136" s="48" t="s">
        <v>71</v>
      </c>
      <c r="D136" s="47">
        <v>0</v>
      </c>
      <c r="E136" s="47">
        <v>2000000</v>
      </c>
      <c r="F136" s="47">
        <v>2000000</v>
      </c>
      <c r="G136" s="47">
        <v>2000000</v>
      </c>
      <c r="H136" s="30"/>
      <c r="I136" s="30"/>
      <c r="J136" s="30"/>
      <c r="K136" s="30"/>
    </row>
    <row r="137" spans="1:11" ht="15" customHeight="1" x14ac:dyDescent="0.25">
      <c r="A137" s="30"/>
      <c r="B137" s="30"/>
      <c r="C137" s="50" t="s">
        <v>47</v>
      </c>
      <c r="D137" s="51" t="s">
        <v>47</v>
      </c>
      <c r="E137" s="51" t="s">
        <v>47</v>
      </c>
      <c r="F137" s="51" t="s">
        <v>47</v>
      </c>
      <c r="G137" s="51" t="s">
        <v>47</v>
      </c>
      <c r="H137" s="30"/>
      <c r="I137" s="30"/>
      <c r="J137" s="30"/>
      <c r="K137" s="30"/>
    </row>
    <row r="138" spans="1:11" ht="15" customHeight="1" x14ac:dyDescent="0.25">
      <c r="A138" s="30"/>
      <c r="B138" s="30"/>
      <c r="C138" s="33" t="s">
        <v>118</v>
      </c>
      <c r="D138" s="52">
        <v>121914516</v>
      </c>
      <c r="E138" s="52">
        <v>127500000</v>
      </c>
      <c r="F138" s="52">
        <v>127500000</v>
      </c>
      <c r="G138" s="52">
        <v>127500000</v>
      </c>
      <c r="H138" s="30"/>
      <c r="I138" s="30"/>
      <c r="J138" s="30"/>
      <c r="K138" s="30"/>
    </row>
    <row r="139" spans="1:11" ht="15" customHeight="1" x14ac:dyDescent="0.25">
      <c r="A139" s="30"/>
      <c r="B139" s="30"/>
      <c r="C139" s="34" t="s">
        <v>53</v>
      </c>
      <c r="D139" s="53">
        <v>86775000</v>
      </c>
      <c r="E139" s="53">
        <v>89000000</v>
      </c>
      <c r="F139" s="53">
        <v>89000000</v>
      </c>
      <c r="G139" s="53">
        <v>89000000</v>
      </c>
      <c r="H139" s="30"/>
      <c r="I139" s="30"/>
      <c r="J139" s="30"/>
      <c r="K139" s="30"/>
    </row>
    <row r="140" spans="1:11" ht="15" customHeight="1" x14ac:dyDescent="0.25">
      <c r="A140" s="30"/>
      <c r="B140" s="30"/>
      <c r="C140" s="34" t="s">
        <v>54</v>
      </c>
      <c r="D140" s="53">
        <v>86775000</v>
      </c>
      <c r="E140" s="53">
        <v>89000000</v>
      </c>
      <c r="F140" s="53">
        <v>89000000</v>
      </c>
      <c r="G140" s="53">
        <v>89000000</v>
      </c>
      <c r="H140" s="30"/>
      <c r="I140" s="30"/>
      <c r="J140" s="30"/>
      <c r="K140" s="30"/>
    </row>
    <row r="141" spans="1:11" ht="15" customHeight="1" x14ac:dyDescent="0.25">
      <c r="A141" s="30"/>
      <c r="B141" s="30"/>
      <c r="C141" s="34" t="s">
        <v>55</v>
      </c>
      <c r="D141" s="53">
        <v>0</v>
      </c>
      <c r="E141" s="53">
        <v>0</v>
      </c>
      <c r="F141" s="53">
        <v>0</v>
      </c>
      <c r="G141" s="53">
        <v>0</v>
      </c>
      <c r="H141" s="30"/>
      <c r="I141" s="30"/>
      <c r="J141" s="30"/>
      <c r="K141" s="30"/>
    </row>
    <row r="142" spans="1:11" ht="15" customHeight="1" x14ac:dyDescent="0.25">
      <c r="A142" s="30"/>
      <c r="B142" s="30"/>
      <c r="C142" s="34" t="s">
        <v>56</v>
      </c>
      <c r="D142" s="53">
        <v>13162500</v>
      </c>
      <c r="E142" s="53">
        <v>13500000</v>
      </c>
      <c r="F142" s="53">
        <v>13500000</v>
      </c>
      <c r="G142" s="53">
        <v>13500000</v>
      </c>
      <c r="H142" s="30"/>
      <c r="I142" s="30"/>
      <c r="J142" s="30"/>
      <c r="K142" s="30"/>
    </row>
    <row r="143" spans="1:11" ht="15" customHeight="1" x14ac:dyDescent="0.25">
      <c r="A143" s="30"/>
      <c r="B143" s="30"/>
      <c r="C143" s="34" t="s">
        <v>54</v>
      </c>
      <c r="D143" s="53">
        <v>13162500</v>
      </c>
      <c r="E143" s="53">
        <v>13500000</v>
      </c>
      <c r="F143" s="53">
        <v>13500000</v>
      </c>
      <c r="G143" s="53">
        <v>13500000</v>
      </c>
      <c r="H143" s="30"/>
      <c r="I143" s="30"/>
      <c r="J143" s="30"/>
      <c r="K143" s="30"/>
    </row>
    <row r="144" spans="1:11" ht="15" customHeight="1" x14ac:dyDescent="0.25">
      <c r="A144" s="30"/>
      <c r="B144" s="30"/>
      <c r="C144" s="34" t="s">
        <v>55</v>
      </c>
      <c r="D144" s="53">
        <v>0</v>
      </c>
      <c r="E144" s="53">
        <v>0</v>
      </c>
      <c r="F144" s="53">
        <v>0</v>
      </c>
      <c r="G144" s="53">
        <v>0</v>
      </c>
      <c r="H144" s="30"/>
      <c r="I144" s="30"/>
      <c r="J144" s="30"/>
      <c r="K144" s="30"/>
    </row>
    <row r="145" spans="1:11" ht="15" customHeight="1" x14ac:dyDescent="0.25">
      <c r="A145" s="30"/>
      <c r="B145" s="30"/>
      <c r="C145" s="34" t="s">
        <v>57</v>
      </c>
      <c r="D145" s="53">
        <v>16200000</v>
      </c>
      <c r="E145" s="53">
        <v>19300000</v>
      </c>
      <c r="F145" s="53">
        <v>21000000</v>
      </c>
      <c r="G145" s="53">
        <v>21000000</v>
      </c>
      <c r="H145" s="30"/>
      <c r="I145" s="30"/>
      <c r="J145" s="30"/>
      <c r="K145" s="30"/>
    </row>
    <row r="146" spans="1:11" ht="15" customHeight="1" x14ac:dyDescent="0.25">
      <c r="A146" s="30"/>
      <c r="B146" s="30"/>
      <c r="C146" s="34" t="s">
        <v>54</v>
      </c>
      <c r="D146" s="53">
        <v>16200000</v>
      </c>
      <c r="E146" s="53">
        <v>19300000</v>
      </c>
      <c r="F146" s="53">
        <v>21000000</v>
      </c>
      <c r="G146" s="53">
        <v>21000000</v>
      </c>
      <c r="H146" s="30"/>
      <c r="I146" s="30"/>
      <c r="J146" s="30"/>
      <c r="K146" s="30"/>
    </row>
    <row r="147" spans="1:11" ht="15" customHeight="1" x14ac:dyDescent="0.25">
      <c r="A147" s="30"/>
      <c r="B147" s="30"/>
      <c r="C147" s="34" t="s">
        <v>55</v>
      </c>
      <c r="D147" s="53">
        <v>0</v>
      </c>
      <c r="E147" s="53">
        <v>0</v>
      </c>
      <c r="F147" s="53">
        <v>0</v>
      </c>
      <c r="G147" s="53">
        <v>0</v>
      </c>
      <c r="H147" s="30"/>
      <c r="I147" s="30"/>
      <c r="J147" s="30"/>
      <c r="K147" s="30"/>
    </row>
    <row r="148" spans="1:11" ht="15" customHeight="1" x14ac:dyDescent="0.25">
      <c r="A148" s="30"/>
      <c r="B148" s="30"/>
      <c r="C148" s="34" t="s">
        <v>58</v>
      </c>
      <c r="D148" s="53">
        <v>0</v>
      </c>
      <c r="E148" s="53">
        <v>0</v>
      </c>
      <c r="F148" s="53">
        <v>0</v>
      </c>
      <c r="G148" s="53">
        <v>0</v>
      </c>
      <c r="H148" s="30"/>
      <c r="I148" s="30"/>
      <c r="J148" s="30"/>
      <c r="K148" s="30"/>
    </row>
    <row r="149" spans="1:11" ht="15" customHeight="1" x14ac:dyDescent="0.25">
      <c r="A149" s="30"/>
      <c r="B149" s="30"/>
      <c r="C149" s="34" t="s">
        <v>54</v>
      </c>
      <c r="D149" s="53">
        <v>0</v>
      </c>
      <c r="E149" s="53">
        <v>0</v>
      </c>
      <c r="F149" s="53">
        <v>0</v>
      </c>
      <c r="G149" s="53">
        <v>0</v>
      </c>
      <c r="H149" s="30"/>
      <c r="I149" s="30"/>
      <c r="J149" s="30"/>
      <c r="K149" s="30"/>
    </row>
    <row r="150" spans="1:11" ht="15" customHeight="1" x14ac:dyDescent="0.25">
      <c r="A150" s="30"/>
      <c r="B150" s="30"/>
      <c r="C150" s="34" t="s">
        <v>55</v>
      </c>
      <c r="D150" s="53">
        <v>0</v>
      </c>
      <c r="E150" s="53">
        <v>0</v>
      </c>
      <c r="F150" s="53">
        <v>0</v>
      </c>
      <c r="G150" s="53">
        <v>0</v>
      </c>
      <c r="H150" s="30"/>
      <c r="I150" s="30"/>
      <c r="J150" s="30"/>
      <c r="K150" s="30"/>
    </row>
    <row r="151" spans="1:11" ht="20.100000000000001" customHeight="1" x14ac:dyDescent="0.25">
      <c r="A151" s="30"/>
      <c r="B151" s="30"/>
      <c r="C151" s="34" t="s">
        <v>119</v>
      </c>
      <c r="D151" s="54">
        <v>0</v>
      </c>
      <c r="E151" s="54">
        <v>0</v>
      </c>
      <c r="F151" s="54">
        <v>0</v>
      </c>
      <c r="G151" s="54">
        <v>0</v>
      </c>
      <c r="H151" s="30"/>
      <c r="I151" s="30"/>
      <c r="J151" s="30"/>
      <c r="K151" s="30"/>
    </row>
    <row r="152" spans="1:11" ht="15" customHeight="1" x14ac:dyDescent="0.25">
      <c r="A152" s="30"/>
      <c r="B152" s="30"/>
      <c r="C152" s="34" t="s">
        <v>54</v>
      </c>
      <c r="D152" s="53">
        <v>0</v>
      </c>
      <c r="E152" s="53">
        <v>0</v>
      </c>
      <c r="F152" s="53">
        <v>0</v>
      </c>
      <c r="G152" s="53">
        <v>0</v>
      </c>
      <c r="H152" s="30"/>
      <c r="I152" s="30"/>
      <c r="J152" s="30"/>
      <c r="K152" s="30"/>
    </row>
    <row r="153" spans="1:11" ht="15" customHeight="1" x14ac:dyDescent="0.25">
      <c r="A153" s="30"/>
      <c r="B153" s="30"/>
      <c r="C153" s="34" t="s">
        <v>55</v>
      </c>
      <c r="D153" s="53">
        <v>0</v>
      </c>
      <c r="E153" s="53">
        <v>0</v>
      </c>
      <c r="F153" s="53">
        <v>0</v>
      </c>
      <c r="G153" s="53">
        <v>0</v>
      </c>
      <c r="H153" s="30"/>
      <c r="I153" s="30"/>
      <c r="J153" s="30"/>
      <c r="K153" s="30"/>
    </row>
    <row r="154" spans="1:11" ht="15" customHeight="1" x14ac:dyDescent="0.25">
      <c r="A154" s="30"/>
      <c r="B154" s="30"/>
      <c r="C154" s="34" t="s">
        <v>60</v>
      </c>
      <c r="D154" s="53">
        <v>1700000</v>
      </c>
      <c r="E154" s="53">
        <v>1700000</v>
      </c>
      <c r="F154" s="53">
        <v>1700000</v>
      </c>
      <c r="G154" s="53">
        <v>1700000</v>
      </c>
      <c r="H154" s="30"/>
      <c r="I154" s="30"/>
      <c r="J154" s="30"/>
      <c r="K154" s="30"/>
    </row>
    <row r="155" spans="1:11" ht="15" customHeight="1" x14ac:dyDescent="0.25">
      <c r="A155" s="30"/>
      <c r="B155" s="30"/>
      <c r="C155" s="34" t="s">
        <v>54</v>
      </c>
      <c r="D155" s="53">
        <v>1700000</v>
      </c>
      <c r="E155" s="53">
        <v>1700000</v>
      </c>
      <c r="F155" s="53">
        <v>1700000</v>
      </c>
      <c r="G155" s="53">
        <v>1700000</v>
      </c>
      <c r="H155" s="30"/>
      <c r="I155" s="30"/>
      <c r="J155" s="30"/>
      <c r="K155" s="30"/>
    </row>
    <row r="156" spans="1:11" ht="15" customHeight="1" x14ac:dyDescent="0.25">
      <c r="A156" s="30"/>
      <c r="B156" s="30"/>
      <c r="C156" s="34" t="s">
        <v>55</v>
      </c>
      <c r="D156" s="53">
        <v>0</v>
      </c>
      <c r="E156" s="53">
        <v>0</v>
      </c>
      <c r="F156" s="53">
        <v>0</v>
      </c>
      <c r="G156" s="53">
        <v>0</v>
      </c>
      <c r="H156" s="30"/>
      <c r="I156" s="30"/>
      <c r="J156" s="30"/>
      <c r="K156" s="30"/>
    </row>
    <row r="157" spans="1:11" ht="15" customHeight="1" x14ac:dyDescent="0.25">
      <c r="A157" s="30"/>
      <c r="B157" s="30"/>
      <c r="C157" s="34" t="s">
        <v>61</v>
      </c>
      <c r="D157" s="53">
        <v>4077016</v>
      </c>
      <c r="E157" s="53">
        <v>2000000</v>
      </c>
      <c r="F157" s="53">
        <v>300000</v>
      </c>
      <c r="G157" s="53">
        <v>300000</v>
      </c>
      <c r="H157" s="30"/>
      <c r="I157" s="30"/>
      <c r="J157" s="30"/>
      <c r="K157" s="30"/>
    </row>
    <row r="158" spans="1:11" ht="15" customHeight="1" x14ac:dyDescent="0.25">
      <c r="A158" s="30"/>
      <c r="B158" s="30"/>
      <c r="C158" s="34" t="s">
        <v>54</v>
      </c>
      <c r="D158" s="53">
        <v>4077016</v>
      </c>
      <c r="E158" s="53">
        <v>2000000</v>
      </c>
      <c r="F158" s="53">
        <v>300000</v>
      </c>
      <c r="G158" s="53">
        <v>300000</v>
      </c>
      <c r="H158" s="30"/>
      <c r="I158" s="30"/>
      <c r="J158" s="30"/>
      <c r="K158" s="30"/>
    </row>
    <row r="159" spans="1:11" ht="15" customHeight="1" x14ac:dyDescent="0.25">
      <c r="A159" s="30"/>
      <c r="B159" s="30"/>
      <c r="C159" s="34" t="s">
        <v>55</v>
      </c>
      <c r="D159" s="53">
        <v>0</v>
      </c>
      <c r="E159" s="53">
        <v>0</v>
      </c>
      <c r="F159" s="53">
        <v>0</v>
      </c>
      <c r="G159" s="53">
        <v>0</v>
      </c>
      <c r="H159" s="30"/>
      <c r="I159" s="30"/>
      <c r="J159" s="30"/>
      <c r="K159" s="30"/>
    </row>
    <row r="160" spans="1:11" ht="15" customHeight="1" x14ac:dyDescent="0.25">
      <c r="A160" s="30"/>
      <c r="B160" s="30"/>
      <c r="C160" s="34" t="s">
        <v>62</v>
      </c>
      <c r="D160" s="53">
        <v>0</v>
      </c>
      <c r="E160" s="53">
        <v>0</v>
      </c>
      <c r="F160" s="53">
        <v>0</v>
      </c>
      <c r="G160" s="53">
        <v>0</v>
      </c>
      <c r="H160" s="30"/>
      <c r="I160" s="30"/>
      <c r="J160" s="30"/>
      <c r="K160" s="30"/>
    </row>
    <row r="161" spans="1:11" ht="15" customHeight="1" x14ac:dyDescent="0.25">
      <c r="A161" s="30"/>
      <c r="B161" s="30"/>
      <c r="C161" s="34" t="s">
        <v>54</v>
      </c>
      <c r="D161" s="53">
        <v>0</v>
      </c>
      <c r="E161" s="53">
        <v>0</v>
      </c>
      <c r="F161" s="53">
        <v>0</v>
      </c>
      <c r="G161" s="53">
        <v>0</v>
      </c>
      <c r="H161" s="30"/>
      <c r="I161" s="30"/>
      <c r="J161" s="30"/>
      <c r="K161" s="30"/>
    </row>
    <row r="162" spans="1:11" ht="15" customHeight="1" x14ac:dyDescent="0.25">
      <c r="A162" s="30"/>
      <c r="B162" s="30"/>
      <c r="C162" s="34" t="s">
        <v>63</v>
      </c>
      <c r="D162" s="53">
        <v>0</v>
      </c>
      <c r="E162" s="53">
        <v>0</v>
      </c>
      <c r="F162" s="53">
        <v>0</v>
      </c>
      <c r="G162" s="53">
        <v>0</v>
      </c>
      <c r="H162" s="30"/>
      <c r="I162" s="30"/>
      <c r="J162" s="30"/>
      <c r="K162" s="30"/>
    </row>
    <row r="163" spans="1:11" ht="15" customHeight="1" x14ac:dyDescent="0.25">
      <c r="A163" s="30"/>
      <c r="B163" s="30"/>
      <c r="C163" s="34" t="s">
        <v>64</v>
      </c>
      <c r="D163" s="53">
        <v>0</v>
      </c>
      <c r="E163" s="53">
        <v>0</v>
      </c>
      <c r="F163" s="53">
        <v>0</v>
      </c>
      <c r="G163" s="53">
        <v>0</v>
      </c>
      <c r="H163" s="30"/>
      <c r="I163" s="30"/>
      <c r="J163" s="30"/>
      <c r="K163" s="30"/>
    </row>
    <row r="164" spans="1:11" ht="15" customHeight="1" x14ac:dyDescent="0.25">
      <c r="A164" s="30"/>
      <c r="B164" s="30"/>
      <c r="C164" s="34" t="s">
        <v>65</v>
      </c>
      <c r="D164" s="53">
        <v>0</v>
      </c>
      <c r="E164" s="53">
        <v>0</v>
      </c>
      <c r="F164" s="53">
        <v>0</v>
      </c>
      <c r="G164" s="53">
        <v>0</v>
      </c>
      <c r="H164" s="30"/>
      <c r="I164" s="30"/>
      <c r="J164" s="30"/>
      <c r="K164" s="30"/>
    </row>
    <row r="165" spans="1:11" ht="15" customHeight="1" x14ac:dyDescent="0.25">
      <c r="A165" s="30"/>
      <c r="B165" s="30"/>
      <c r="C165" s="34" t="s">
        <v>66</v>
      </c>
      <c r="D165" s="53">
        <v>0</v>
      </c>
      <c r="E165" s="53">
        <v>0</v>
      </c>
      <c r="F165" s="53">
        <v>0</v>
      </c>
      <c r="G165" s="53">
        <v>0</v>
      </c>
      <c r="H165" s="30"/>
      <c r="I165" s="30"/>
      <c r="J165" s="30"/>
      <c r="K165" s="30"/>
    </row>
    <row r="166" spans="1:11" ht="15" customHeight="1" x14ac:dyDescent="0.25">
      <c r="A166" s="30"/>
      <c r="B166" s="30"/>
      <c r="C166" s="34" t="s">
        <v>67</v>
      </c>
      <c r="D166" s="53">
        <v>0</v>
      </c>
      <c r="E166" s="53">
        <v>2000000</v>
      </c>
      <c r="F166" s="53">
        <v>2000000</v>
      </c>
      <c r="G166" s="53">
        <v>2000000</v>
      </c>
      <c r="H166" s="30"/>
      <c r="I166" s="30"/>
      <c r="J166" s="30"/>
      <c r="K166" s="30"/>
    </row>
    <row r="167" spans="1:11" ht="15" customHeight="1" x14ac:dyDescent="0.25">
      <c r="A167" s="30"/>
      <c r="B167" s="30"/>
      <c r="C167" s="34" t="s">
        <v>54</v>
      </c>
      <c r="D167" s="53">
        <v>0</v>
      </c>
      <c r="E167" s="53">
        <v>2000000</v>
      </c>
      <c r="F167" s="53">
        <v>2000000</v>
      </c>
      <c r="G167" s="53">
        <v>2000000</v>
      </c>
      <c r="H167" s="30"/>
      <c r="I167" s="30"/>
      <c r="J167" s="30"/>
      <c r="K167" s="30"/>
    </row>
    <row r="168" spans="1:11" ht="15" customHeight="1" x14ac:dyDescent="0.25">
      <c r="A168" s="30"/>
      <c r="B168" s="30"/>
      <c r="C168" s="34" t="s">
        <v>63</v>
      </c>
      <c r="D168" s="53">
        <v>0</v>
      </c>
      <c r="E168" s="53">
        <v>0</v>
      </c>
      <c r="F168" s="53">
        <v>0</v>
      </c>
      <c r="G168" s="53">
        <v>0</v>
      </c>
      <c r="H168" s="30"/>
      <c r="I168" s="30"/>
      <c r="J168" s="30"/>
      <c r="K168" s="30"/>
    </row>
    <row r="169" spans="1:11" ht="15" customHeight="1" x14ac:dyDescent="0.25">
      <c r="A169" s="30"/>
      <c r="B169" s="30"/>
      <c r="C169" s="34" t="s">
        <v>64</v>
      </c>
      <c r="D169" s="53">
        <v>0</v>
      </c>
      <c r="E169" s="53">
        <v>0</v>
      </c>
      <c r="F169" s="53">
        <v>0</v>
      </c>
      <c r="G169" s="53">
        <v>0</v>
      </c>
      <c r="H169" s="30"/>
      <c r="I169" s="30"/>
      <c r="J169" s="30"/>
      <c r="K169" s="30"/>
    </row>
    <row r="170" spans="1:11" ht="15" customHeight="1" x14ac:dyDescent="0.25">
      <c r="A170" s="30"/>
      <c r="B170" s="30"/>
      <c r="C170" s="34" t="s">
        <v>65</v>
      </c>
      <c r="D170" s="53">
        <v>0</v>
      </c>
      <c r="E170" s="53">
        <v>0</v>
      </c>
      <c r="F170" s="53">
        <v>0</v>
      </c>
      <c r="G170" s="53">
        <v>0</v>
      </c>
      <c r="H170" s="30"/>
      <c r="I170" s="30"/>
      <c r="J170" s="30"/>
      <c r="K170" s="30"/>
    </row>
    <row r="171" spans="1:11" ht="15" customHeight="1" x14ac:dyDescent="0.25">
      <c r="A171" s="30"/>
      <c r="B171" s="30"/>
      <c r="C171" s="34" t="s">
        <v>66</v>
      </c>
      <c r="D171" s="53">
        <v>0</v>
      </c>
      <c r="E171" s="53">
        <v>0</v>
      </c>
      <c r="F171" s="53">
        <v>0</v>
      </c>
      <c r="G171" s="53">
        <v>0</v>
      </c>
      <c r="H171" s="30"/>
      <c r="I171" s="30"/>
      <c r="J171" s="30"/>
      <c r="K171" s="30"/>
    </row>
    <row r="172" spans="1:11" ht="15" customHeight="1" x14ac:dyDescent="0.25">
      <c r="A172" s="30"/>
      <c r="B172" s="30"/>
      <c r="C172" s="34" t="s">
        <v>68</v>
      </c>
      <c r="D172" s="53">
        <v>0</v>
      </c>
      <c r="E172" s="53">
        <v>0</v>
      </c>
      <c r="F172" s="53">
        <v>0</v>
      </c>
      <c r="G172" s="53">
        <v>0</v>
      </c>
      <c r="H172" s="30"/>
      <c r="I172" s="30"/>
      <c r="J172" s="30"/>
      <c r="K172" s="30"/>
    </row>
    <row r="173" spans="1:11" ht="15" customHeight="1" x14ac:dyDescent="0.25">
      <c r="A173" s="30"/>
      <c r="B173" s="30"/>
      <c r="C173" s="34" t="s">
        <v>54</v>
      </c>
      <c r="D173" s="53">
        <v>0</v>
      </c>
      <c r="E173" s="53">
        <v>0</v>
      </c>
      <c r="F173" s="53">
        <v>0</v>
      </c>
      <c r="G173" s="53">
        <v>0</v>
      </c>
      <c r="H173" s="30"/>
      <c r="I173" s="30"/>
      <c r="J173" s="30"/>
      <c r="K173" s="30"/>
    </row>
    <row r="174" spans="1:11" ht="15" customHeight="1" x14ac:dyDescent="0.25">
      <c r="A174" s="30"/>
      <c r="B174" s="30"/>
      <c r="C174" s="34" t="s">
        <v>63</v>
      </c>
      <c r="D174" s="53">
        <v>0</v>
      </c>
      <c r="E174" s="53">
        <v>0</v>
      </c>
      <c r="F174" s="53">
        <v>0</v>
      </c>
      <c r="G174" s="53">
        <v>0</v>
      </c>
      <c r="H174" s="30"/>
      <c r="I174" s="30"/>
      <c r="J174" s="30"/>
      <c r="K174" s="30"/>
    </row>
    <row r="175" spans="1:11" ht="15" customHeight="1" x14ac:dyDescent="0.25">
      <c r="A175" s="30"/>
      <c r="B175" s="30"/>
      <c r="C175" s="34" t="s">
        <v>64</v>
      </c>
      <c r="D175" s="53">
        <v>0</v>
      </c>
      <c r="E175" s="53">
        <v>0</v>
      </c>
      <c r="F175" s="53">
        <v>0</v>
      </c>
      <c r="G175" s="53">
        <v>0</v>
      </c>
      <c r="H175" s="30"/>
      <c r="I175" s="30"/>
      <c r="J175" s="30"/>
      <c r="K175" s="30"/>
    </row>
    <row r="176" spans="1:11" ht="15" customHeight="1" x14ac:dyDescent="0.25">
      <c r="A176" s="30"/>
      <c r="B176" s="30"/>
      <c r="C176" s="34" t="s">
        <v>65</v>
      </c>
      <c r="D176" s="53">
        <v>0</v>
      </c>
      <c r="E176" s="53">
        <v>0</v>
      </c>
      <c r="F176" s="53">
        <v>0</v>
      </c>
      <c r="G176" s="53">
        <v>0</v>
      </c>
      <c r="H176" s="30"/>
      <c r="I176" s="30"/>
      <c r="J176" s="30"/>
      <c r="K176" s="30"/>
    </row>
    <row r="177" spans="1:11" ht="15" customHeight="1" x14ac:dyDescent="0.25">
      <c r="A177" s="30"/>
      <c r="B177" s="30"/>
      <c r="C177" s="34" t="s">
        <v>66</v>
      </c>
      <c r="D177" s="53">
        <v>0</v>
      </c>
      <c r="E177" s="53">
        <v>0</v>
      </c>
      <c r="F177" s="53">
        <v>0</v>
      </c>
      <c r="G177" s="53">
        <v>0</v>
      </c>
      <c r="H177" s="30"/>
      <c r="I177" s="30"/>
      <c r="J177" s="30"/>
      <c r="K177" s="30"/>
    </row>
    <row r="178" spans="1:11" ht="15" customHeight="1" x14ac:dyDescent="0.25">
      <c r="A178" s="30"/>
      <c r="B178" s="30"/>
      <c r="C178" s="34" t="s">
        <v>69</v>
      </c>
      <c r="D178" s="53">
        <v>0</v>
      </c>
      <c r="E178" s="53">
        <v>0</v>
      </c>
      <c r="F178" s="53">
        <v>0</v>
      </c>
      <c r="G178" s="53">
        <v>0</v>
      </c>
      <c r="H178" s="30"/>
      <c r="I178" s="30"/>
      <c r="J178" s="30"/>
      <c r="K178" s="30"/>
    </row>
    <row r="179" spans="1:11" ht="15" customHeight="1" x14ac:dyDescent="0.25">
      <c r="A179" s="30"/>
      <c r="B179" s="30"/>
      <c r="C179" s="34" t="s">
        <v>70</v>
      </c>
      <c r="D179" s="53">
        <v>0</v>
      </c>
      <c r="E179" s="53">
        <v>0</v>
      </c>
      <c r="F179" s="53">
        <v>0</v>
      </c>
      <c r="G179" s="53">
        <v>0</v>
      </c>
      <c r="H179" s="30"/>
      <c r="I179" s="30"/>
      <c r="J179" s="30"/>
      <c r="K179" s="30"/>
    </row>
    <row r="180" spans="1:11" ht="20.100000000000001" customHeight="1" x14ac:dyDescent="0.25">
      <c r="A180" s="30"/>
      <c r="B180" s="30"/>
      <c r="C180" s="55" t="s">
        <v>47</v>
      </c>
      <c r="D180" s="30"/>
      <c r="E180" s="30"/>
      <c r="F180" s="30"/>
      <c r="G180" s="30"/>
      <c r="H180" s="30"/>
      <c r="I180" s="30"/>
      <c r="J180" s="30"/>
      <c r="K180" s="30"/>
    </row>
    <row r="181" spans="1:11" ht="20.100000000000001" customHeight="1" x14ac:dyDescent="0.25">
      <c r="A181" s="56" t="s">
        <v>120</v>
      </c>
      <c r="B181" s="41" t="s">
        <v>121</v>
      </c>
      <c r="C181" s="41" t="s">
        <v>47</v>
      </c>
      <c r="D181" s="30"/>
      <c r="E181" s="57" t="s">
        <v>47</v>
      </c>
      <c r="F181" s="41" t="s">
        <v>121</v>
      </c>
      <c r="G181" s="41" t="s">
        <v>47</v>
      </c>
      <c r="H181" s="58" t="s">
        <v>47</v>
      </c>
      <c r="I181" s="57" t="s">
        <v>47</v>
      </c>
      <c r="J181" s="41" t="s">
        <v>121</v>
      </c>
      <c r="K181" s="41" t="s">
        <v>47</v>
      </c>
    </row>
    <row r="182" spans="1:11" ht="20.100000000000001" customHeight="1" x14ac:dyDescent="0.25">
      <c r="A182" s="59" t="s">
        <v>122</v>
      </c>
      <c r="B182" s="41" t="s">
        <v>123</v>
      </c>
      <c r="C182" s="41" t="s">
        <v>47</v>
      </c>
      <c r="D182" s="30"/>
      <c r="E182" s="59" t="s">
        <v>124</v>
      </c>
      <c r="F182" s="41" t="s">
        <v>123</v>
      </c>
      <c r="G182" s="41" t="s">
        <v>47</v>
      </c>
      <c r="H182" s="30"/>
      <c r="I182" s="59" t="s">
        <v>125</v>
      </c>
      <c r="J182" s="41" t="s">
        <v>123</v>
      </c>
      <c r="K182" s="41" t="s">
        <v>47</v>
      </c>
    </row>
    <row r="183" spans="1:11" ht="20.100000000000001" customHeight="1" x14ac:dyDescent="0.25">
      <c r="A183" s="60" t="s">
        <v>47</v>
      </c>
      <c r="B183" s="41" t="s">
        <v>126</v>
      </c>
      <c r="C183" s="41" t="s">
        <v>47</v>
      </c>
      <c r="D183" s="30"/>
      <c r="E183" s="60" t="s">
        <v>47</v>
      </c>
      <c r="F183" s="41" t="s">
        <v>126</v>
      </c>
      <c r="G183" s="41" t="s">
        <v>47</v>
      </c>
      <c r="H183" s="30"/>
      <c r="I183" s="60" t="s">
        <v>47</v>
      </c>
      <c r="J183" s="41" t="s">
        <v>126</v>
      </c>
      <c r="K183" s="41" t="s">
        <v>47</v>
      </c>
    </row>
  </sheetData>
  <mergeCells count="23">
    <mergeCell ref="D6:G6"/>
    <mergeCell ref="C1:G1"/>
    <mergeCell ref="C2:G2"/>
    <mergeCell ref="D3:G3"/>
    <mergeCell ref="D4:G4"/>
    <mergeCell ref="D5:G5"/>
    <mergeCell ref="C79:G79"/>
    <mergeCell ref="D7:G7"/>
    <mergeCell ref="C8:G8"/>
    <mergeCell ref="C9:G9"/>
    <mergeCell ref="D10:G10"/>
    <mergeCell ref="D14:G14"/>
    <mergeCell ref="C21:G21"/>
    <mergeCell ref="D22:G22"/>
    <mergeCell ref="D23:G23"/>
    <mergeCell ref="D24:G24"/>
    <mergeCell ref="D25:G25"/>
    <mergeCell ref="C34:G34"/>
    <mergeCell ref="D80:G80"/>
    <mergeCell ref="D81:G81"/>
    <mergeCell ref="D82:G82"/>
    <mergeCell ref="D83:G83"/>
    <mergeCell ref="C92:G92"/>
  </mergeCells>
  <pageMargins left="0" right="0" top="0" bottom="0" header="0" footer="0"/>
  <pageSetup scale="55" fitToHeight="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82"/>
  <sheetViews>
    <sheetView workbookViewId="0">
      <selection activeCell="J18" sqref="J18"/>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1080</v>
      </c>
      <c r="E3" s="1385"/>
      <c r="F3" s="1385"/>
      <c r="G3" s="1385"/>
      <c r="H3" s="30"/>
      <c r="I3" s="30"/>
      <c r="J3" s="30"/>
      <c r="K3" s="30"/>
    </row>
    <row r="4" spans="1:11" ht="14.1" customHeight="1" x14ac:dyDescent="0.25">
      <c r="A4" s="30"/>
      <c r="B4" s="30"/>
      <c r="C4" s="32" t="s">
        <v>4</v>
      </c>
      <c r="D4" s="1384" t="s">
        <v>1042</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41.1" customHeight="1" x14ac:dyDescent="0.25">
      <c r="A9" s="30"/>
      <c r="B9" s="30"/>
      <c r="C9" s="1378" t="s">
        <v>1081</v>
      </c>
      <c r="D9" s="1379"/>
      <c r="E9" s="1379"/>
      <c r="F9" s="1379"/>
      <c r="G9" s="1379"/>
      <c r="H9" s="30"/>
      <c r="I9" s="30"/>
      <c r="J9" s="30"/>
      <c r="K9" s="30"/>
    </row>
    <row r="10" spans="1:11" ht="33" customHeight="1" x14ac:dyDescent="0.25">
      <c r="A10" s="30"/>
      <c r="B10" s="30"/>
      <c r="C10" s="33" t="s">
        <v>14</v>
      </c>
      <c r="D10" s="1372" t="s">
        <v>1082</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1083</v>
      </c>
      <c r="D13" s="38" t="s">
        <v>169</v>
      </c>
      <c r="E13" s="38" t="s">
        <v>790</v>
      </c>
      <c r="F13" s="38" t="s">
        <v>473</v>
      </c>
      <c r="G13" s="38" t="s">
        <v>929</v>
      </c>
      <c r="H13" s="30"/>
      <c r="I13" s="30"/>
      <c r="J13" s="30"/>
      <c r="K13" s="30"/>
    </row>
    <row r="14" spans="1:11" ht="93.95" customHeight="1" x14ac:dyDescent="0.25">
      <c r="A14" s="30"/>
      <c r="B14" s="30"/>
      <c r="C14" s="33" t="s">
        <v>21</v>
      </c>
      <c r="D14" s="1372" t="s">
        <v>1084</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20.100000000000001" customHeight="1" x14ac:dyDescent="0.25">
      <c r="A17" s="30"/>
      <c r="B17" s="30"/>
      <c r="C17" s="34" t="s">
        <v>1085</v>
      </c>
      <c r="D17" s="38" t="s">
        <v>1086</v>
      </c>
      <c r="E17" s="38" t="s">
        <v>1086</v>
      </c>
      <c r="F17" s="38" t="s">
        <v>1086</v>
      </c>
      <c r="G17" s="38" t="s">
        <v>1086</v>
      </c>
      <c r="H17" s="30"/>
      <c r="I17" s="30"/>
      <c r="J17" s="30"/>
      <c r="K17" s="30"/>
    </row>
    <row r="18" spans="1:11" ht="30.95" customHeight="1" x14ac:dyDescent="0.25">
      <c r="A18" s="30"/>
      <c r="B18" s="30"/>
      <c r="C18" s="34" t="s">
        <v>1087</v>
      </c>
      <c r="D18" s="38" t="s">
        <v>766</v>
      </c>
      <c r="E18" s="38" t="s">
        <v>766</v>
      </c>
      <c r="F18" s="38" t="s">
        <v>766</v>
      </c>
      <c r="G18" s="38" t="s">
        <v>766</v>
      </c>
      <c r="H18" s="30"/>
      <c r="I18" s="30"/>
      <c r="J18" s="30"/>
      <c r="K18" s="30"/>
    </row>
    <row r="19" spans="1:11" ht="30.95" customHeight="1" x14ac:dyDescent="0.25">
      <c r="A19" s="30"/>
      <c r="B19" s="30"/>
      <c r="C19" s="34" t="s">
        <v>1088</v>
      </c>
      <c r="D19" s="38" t="s">
        <v>766</v>
      </c>
      <c r="E19" s="38" t="s">
        <v>766</v>
      </c>
      <c r="F19" s="38" t="s">
        <v>766</v>
      </c>
      <c r="G19" s="38" t="s">
        <v>766</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151" t="s">
        <v>1089</v>
      </c>
      <c r="D21" s="1370" t="s">
        <v>1090</v>
      </c>
      <c r="E21" s="1371"/>
      <c r="F21" s="1371"/>
      <c r="G21" s="1371"/>
      <c r="H21" s="30"/>
      <c r="I21" s="30"/>
      <c r="J21" s="30"/>
      <c r="K21" s="30"/>
    </row>
    <row r="22" spans="1:11" ht="18" customHeight="1" x14ac:dyDescent="0.25">
      <c r="A22" s="30"/>
      <c r="B22" s="30"/>
      <c r="C22" s="40" t="s">
        <v>33</v>
      </c>
      <c r="D22" s="1368" t="s">
        <v>1091</v>
      </c>
      <c r="E22" s="1369"/>
      <c r="F22" s="1369"/>
      <c r="G22" s="1369"/>
      <c r="H22" s="30"/>
      <c r="I22" s="30"/>
      <c r="J22" s="30"/>
      <c r="K22" s="30"/>
    </row>
    <row r="23" spans="1:11" ht="18" customHeight="1" x14ac:dyDescent="0.25">
      <c r="A23" s="30"/>
      <c r="B23" s="30"/>
      <c r="C23" s="41" t="s">
        <v>35</v>
      </c>
      <c r="D23" s="1361" t="s">
        <v>1092</v>
      </c>
      <c r="E23" s="1362"/>
      <c r="F23" s="1362"/>
      <c r="G23" s="1362"/>
      <c r="H23" s="30"/>
      <c r="I23" s="30"/>
      <c r="J23" s="30"/>
      <c r="K23" s="30"/>
    </row>
    <row r="24" spans="1:11" ht="18" customHeight="1" x14ac:dyDescent="0.25">
      <c r="A24" s="30"/>
      <c r="B24" s="30"/>
      <c r="C24" s="41" t="s">
        <v>37</v>
      </c>
      <c r="D24" s="1361" t="s">
        <v>1093</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1094</v>
      </c>
      <c r="E27" s="38" t="s">
        <v>1095</v>
      </c>
      <c r="F27" s="38" t="s">
        <v>1096</v>
      </c>
      <c r="G27" s="38" t="s">
        <v>1096</v>
      </c>
      <c r="H27" s="30"/>
      <c r="I27" s="30"/>
      <c r="J27" s="30"/>
      <c r="K27" s="30"/>
    </row>
    <row r="28" spans="1:11" ht="14.1" customHeight="1" x14ac:dyDescent="0.25">
      <c r="A28" s="30"/>
      <c r="B28" s="30"/>
      <c r="C28" s="34" t="s">
        <v>40</v>
      </c>
      <c r="D28" s="38" t="s">
        <v>1097</v>
      </c>
      <c r="E28" s="38" t="s">
        <v>1098</v>
      </c>
      <c r="F28" s="38" t="s">
        <v>1099</v>
      </c>
      <c r="G28" s="38" t="s">
        <v>1099</v>
      </c>
      <c r="H28" s="30"/>
      <c r="I28" s="30"/>
      <c r="J28" s="30"/>
      <c r="K28" s="30"/>
    </row>
    <row r="29" spans="1:11" ht="14.1" customHeight="1" x14ac:dyDescent="0.25">
      <c r="A29" s="30"/>
      <c r="B29" s="30"/>
      <c r="C29" s="34" t="s">
        <v>43</v>
      </c>
      <c r="D29" s="38" t="s">
        <v>1100</v>
      </c>
      <c r="E29" s="38" t="s">
        <v>1101</v>
      </c>
      <c r="F29" s="38" t="s">
        <v>1102</v>
      </c>
      <c r="G29" s="38" t="s">
        <v>1102</v>
      </c>
      <c r="H29" s="30"/>
      <c r="I29" s="30"/>
      <c r="J29" s="30"/>
      <c r="K29" s="30"/>
    </row>
    <row r="30" spans="1:11" ht="14.1" customHeight="1" x14ac:dyDescent="0.25">
      <c r="A30" s="30"/>
      <c r="B30" s="30"/>
      <c r="C30" s="34" t="s">
        <v>46</v>
      </c>
      <c r="D30" s="38" t="s">
        <v>47</v>
      </c>
      <c r="E30" s="38" t="s">
        <v>1103</v>
      </c>
      <c r="F30" s="38" t="s">
        <v>1104</v>
      </c>
      <c r="G30" s="38" t="s">
        <v>48</v>
      </c>
      <c r="H30" s="30"/>
      <c r="I30" s="30"/>
      <c r="J30" s="30"/>
      <c r="K30" s="30"/>
    </row>
    <row r="31" spans="1:11" ht="14.1" customHeight="1" x14ac:dyDescent="0.25">
      <c r="A31" s="30"/>
      <c r="B31" s="30"/>
      <c r="C31" s="34" t="s">
        <v>49</v>
      </c>
      <c r="D31" s="38" t="s">
        <v>47</v>
      </c>
      <c r="E31" s="38" t="s">
        <v>1105</v>
      </c>
      <c r="F31" s="38" t="s">
        <v>1106</v>
      </c>
      <c r="G31" s="38" t="s">
        <v>48</v>
      </c>
      <c r="H31" s="30"/>
      <c r="I31" s="30"/>
      <c r="J31" s="30"/>
      <c r="K31" s="30"/>
    </row>
    <row r="32" spans="1:11" ht="14.1" customHeight="1" x14ac:dyDescent="0.25">
      <c r="A32" s="30"/>
      <c r="B32" s="30"/>
      <c r="C32" s="34" t="s">
        <v>51</v>
      </c>
      <c r="D32" s="38" t="s">
        <v>47</v>
      </c>
      <c r="E32" s="38" t="s">
        <v>1107</v>
      </c>
      <c r="F32" s="38" t="s">
        <v>1108</v>
      </c>
      <c r="G32" s="38" t="s">
        <v>48</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37147500</v>
      </c>
      <c r="E36" s="47">
        <v>38100000</v>
      </c>
      <c r="F36" s="47">
        <v>38100000</v>
      </c>
      <c r="G36" s="47">
        <v>38100000</v>
      </c>
      <c r="H36" s="30"/>
      <c r="I36" s="30"/>
      <c r="J36" s="30"/>
      <c r="K36" s="30"/>
    </row>
    <row r="37" spans="1:11" ht="14.1" customHeight="1" x14ac:dyDescent="0.25">
      <c r="A37" s="30"/>
      <c r="B37" s="30"/>
      <c r="C37" s="46" t="s">
        <v>54</v>
      </c>
      <c r="D37" s="47">
        <v>37147500</v>
      </c>
      <c r="E37" s="47">
        <v>38100000</v>
      </c>
      <c r="F37" s="47">
        <v>38100000</v>
      </c>
      <c r="G37" s="47">
        <v>38100000</v>
      </c>
      <c r="H37" s="30"/>
      <c r="I37" s="30"/>
      <c r="J37" s="30"/>
      <c r="K37" s="30"/>
    </row>
    <row r="38" spans="1:11" ht="14.1" customHeight="1" x14ac:dyDescent="0.25">
      <c r="A38" s="30"/>
      <c r="B38" s="30"/>
      <c r="C38" s="46" t="s">
        <v>55</v>
      </c>
      <c r="D38" s="47">
        <v>0</v>
      </c>
      <c r="E38" s="47">
        <v>0</v>
      </c>
      <c r="F38" s="47">
        <v>0</v>
      </c>
      <c r="G38" s="47">
        <v>0</v>
      </c>
      <c r="H38" s="30"/>
      <c r="I38" s="30"/>
      <c r="J38" s="30"/>
      <c r="K38" s="30"/>
    </row>
    <row r="39" spans="1:11" ht="14.1" customHeight="1" x14ac:dyDescent="0.25">
      <c r="A39" s="30"/>
      <c r="B39" s="30"/>
      <c r="C39" s="46" t="s">
        <v>56</v>
      </c>
      <c r="D39" s="47">
        <v>6581250</v>
      </c>
      <c r="E39" s="47">
        <v>6750000</v>
      </c>
      <c r="F39" s="47">
        <v>6750000</v>
      </c>
      <c r="G39" s="47">
        <v>6750000</v>
      </c>
      <c r="H39" s="30"/>
      <c r="I39" s="30"/>
      <c r="J39" s="30"/>
      <c r="K39" s="30"/>
    </row>
    <row r="40" spans="1:11" ht="14.1" customHeight="1" x14ac:dyDescent="0.25">
      <c r="A40" s="30"/>
      <c r="B40" s="30"/>
      <c r="C40" s="46" t="s">
        <v>54</v>
      </c>
      <c r="D40" s="47">
        <v>6581250</v>
      </c>
      <c r="E40" s="47">
        <v>6750000</v>
      </c>
      <c r="F40" s="47">
        <v>6750000</v>
      </c>
      <c r="G40" s="47">
        <v>6750000</v>
      </c>
      <c r="H40" s="30"/>
      <c r="I40" s="30"/>
      <c r="J40" s="30"/>
      <c r="K40" s="30"/>
    </row>
    <row r="41" spans="1:11" ht="14.1" customHeight="1" x14ac:dyDescent="0.25">
      <c r="A41" s="30"/>
      <c r="B41" s="30"/>
      <c r="C41" s="46" t="s">
        <v>55</v>
      </c>
      <c r="D41" s="47">
        <v>0</v>
      </c>
      <c r="E41" s="47">
        <v>0</v>
      </c>
      <c r="F41" s="47">
        <v>0</v>
      </c>
      <c r="G41" s="47">
        <v>0</v>
      </c>
      <c r="H41" s="30"/>
      <c r="I41" s="30"/>
      <c r="J41" s="30"/>
      <c r="K41" s="30"/>
    </row>
    <row r="42" spans="1:11" ht="14.1" customHeight="1" x14ac:dyDescent="0.25">
      <c r="A42" s="30"/>
      <c r="B42" s="30"/>
      <c r="C42" s="46" t="s">
        <v>57</v>
      </c>
      <c r="D42" s="47">
        <v>12689600</v>
      </c>
      <c r="E42" s="47">
        <v>16510000</v>
      </c>
      <c r="F42" s="47">
        <v>17510000</v>
      </c>
      <c r="G42" s="47">
        <v>17510000</v>
      </c>
      <c r="H42" s="30"/>
      <c r="I42" s="30"/>
      <c r="J42" s="30"/>
      <c r="K42" s="30"/>
    </row>
    <row r="43" spans="1:11" ht="14.1" customHeight="1" x14ac:dyDescent="0.25">
      <c r="A43" s="30"/>
      <c r="B43" s="30"/>
      <c r="C43" s="46" t="s">
        <v>54</v>
      </c>
      <c r="D43" s="47">
        <v>12689600</v>
      </c>
      <c r="E43" s="47">
        <v>16510000</v>
      </c>
      <c r="F43" s="47">
        <v>17510000</v>
      </c>
      <c r="G43" s="47">
        <v>17510000</v>
      </c>
      <c r="H43" s="30"/>
      <c r="I43" s="30"/>
      <c r="J43" s="30"/>
      <c r="K43" s="30"/>
    </row>
    <row r="44" spans="1:11" ht="14.1" customHeight="1" x14ac:dyDescent="0.25">
      <c r="A44" s="30"/>
      <c r="B44" s="30"/>
      <c r="C44" s="46" t="s">
        <v>55</v>
      </c>
      <c r="D44" s="47">
        <v>0</v>
      </c>
      <c r="E44" s="47">
        <v>0</v>
      </c>
      <c r="F44" s="47">
        <v>0</v>
      </c>
      <c r="G44" s="47">
        <v>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200000</v>
      </c>
      <c r="E51" s="47">
        <v>200000</v>
      </c>
      <c r="F51" s="47">
        <v>200000</v>
      </c>
      <c r="G51" s="47">
        <v>200000</v>
      </c>
      <c r="H51" s="30"/>
      <c r="I51" s="30"/>
      <c r="J51" s="30"/>
      <c r="K51" s="30"/>
    </row>
    <row r="52" spans="1:11" ht="14.1" customHeight="1" x14ac:dyDescent="0.25">
      <c r="A52" s="30"/>
      <c r="B52" s="30"/>
      <c r="C52" s="46" t="s">
        <v>54</v>
      </c>
      <c r="D52" s="47">
        <v>200000</v>
      </c>
      <c r="E52" s="47">
        <v>200000</v>
      </c>
      <c r="F52" s="47">
        <v>200000</v>
      </c>
      <c r="G52" s="47">
        <v>200000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490000</v>
      </c>
      <c r="E54" s="47">
        <v>240000</v>
      </c>
      <c r="F54" s="47">
        <v>240000</v>
      </c>
      <c r="G54" s="47">
        <v>240000</v>
      </c>
      <c r="H54" s="30"/>
      <c r="I54" s="30"/>
      <c r="J54" s="30"/>
      <c r="K54" s="30"/>
    </row>
    <row r="55" spans="1:11" ht="14.1" customHeight="1" x14ac:dyDescent="0.25">
      <c r="A55" s="30"/>
      <c r="B55" s="30"/>
      <c r="C55" s="46" t="s">
        <v>54</v>
      </c>
      <c r="D55" s="47">
        <v>490000</v>
      </c>
      <c r="E55" s="47">
        <v>240000</v>
      </c>
      <c r="F55" s="47">
        <v>240000</v>
      </c>
      <c r="G55" s="47">
        <v>240000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57108350</v>
      </c>
      <c r="E77" s="47">
        <v>61800000</v>
      </c>
      <c r="F77" s="47">
        <v>62800000</v>
      </c>
      <c r="G77" s="47">
        <v>62800000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151" t="s">
        <v>1109</v>
      </c>
      <c r="D79" s="1370" t="s">
        <v>1110</v>
      </c>
      <c r="E79" s="1371"/>
      <c r="F79" s="1371"/>
      <c r="G79" s="1371"/>
      <c r="H79" s="30"/>
      <c r="I79" s="30"/>
      <c r="J79" s="30"/>
      <c r="K79" s="30"/>
    </row>
    <row r="80" spans="1:11" ht="14.1" customHeight="1" x14ac:dyDescent="0.25">
      <c r="A80" s="30"/>
      <c r="B80" s="30"/>
      <c r="C80" s="40" t="s">
        <v>33</v>
      </c>
      <c r="D80" s="1368" t="s">
        <v>1111</v>
      </c>
      <c r="E80" s="1369"/>
      <c r="F80" s="1369"/>
      <c r="G80" s="1369"/>
      <c r="H80" s="30"/>
      <c r="I80" s="30"/>
      <c r="J80" s="30"/>
      <c r="K80" s="30"/>
    </row>
    <row r="81" spans="1:11" ht="14.1" customHeight="1" x14ac:dyDescent="0.25">
      <c r="A81" s="30"/>
      <c r="B81" s="30"/>
      <c r="C81" s="41" t="s">
        <v>35</v>
      </c>
      <c r="D81" s="1361" t="s">
        <v>1112</v>
      </c>
      <c r="E81" s="1362"/>
      <c r="F81" s="1362"/>
      <c r="G81" s="1362"/>
      <c r="H81" s="30"/>
      <c r="I81" s="30"/>
      <c r="J81" s="30"/>
      <c r="K81" s="30"/>
    </row>
    <row r="82" spans="1:11" ht="14.1" customHeight="1" x14ac:dyDescent="0.25">
      <c r="A82" s="30"/>
      <c r="B82" s="30"/>
      <c r="C82" s="41" t="s">
        <v>37</v>
      </c>
      <c r="D82" s="1361" t="s">
        <v>1113</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394</v>
      </c>
      <c r="E85" s="38" t="s">
        <v>394</v>
      </c>
      <c r="F85" s="38" t="s">
        <v>394</v>
      </c>
      <c r="G85" s="38" t="s">
        <v>394</v>
      </c>
      <c r="H85" s="30"/>
      <c r="I85" s="30"/>
      <c r="J85" s="30"/>
      <c r="K85" s="30"/>
    </row>
    <row r="86" spans="1:11" ht="14.1" customHeight="1" x14ac:dyDescent="0.25">
      <c r="A86" s="30"/>
      <c r="B86" s="30"/>
      <c r="C86" s="34" t="s">
        <v>40</v>
      </c>
      <c r="D86" s="38" t="s">
        <v>492</v>
      </c>
      <c r="E86" s="38" t="s">
        <v>243</v>
      </c>
      <c r="F86" s="38" t="s">
        <v>243</v>
      </c>
      <c r="G86" s="38" t="s">
        <v>243</v>
      </c>
      <c r="H86" s="30"/>
      <c r="I86" s="30"/>
      <c r="J86" s="30"/>
      <c r="K86" s="30"/>
    </row>
    <row r="87" spans="1:11" ht="14.1" customHeight="1" x14ac:dyDescent="0.25">
      <c r="A87" s="30"/>
      <c r="B87" s="30"/>
      <c r="C87" s="34" t="s">
        <v>43</v>
      </c>
      <c r="D87" s="38" t="s">
        <v>82</v>
      </c>
      <c r="E87" s="38" t="s">
        <v>491</v>
      </c>
      <c r="F87" s="38" t="s">
        <v>491</v>
      </c>
      <c r="G87" s="38" t="s">
        <v>491</v>
      </c>
      <c r="H87" s="30"/>
      <c r="I87" s="30"/>
      <c r="J87" s="30"/>
      <c r="K87" s="30"/>
    </row>
    <row r="88" spans="1:11" ht="14.1" customHeight="1" x14ac:dyDescent="0.25">
      <c r="A88" s="30"/>
      <c r="B88" s="30"/>
      <c r="C88" s="34" t="s">
        <v>46</v>
      </c>
      <c r="D88" s="38" t="s">
        <v>47</v>
      </c>
      <c r="E88" s="38" t="s">
        <v>48</v>
      </c>
      <c r="F88" s="38" t="s">
        <v>48</v>
      </c>
      <c r="G88" s="38" t="s">
        <v>48</v>
      </c>
      <c r="H88" s="30"/>
      <c r="I88" s="30"/>
      <c r="J88" s="30"/>
      <c r="K88" s="30"/>
    </row>
    <row r="89" spans="1:11" ht="14.1" customHeight="1" x14ac:dyDescent="0.25">
      <c r="A89" s="30"/>
      <c r="B89" s="30"/>
      <c r="C89" s="34" t="s">
        <v>49</v>
      </c>
      <c r="D89" s="38" t="s">
        <v>47</v>
      </c>
      <c r="E89" s="38" t="s">
        <v>84</v>
      </c>
      <c r="F89" s="38" t="s">
        <v>48</v>
      </c>
      <c r="G89" s="38" t="s">
        <v>48</v>
      </c>
      <c r="H89" s="30"/>
      <c r="I89" s="30"/>
      <c r="J89" s="30"/>
      <c r="K89" s="30"/>
    </row>
    <row r="90" spans="1:11" ht="14.1" customHeight="1" x14ac:dyDescent="0.25">
      <c r="A90" s="30"/>
      <c r="B90" s="30"/>
      <c r="C90" s="34" t="s">
        <v>51</v>
      </c>
      <c r="D90" s="38" t="s">
        <v>47</v>
      </c>
      <c r="E90" s="38" t="s">
        <v>84</v>
      </c>
      <c r="F90" s="38" t="s">
        <v>48</v>
      </c>
      <c r="G90" s="38" t="s">
        <v>48</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1000000</v>
      </c>
      <c r="E121" s="47">
        <v>2000000</v>
      </c>
      <c r="F121" s="47">
        <v>2000000</v>
      </c>
      <c r="G121" s="47">
        <v>2000000</v>
      </c>
      <c r="H121" s="30"/>
      <c r="I121" s="30"/>
      <c r="J121" s="30"/>
      <c r="K121" s="30"/>
    </row>
    <row r="122" spans="1:11" ht="14.1" customHeight="1" x14ac:dyDescent="0.25">
      <c r="A122" s="30"/>
      <c r="B122" s="30"/>
      <c r="C122" s="46" t="s">
        <v>54</v>
      </c>
      <c r="D122" s="47">
        <v>1000000</v>
      </c>
      <c r="E122" s="47">
        <v>2000000</v>
      </c>
      <c r="F122" s="47">
        <v>2000000</v>
      </c>
      <c r="G122" s="47">
        <v>2000000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1000000</v>
      </c>
      <c r="E135" s="47">
        <v>2000000</v>
      </c>
      <c r="F135" s="47">
        <v>2000000</v>
      </c>
      <c r="G135" s="47">
        <v>2000000</v>
      </c>
      <c r="H135" s="30"/>
      <c r="I135" s="30"/>
      <c r="J135" s="30"/>
      <c r="K135" s="30"/>
    </row>
    <row r="136" spans="1:11" ht="15" customHeight="1" x14ac:dyDescent="0.25">
      <c r="A136" s="30"/>
      <c r="B136" s="30"/>
      <c r="C136" s="50" t="s">
        <v>47</v>
      </c>
      <c r="D136" s="51" t="s">
        <v>47</v>
      </c>
      <c r="E136" s="51" t="s">
        <v>47</v>
      </c>
      <c r="F136" s="51" t="s">
        <v>47</v>
      </c>
      <c r="G136" s="51" t="s">
        <v>47</v>
      </c>
      <c r="H136" s="30"/>
      <c r="I136" s="30"/>
      <c r="J136" s="30"/>
      <c r="K136" s="30"/>
    </row>
    <row r="137" spans="1:11" ht="15" customHeight="1" x14ac:dyDescent="0.25">
      <c r="A137" s="30"/>
      <c r="B137" s="30"/>
      <c r="C137" s="33" t="s">
        <v>118</v>
      </c>
      <c r="D137" s="52">
        <v>58108350</v>
      </c>
      <c r="E137" s="52">
        <v>63800000</v>
      </c>
      <c r="F137" s="52">
        <v>64800000</v>
      </c>
      <c r="G137" s="52">
        <v>64800000</v>
      </c>
      <c r="H137" s="30"/>
      <c r="I137" s="30"/>
      <c r="J137" s="30"/>
      <c r="K137" s="30"/>
    </row>
    <row r="138" spans="1:11" ht="15" customHeight="1" x14ac:dyDescent="0.25">
      <c r="A138" s="30"/>
      <c r="B138" s="30"/>
      <c r="C138" s="34" t="s">
        <v>53</v>
      </c>
      <c r="D138" s="53">
        <v>37147500</v>
      </c>
      <c r="E138" s="53">
        <v>38100000</v>
      </c>
      <c r="F138" s="53">
        <v>38100000</v>
      </c>
      <c r="G138" s="53">
        <v>38100000</v>
      </c>
      <c r="H138" s="30"/>
      <c r="I138" s="30"/>
      <c r="J138" s="30"/>
      <c r="K138" s="30"/>
    </row>
    <row r="139" spans="1:11" ht="15" customHeight="1" x14ac:dyDescent="0.25">
      <c r="A139" s="30"/>
      <c r="B139" s="30"/>
      <c r="C139" s="34" t="s">
        <v>54</v>
      </c>
      <c r="D139" s="53">
        <v>37147500</v>
      </c>
      <c r="E139" s="53">
        <v>38100000</v>
      </c>
      <c r="F139" s="53">
        <v>38100000</v>
      </c>
      <c r="G139" s="53">
        <v>38100000</v>
      </c>
      <c r="H139" s="30"/>
      <c r="I139" s="30"/>
      <c r="J139" s="30"/>
      <c r="K139" s="30"/>
    </row>
    <row r="140" spans="1:11" ht="15" customHeight="1" x14ac:dyDescent="0.25">
      <c r="A140" s="30"/>
      <c r="B140" s="30"/>
      <c r="C140" s="34" t="s">
        <v>55</v>
      </c>
      <c r="D140" s="53">
        <v>0</v>
      </c>
      <c r="E140" s="53">
        <v>0</v>
      </c>
      <c r="F140" s="53">
        <v>0</v>
      </c>
      <c r="G140" s="53">
        <v>0</v>
      </c>
      <c r="H140" s="30"/>
      <c r="I140" s="30"/>
      <c r="J140" s="30"/>
      <c r="K140" s="30"/>
    </row>
    <row r="141" spans="1:11" ht="15" customHeight="1" x14ac:dyDescent="0.25">
      <c r="A141" s="30"/>
      <c r="B141" s="30"/>
      <c r="C141" s="34" t="s">
        <v>56</v>
      </c>
      <c r="D141" s="53">
        <v>6581250</v>
      </c>
      <c r="E141" s="53">
        <v>6750000</v>
      </c>
      <c r="F141" s="53">
        <v>6750000</v>
      </c>
      <c r="G141" s="53">
        <v>6750000</v>
      </c>
      <c r="H141" s="30"/>
      <c r="I141" s="30"/>
      <c r="J141" s="30"/>
      <c r="K141" s="30"/>
    </row>
    <row r="142" spans="1:11" ht="15" customHeight="1" x14ac:dyDescent="0.25">
      <c r="A142" s="30"/>
      <c r="B142" s="30"/>
      <c r="C142" s="34" t="s">
        <v>54</v>
      </c>
      <c r="D142" s="53">
        <v>6581250</v>
      </c>
      <c r="E142" s="53">
        <v>6750000</v>
      </c>
      <c r="F142" s="53">
        <v>6750000</v>
      </c>
      <c r="G142" s="53">
        <v>6750000</v>
      </c>
      <c r="H142" s="30"/>
      <c r="I142" s="30"/>
      <c r="J142" s="30"/>
      <c r="K142" s="30"/>
    </row>
    <row r="143" spans="1:11" ht="15" customHeight="1" x14ac:dyDescent="0.25">
      <c r="A143" s="30"/>
      <c r="B143" s="30"/>
      <c r="C143" s="34" t="s">
        <v>55</v>
      </c>
      <c r="D143" s="53">
        <v>0</v>
      </c>
      <c r="E143" s="53">
        <v>0</v>
      </c>
      <c r="F143" s="53">
        <v>0</v>
      </c>
      <c r="G143" s="53">
        <v>0</v>
      </c>
      <c r="H143" s="30"/>
      <c r="I143" s="30"/>
      <c r="J143" s="30"/>
      <c r="K143" s="30"/>
    </row>
    <row r="144" spans="1:11" ht="15" customHeight="1" x14ac:dyDescent="0.25">
      <c r="A144" s="30"/>
      <c r="B144" s="30"/>
      <c r="C144" s="34" t="s">
        <v>57</v>
      </c>
      <c r="D144" s="53">
        <v>12689600</v>
      </c>
      <c r="E144" s="53">
        <v>16510000</v>
      </c>
      <c r="F144" s="53">
        <v>17510000</v>
      </c>
      <c r="G144" s="53">
        <v>17510000</v>
      </c>
      <c r="H144" s="30"/>
      <c r="I144" s="30"/>
      <c r="J144" s="30"/>
      <c r="K144" s="30"/>
    </row>
    <row r="145" spans="1:11" ht="15" customHeight="1" x14ac:dyDescent="0.25">
      <c r="A145" s="30"/>
      <c r="B145" s="30"/>
      <c r="C145" s="34" t="s">
        <v>54</v>
      </c>
      <c r="D145" s="53">
        <v>12689600</v>
      </c>
      <c r="E145" s="53">
        <v>16510000</v>
      </c>
      <c r="F145" s="53">
        <v>17510000</v>
      </c>
      <c r="G145" s="53">
        <v>17510000</v>
      </c>
      <c r="H145" s="30"/>
      <c r="I145" s="30"/>
      <c r="J145" s="30"/>
      <c r="K145" s="30"/>
    </row>
    <row r="146" spans="1:11" ht="15" customHeight="1" x14ac:dyDescent="0.25">
      <c r="A146" s="30"/>
      <c r="B146" s="30"/>
      <c r="C146" s="34" t="s">
        <v>55</v>
      </c>
      <c r="D146" s="53">
        <v>0</v>
      </c>
      <c r="E146" s="53">
        <v>0</v>
      </c>
      <c r="F146" s="53">
        <v>0</v>
      </c>
      <c r="G146" s="53">
        <v>0</v>
      </c>
      <c r="H146" s="30"/>
      <c r="I146" s="30"/>
      <c r="J146" s="30"/>
      <c r="K146" s="30"/>
    </row>
    <row r="147" spans="1:11" ht="15" customHeight="1" x14ac:dyDescent="0.25">
      <c r="A147" s="30"/>
      <c r="B147" s="30"/>
      <c r="C147" s="34" t="s">
        <v>58</v>
      </c>
      <c r="D147" s="53">
        <v>0</v>
      </c>
      <c r="E147" s="53">
        <v>0</v>
      </c>
      <c r="F147" s="53">
        <v>0</v>
      </c>
      <c r="G147" s="53">
        <v>0</v>
      </c>
      <c r="H147" s="30"/>
      <c r="I147" s="30"/>
      <c r="J147" s="30"/>
      <c r="K147" s="30"/>
    </row>
    <row r="148" spans="1:11" ht="15" customHeight="1" x14ac:dyDescent="0.25">
      <c r="A148" s="30"/>
      <c r="B148" s="30"/>
      <c r="C148" s="34" t="s">
        <v>54</v>
      </c>
      <c r="D148" s="53">
        <v>0</v>
      </c>
      <c r="E148" s="53">
        <v>0</v>
      </c>
      <c r="F148" s="53">
        <v>0</v>
      </c>
      <c r="G148" s="53">
        <v>0</v>
      </c>
      <c r="H148" s="30"/>
      <c r="I148" s="30"/>
      <c r="J148" s="30"/>
      <c r="K148" s="30"/>
    </row>
    <row r="149" spans="1:11" ht="15" customHeight="1" x14ac:dyDescent="0.25">
      <c r="A149" s="30"/>
      <c r="B149" s="30"/>
      <c r="C149" s="34" t="s">
        <v>55</v>
      </c>
      <c r="D149" s="53">
        <v>0</v>
      </c>
      <c r="E149" s="53">
        <v>0</v>
      </c>
      <c r="F149" s="53">
        <v>0</v>
      </c>
      <c r="G149" s="53">
        <v>0</v>
      </c>
      <c r="H149" s="30"/>
      <c r="I149" s="30"/>
      <c r="J149" s="30"/>
      <c r="K149" s="30"/>
    </row>
    <row r="150" spans="1:11" ht="20.100000000000001" customHeight="1" x14ac:dyDescent="0.25">
      <c r="A150" s="30"/>
      <c r="B150" s="30"/>
      <c r="C150" s="34" t="s">
        <v>119</v>
      </c>
      <c r="D150" s="54">
        <v>0</v>
      </c>
      <c r="E150" s="54">
        <v>0</v>
      </c>
      <c r="F150" s="54">
        <v>0</v>
      </c>
      <c r="G150" s="54">
        <v>0</v>
      </c>
      <c r="H150" s="30"/>
      <c r="I150" s="30"/>
      <c r="J150" s="30"/>
      <c r="K150" s="30"/>
    </row>
    <row r="151" spans="1:11" ht="15" customHeight="1" x14ac:dyDescent="0.25">
      <c r="A151" s="30"/>
      <c r="B151" s="30"/>
      <c r="C151" s="34" t="s">
        <v>54</v>
      </c>
      <c r="D151" s="53">
        <v>0</v>
      </c>
      <c r="E151" s="53">
        <v>0</v>
      </c>
      <c r="F151" s="53">
        <v>0</v>
      </c>
      <c r="G151" s="53">
        <v>0</v>
      </c>
      <c r="H151" s="30"/>
      <c r="I151" s="30"/>
      <c r="J151" s="30"/>
      <c r="K151" s="30"/>
    </row>
    <row r="152" spans="1:11" ht="15" customHeight="1" x14ac:dyDescent="0.25">
      <c r="A152" s="30"/>
      <c r="B152" s="30"/>
      <c r="C152" s="34" t="s">
        <v>55</v>
      </c>
      <c r="D152" s="53">
        <v>0</v>
      </c>
      <c r="E152" s="53">
        <v>0</v>
      </c>
      <c r="F152" s="53">
        <v>0</v>
      </c>
      <c r="G152" s="53">
        <v>0</v>
      </c>
      <c r="H152" s="30"/>
      <c r="I152" s="30"/>
      <c r="J152" s="30"/>
      <c r="K152" s="30"/>
    </row>
    <row r="153" spans="1:11" ht="15" customHeight="1" x14ac:dyDescent="0.25">
      <c r="A153" s="30"/>
      <c r="B153" s="30"/>
      <c r="C153" s="34" t="s">
        <v>60</v>
      </c>
      <c r="D153" s="53">
        <v>200000</v>
      </c>
      <c r="E153" s="53">
        <v>200000</v>
      </c>
      <c r="F153" s="53">
        <v>200000</v>
      </c>
      <c r="G153" s="53">
        <v>200000</v>
      </c>
      <c r="H153" s="30"/>
      <c r="I153" s="30"/>
      <c r="J153" s="30"/>
      <c r="K153" s="30"/>
    </row>
    <row r="154" spans="1:11" ht="15" customHeight="1" x14ac:dyDescent="0.25">
      <c r="A154" s="30"/>
      <c r="B154" s="30"/>
      <c r="C154" s="34" t="s">
        <v>54</v>
      </c>
      <c r="D154" s="53">
        <v>200000</v>
      </c>
      <c r="E154" s="53">
        <v>200000</v>
      </c>
      <c r="F154" s="53">
        <v>200000</v>
      </c>
      <c r="G154" s="53">
        <v>200000</v>
      </c>
      <c r="H154" s="30"/>
      <c r="I154" s="30"/>
      <c r="J154" s="30"/>
      <c r="K154" s="30"/>
    </row>
    <row r="155" spans="1:11" ht="15" customHeight="1" x14ac:dyDescent="0.25">
      <c r="A155" s="30"/>
      <c r="B155" s="30"/>
      <c r="C155" s="34" t="s">
        <v>55</v>
      </c>
      <c r="D155" s="53">
        <v>0</v>
      </c>
      <c r="E155" s="53">
        <v>0</v>
      </c>
      <c r="F155" s="53">
        <v>0</v>
      </c>
      <c r="G155" s="53">
        <v>0</v>
      </c>
      <c r="H155" s="30"/>
      <c r="I155" s="30"/>
      <c r="J155" s="30"/>
      <c r="K155" s="30"/>
    </row>
    <row r="156" spans="1:11" ht="15" customHeight="1" x14ac:dyDescent="0.25">
      <c r="A156" s="30"/>
      <c r="B156" s="30"/>
      <c r="C156" s="34" t="s">
        <v>61</v>
      </c>
      <c r="D156" s="53">
        <v>490000</v>
      </c>
      <c r="E156" s="53">
        <v>240000</v>
      </c>
      <c r="F156" s="53">
        <v>240000</v>
      </c>
      <c r="G156" s="53">
        <v>240000</v>
      </c>
      <c r="H156" s="30"/>
      <c r="I156" s="30"/>
      <c r="J156" s="30"/>
      <c r="K156" s="30"/>
    </row>
    <row r="157" spans="1:11" ht="15" customHeight="1" x14ac:dyDescent="0.25">
      <c r="A157" s="30"/>
      <c r="B157" s="30"/>
      <c r="C157" s="34" t="s">
        <v>54</v>
      </c>
      <c r="D157" s="53">
        <v>490000</v>
      </c>
      <c r="E157" s="53">
        <v>240000</v>
      </c>
      <c r="F157" s="53">
        <v>240000</v>
      </c>
      <c r="G157" s="53">
        <v>240000</v>
      </c>
      <c r="H157" s="30"/>
      <c r="I157" s="30"/>
      <c r="J157" s="30"/>
      <c r="K157" s="30"/>
    </row>
    <row r="158" spans="1:11" ht="15" customHeight="1" x14ac:dyDescent="0.25">
      <c r="A158" s="30"/>
      <c r="B158" s="30"/>
      <c r="C158" s="34" t="s">
        <v>55</v>
      </c>
      <c r="D158" s="53">
        <v>0</v>
      </c>
      <c r="E158" s="53">
        <v>0</v>
      </c>
      <c r="F158" s="53">
        <v>0</v>
      </c>
      <c r="G158" s="53">
        <v>0</v>
      </c>
      <c r="H158" s="30"/>
      <c r="I158" s="30"/>
      <c r="J158" s="30"/>
      <c r="K158" s="30"/>
    </row>
    <row r="159" spans="1:11" ht="15" customHeight="1" x14ac:dyDescent="0.25">
      <c r="A159" s="30"/>
      <c r="B159" s="30"/>
      <c r="C159" s="34" t="s">
        <v>62</v>
      </c>
      <c r="D159" s="53">
        <v>0</v>
      </c>
      <c r="E159" s="53">
        <v>0</v>
      </c>
      <c r="F159" s="53">
        <v>0</v>
      </c>
      <c r="G159" s="53">
        <v>0</v>
      </c>
      <c r="H159" s="30"/>
      <c r="I159" s="30"/>
      <c r="J159" s="30"/>
      <c r="K159" s="30"/>
    </row>
    <row r="160" spans="1:11" ht="15" customHeight="1" x14ac:dyDescent="0.25">
      <c r="A160" s="30"/>
      <c r="B160" s="30"/>
      <c r="C160" s="34" t="s">
        <v>54</v>
      </c>
      <c r="D160" s="53">
        <v>0</v>
      </c>
      <c r="E160" s="53">
        <v>0</v>
      </c>
      <c r="F160" s="53">
        <v>0</v>
      </c>
      <c r="G160" s="53">
        <v>0</v>
      </c>
      <c r="H160" s="30"/>
      <c r="I160" s="30"/>
      <c r="J160" s="30"/>
      <c r="K160" s="30"/>
    </row>
    <row r="161" spans="1:11" ht="15" customHeight="1" x14ac:dyDescent="0.25">
      <c r="A161" s="30"/>
      <c r="B161" s="30"/>
      <c r="C161" s="34" t="s">
        <v>63</v>
      </c>
      <c r="D161" s="53">
        <v>0</v>
      </c>
      <c r="E161" s="53">
        <v>0</v>
      </c>
      <c r="F161" s="53">
        <v>0</v>
      </c>
      <c r="G161" s="53">
        <v>0</v>
      </c>
      <c r="H161" s="30"/>
      <c r="I161" s="30"/>
      <c r="J161" s="30"/>
      <c r="K161" s="30"/>
    </row>
    <row r="162" spans="1:11" ht="15" customHeight="1" x14ac:dyDescent="0.25">
      <c r="A162" s="30"/>
      <c r="B162" s="30"/>
      <c r="C162" s="34" t="s">
        <v>64</v>
      </c>
      <c r="D162" s="53">
        <v>0</v>
      </c>
      <c r="E162" s="53">
        <v>0</v>
      </c>
      <c r="F162" s="53">
        <v>0</v>
      </c>
      <c r="G162" s="53">
        <v>0</v>
      </c>
      <c r="H162" s="30"/>
      <c r="I162" s="30"/>
      <c r="J162" s="30"/>
      <c r="K162" s="30"/>
    </row>
    <row r="163" spans="1:11" ht="15" customHeight="1" x14ac:dyDescent="0.25">
      <c r="A163" s="30"/>
      <c r="B163" s="30"/>
      <c r="C163" s="34" t="s">
        <v>65</v>
      </c>
      <c r="D163" s="53">
        <v>0</v>
      </c>
      <c r="E163" s="53">
        <v>0</v>
      </c>
      <c r="F163" s="53">
        <v>0</v>
      </c>
      <c r="G163" s="53">
        <v>0</v>
      </c>
      <c r="H163" s="30"/>
      <c r="I163" s="30"/>
      <c r="J163" s="30"/>
      <c r="K163" s="30"/>
    </row>
    <row r="164" spans="1:11" ht="15" customHeight="1" x14ac:dyDescent="0.25">
      <c r="A164" s="30"/>
      <c r="B164" s="30"/>
      <c r="C164" s="34" t="s">
        <v>66</v>
      </c>
      <c r="D164" s="53">
        <v>0</v>
      </c>
      <c r="E164" s="53">
        <v>0</v>
      </c>
      <c r="F164" s="53">
        <v>0</v>
      </c>
      <c r="G164" s="53">
        <v>0</v>
      </c>
      <c r="H164" s="30"/>
      <c r="I164" s="30"/>
      <c r="J164" s="30"/>
      <c r="K164" s="30"/>
    </row>
    <row r="165" spans="1:11" ht="15" customHeight="1" x14ac:dyDescent="0.25">
      <c r="A165" s="30"/>
      <c r="B165" s="30"/>
      <c r="C165" s="34" t="s">
        <v>67</v>
      </c>
      <c r="D165" s="53">
        <v>1000000</v>
      </c>
      <c r="E165" s="53">
        <v>2000000</v>
      </c>
      <c r="F165" s="53">
        <v>2000000</v>
      </c>
      <c r="G165" s="53">
        <v>2000000</v>
      </c>
      <c r="H165" s="30"/>
      <c r="I165" s="30"/>
      <c r="J165" s="30"/>
      <c r="K165" s="30"/>
    </row>
    <row r="166" spans="1:11" ht="15" customHeight="1" x14ac:dyDescent="0.25">
      <c r="A166" s="30"/>
      <c r="B166" s="30"/>
      <c r="C166" s="34" t="s">
        <v>54</v>
      </c>
      <c r="D166" s="53">
        <v>1000000</v>
      </c>
      <c r="E166" s="53">
        <v>2000000</v>
      </c>
      <c r="F166" s="53">
        <v>2000000</v>
      </c>
      <c r="G166" s="53">
        <v>2000000</v>
      </c>
      <c r="H166" s="30"/>
      <c r="I166" s="30"/>
      <c r="J166" s="30"/>
      <c r="K166" s="30"/>
    </row>
    <row r="167" spans="1:11" ht="15" customHeight="1" x14ac:dyDescent="0.25">
      <c r="A167" s="30"/>
      <c r="B167" s="30"/>
      <c r="C167" s="34" t="s">
        <v>63</v>
      </c>
      <c r="D167" s="53">
        <v>0</v>
      </c>
      <c r="E167" s="53">
        <v>0</v>
      </c>
      <c r="F167" s="53">
        <v>0</v>
      </c>
      <c r="G167" s="53">
        <v>0</v>
      </c>
      <c r="H167" s="30"/>
      <c r="I167" s="30"/>
      <c r="J167" s="30"/>
      <c r="K167" s="30"/>
    </row>
    <row r="168" spans="1:11" ht="15" customHeight="1" x14ac:dyDescent="0.25">
      <c r="A168" s="30"/>
      <c r="B168" s="30"/>
      <c r="C168" s="34" t="s">
        <v>64</v>
      </c>
      <c r="D168" s="53">
        <v>0</v>
      </c>
      <c r="E168" s="53">
        <v>0</v>
      </c>
      <c r="F168" s="53">
        <v>0</v>
      </c>
      <c r="G168" s="53">
        <v>0</v>
      </c>
      <c r="H168" s="30"/>
      <c r="I168" s="30"/>
      <c r="J168" s="30"/>
      <c r="K168" s="30"/>
    </row>
    <row r="169" spans="1:11" ht="15" customHeight="1" x14ac:dyDescent="0.25">
      <c r="A169" s="30"/>
      <c r="B169" s="30"/>
      <c r="C169" s="34" t="s">
        <v>65</v>
      </c>
      <c r="D169" s="53">
        <v>0</v>
      </c>
      <c r="E169" s="53">
        <v>0</v>
      </c>
      <c r="F169" s="53">
        <v>0</v>
      </c>
      <c r="G169" s="53">
        <v>0</v>
      </c>
      <c r="H169" s="30"/>
      <c r="I169" s="30"/>
      <c r="J169" s="30"/>
      <c r="K169" s="30"/>
    </row>
    <row r="170" spans="1:11" ht="15" customHeight="1" x14ac:dyDescent="0.25">
      <c r="A170" s="30"/>
      <c r="B170" s="30"/>
      <c r="C170" s="34" t="s">
        <v>66</v>
      </c>
      <c r="D170" s="53">
        <v>0</v>
      </c>
      <c r="E170" s="53">
        <v>0</v>
      </c>
      <c r="F170" s="53">
        <v>0</v>
      </c>
      <c r="G170" s="53">
        <v>0</v>
      </c>
      <c r="H170" s="30"/>
      <c r="I170" s="30"/>
      <c r="J170" s="30"/>
      <c r="K170" s="30"/>
    </row>
    <row r="171" spans="1:11" ht="15" customHeight="1" x14ac:dyDescent="0.25">
      <c r="A171" s="30"/>
      <c r="B171" s="30"/>
      <c r="C171" s="34" t="s">
        <v>68</v>
      </c>
      <c r="D171" s="53">
        <v>0</v>
      </c>
      <c r="E171" s="53">
        <v>0</v>
      </c>
      <c r="F171" s="53">
        <v>0</v>
      </c>
      <c r="G171" s="53">
        <v>0</v>
      </c>
      <c r="H171" s="30"/>
      <c r="I171" s="30"/>
      <c r="J171" s="30"/>
      <c r="K171" s="30"/>
    </row>
    <row r="172" spans="1:11" ht="15" customHeight="1" x14ac:dyDescent="0.25">
      <c r="A172" s="30"/>
      <c r="B172" s="30"/>
      <c r="C172" s="34" t="s">
        <v>54</v>
      </c>
      <c r="D172" s="53">
        <v>0</v>
      </c>
      <c r="E172" s="53">
        <v>0</v>
      </c>
      <c r="F172" s="53">
        <v>0</v>
      </c>
      <c r="G172" s="53">
        <v>0</v>
      </c>
      <c r="H172" s="30"/>
      <c r="I172" s="30"/>
      <c r="J172" s="30"/>
      <c r="K172" s="30"/>
    </row>
    <row r="173" spans="1:11" ht="15" customHeight="1" x14ac:dyDescent="0.25">
      <c r="A173" s="30"/>
      <c r="B173" s="30"/>
      <c r="C173" s="34" t="s">
        <v>63</v>
      </c>
      <c r="D173" s="53">
        <v>0</v>
      </c>
      <c r="E173" s="53">
        <v>0</v>
      </c>
      <c r="F173" s="53">
        <v>0</v>
      </c>
      <c r="G173" s="53">
        <v>0</v>
      </c>
      <c r="H173" s="30"/>
      <c r="I173" s="30"/>
      <c r="J173" s="30"/>
      <c r="K173" s="30"/>
    </row>
    <row r="174" spans="1:11" ht="15" customHeight="1" x14ac:dyDescent="0.25">
      <c r="A174" s="30"/>
      <c r="B174" s="30"/>
      <c r="C174" s="34" t="s">
        <v>64</v>
      </c>
      <c r="D174" s="53">
        <v>0</v>
      </c>
      <c r="E174" s="53">
        <v>0</v>
      </c>
      <c r="F174" s="53">
        <v>0</v>
      </c>
      <c r="G174" s="53">
        <v>0</v>
      </c>
      <c r="H174" s="30"/>
      <c r="I174" s="30"/>
      <c r="J174" s="30"/>
      <c r="K174" s="30"/>
    </row>
    <row r="175" spans="1:11" ht="15" customHeight="1" x14ac:dyDescent="0.25">
      <c r="A175" s="30"/>
      <c r="B175" s="30"/>
      <c r="C175" s="34" t="s">
        <v>65</v>
      </c>
      <c r="D175" s="53">
        <v>0</v>
      </c>
      <c r="E175" s="53">
        <v>0</v>
      </c>
      <c r="F175" s="53">
        <v>0</v>
      </c>
      <c r="G175" s="53">
        <v>0</v>
      </c>
      <c r="H175" s="30"/>
      <c r="I175" s="30"/>
      <c r="J175" s="30"/>
      <c r="K175" s="30"/>
    </row>
    <row r="176" spans="1:11" ht="15" customHeight="1" x14ac:dyDescent="0.25">
      <c r="A176" s="30"/>
      <c r="B176" s="30"/>
      <c r="C176" s="34" t="s">
        <v>66</v>
      </c>
      <c r="D176" s="53">
        <v>0</v>
      </c>
      <c r="E176" s="53">
        <v>0</v>
      </c>
      <c r="F176" s="53">
        <v>0</v>
      </c>
      <c r="G176" s="53">
        <v>0</v>
      </c>
      <c r="H176" s="30"/>
      <c r="I176" s="30"/>
      <c r="J176" s="30"/>
      <c r="K176" s="30"/>
    </row>
    <row r="177" spans="1:11" ht="15" customHeight="1" x14ac:dyDescent="0.25">
      <c r="A177" s="30"/>
      <c r="B177" s="30"/>
      <c r="C177" s="34" t="s">
        <v>69</v>
      </c>
      <c r="D177" s="53">
        <v>0</v>
      </c>
      <c r="E177" s="53">
        <v>0</v>
      </c>
      <c r="F177" s="53">
        <v>0</v>
      </c>
      <c r="G177" s="53">
        <v>0</v>
      </c>
      <c r="H177" s="30"/>
      <c r="I177" s="30"/>
      <c r="J177" s="30"/>
      <c r="K177" s="30"/>
    </row>
    <row r="178" spans="1:11" ht="15" customHeight="1" x14ac:dyDescent="0.25">
      <c r="A178" s="30"/>
      <c r="B178" s="30"/>
      <c r="C178" s="34" t="s">
        <v>70</v>
      </c>
      <c r="D178" s="53">
        <v>0</v>
      </c>
      <c r="E178" s="53">
        <v>0</v>
      </c>
      <c r="F178" s="53">
        <v>0</v>
      </c>
      <c r="G178" s="53">
        <v>0</v>
      </c>
      <c r="H178" s="30"/>
      <c r="I178" s="30"/>
      <c r="J178" s="30"/>
      <c r="K178" s="30"/>
    </row>
    <row r="179" spans="1:11" ht="20.100000000000001" customHeight="1" x14ac:dyDescent="0.25">
      <c r="A179" s="30"/>
      <c r="B179" s="30"/>
      <c r="C179" s="55" t="s">
        <v>47</v>
      </c>
      <c r="D179" s="30"/>
      <c r="E179" s="30"/>
      <c r="F179" s="30"/>
      <c r="G179" s="30"/>
      <c r="H179" s="30"/>
      <c r="I179" s="30"/>
      <c r="J179" s="30"/>
      <c r="K179" s="30"/>
    </row>
    <row r="180" spans="1:11" ht="20.100000000000001" customHeight="1" x14ac:dyDescent="0.25">
      <c r="A180" s="56" t="s">
        <v>120</v>
      </c>
      <c r="B180" s="41" t="s">
        <v>121</v>
      </c>
      <c r="C180" s="41" t="s">
        <v>47</v>
      </c>
      <c r="D180" s="30"/>
      <c r="E180" s="57" t="s">
        <v>47</v>
      </c>
      <c r="F180" s="41" t="s">
        <v>121</v>
      </c>
      <c r="G180" s="41" t="s">
        <v>47</v>
      </c>
      <c r="H180" s="58" t="s">
        <v>47</v>
      </c>
      <c r="I180" s="57" t="s">
        <v>47</v>
      </c>
      <c r="J180" s="41" t="s">
        <v>121</v>
      </c>
      <c r="K180" s="41" t="s">
        <v>47</v>
      </c>
    </row>
    <row r="181" spans="1:11" ht="20.100000000000001" customHeight="1" x14ac:dyDescent="0.25">
      <c r="A181" s="59" t="s">
        <v>122</v>
      </c>
      <c r="B181" s="41" t="s">
        <v>123</v>
      </c>
      <c r="C181" s="41" t="s">
        <v>47</v>
      </c>
      <c r="D181" s="30"/>
      <c r="E181" s="59" t="s">
        <v>124</v>
      </c>
      <c r="F181" s="41" t="s">
        <v>123</v>
      </c>
      <c r="G181" s="41" t="s">
        <v>47</v>
      </c>
      <c r="H181" s="30"/>
      <c r="I181" s="59" t="s">
        <v>125</v>
      </c>
      <c r="J181" s="41" t="s">
        <v>123</v>
      </c>
      <c r="K181" s="41" t="s">
        <v>47</v>
      </c>
    </row>
    <row r="182" spans="1:11" ht="20.100000000000001" customHeight="1" x14ac:dyDescent="0.25">
      <c r="A182" s="60" t="s">
        <v>47</v>
      </c>
      <c r="B182" s="41" t="s">
        <v>126</v>
      </c>
      <c r="C182" s="41" t="s">
        <v>47</v>
      </c>
      <c r="D182" s="30"/>
      <c r="E182" s="60" t="s">
        <v>47</v>
      </c>
      <c r="F182" s="41" t="s">
        <v>126</v>
      </c>
      <c r="G182" s="41" t="s">
        <v>47</v>
      </c>
      <c r="H182" s="30"/>
      <c r="I182" s="60" t="s">
        <v>47</v>
      </c>
      <c r="J182" s="41" t="s">
        <v>126</v>
      </c>
      <c r="K182" s="41" t="s">
        <v>47</v>
      </c>
    </row>
  </sheetData>
  <mergeCells count="23">
    <mergeCell ref="D6:G6"/>
    <mergeCell ref="C1:G1"/>
    <mergeCell ref="C2:G2"/>
    <mergeCell ref="D3:G3"/>
    <mergeCell ref="D4:G4"/>
    <mergeCell ref="D5:G5"/>
    <mergeCell ref="C78:G78"/>
    <mergeCell ref="D7:G7"/>
    <mergeCell ref="C8:G8"/>
    <mergeCell ref="C9:G9"/>
    <mergeCell ref="D10:G10"/>
    <mergeCell ref="D14:G14"/>
    <mergeCell ref="C20:G20"/>
    <mergeCell ref="D21:G21"/>
    <mergeCell ref="D22:G22"/>
    <mergeCell ref="D23:G23"/>
    <mergeCell ref="D24:G24"/>
    <mergeCell ref="C33:G33"/>
    <mergeCell ref="D79:G79"/>
    <mergeCell ref="D80:G80"/>
    <mergeCell ref="D81:G81"/>
    <mergeCell ref="D82:G82"/>
    <mergeCell ref="C91:G91"/>
  </mergeCells>
  <pageMargins left="0" right="0" top="0" bottom="0" header="0" footer="0"/>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409"/>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1490</v>
      </c>
      <c r="E3" s="1385"/>
      <c r="F3" s="1385"/>
      <c r="G3" s="1385"/>
      <c r="H3" s="30"/>
      <c r="I3" s="30"/>
      <c r="J3" s="30"/>
      <c r="K3" s="30"/>
    </row>
    <row r="4" spans="1:11" ht="14.1" customHeight="1" x14ac:dyDescent="0.25">
      <c r="A4" s="30"/>
      <c r="B4" s="30"/>
      <c r="C4" s="32" t="s">
        <v>4</v>
      </c>
      <c r="D4" s="1384" t="s">
        <v>1053</v>
      </c>
      <c r="E4" s="1385"/>
      <c r="F4" s="1385"/>
      <c r="G4" s="1385"/>
      <c r="H4" s="30"/>
      <c r="I4" s="30"/>
      <c r="J4" s="30"/>
      <c r="K4" s="30"/>
    </row>
    <row r="5" spans="1:11" ht="14.1" customHeight="1" x14ac:dyDescent="0.25">
      <c r="A5" s="30"/>
      <c r="B5" s="30"/>
      <c r="C5" s="32" t="s">
        <v>6</v>
      </c>
      <c r="D5" s="1384" t="s">
        <v>129</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62.1" customHeight="1" x14ac:dyDescent="0.25">
      <c r="A9" s="30"/>
      <c r="B9" s="30"/>
      <c r="C9" s="1378" t="s">
        <v>1491</v>
      </c>
      <c r="D9" s="1379"/>
      <c r="E9" s="1379"/>
      <c r="F9" s="1379"/>
      <c r="G9" s="1379"/>
      <c r="H9" s="30"/>
      <c r="I9" s="30"/>
      <c r="J9" s="30"/>
      <c r="K9" s="30"/>
    </row>
    <row r="10" spans="1:11" ht="237" customHeight="1" x14ac:dyDescent="0.25">
      <c r="A10" s="30"/>
      <c r="B10" s="30"/>
      <c r="C10" s="33" t="s">
        <v>14</v>
      </c>
      <c r="D10" s="1372" t="s">
        <v>1492</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1493</v>
      </c>
      <c r="D13" s="38" t="s">
        <v>1086</v>
      </c>
      <c r="E13" s="38" t="s">
        <v>1086</v>
      </c>
      <c r="F13" s="38" t="s">
        <v>1086</v>
      </c>
      <c r="G13" s="38" t="s">
        <v>1086</v>
      </c>
      <c r="H13" s="30"/>
      <c r="I13" s="30"/>
      <c r="J13" s="30"/>
      <c r="K13" s="30"/>
    </row>
    <row r="14" spans="1:11" ht="20.100000000000001" customHeight="1" x14ac:dyDescent="0.25">
      <c r="A14" s="30"/>
      <c r="B14" s="30"/>
      <c r="C14" s="34" t="s">
        <v>1494</v>
      </c>
      <c r="D14" s="38" t="s">
        <v>47</v>
      </c>
      <c r="E14" s="38" t="s">
        <v>1495</v>
      </c>
      <c r="F14" s="38" t="s">
        <v>1496</v>
      </c>
      <c r="G14" s="38" t="s">
        <v>47</v>
      </c>
      <c r="H14" s="30"/>
      <c r="I14" s="30"/>
      <c r="J14" s="30"/>
      <c r="K14" s="30"/>
    </row>
    <row r="15" spans="1:11" ht="20.100000000000001" customHeight="1" x14ac:dyDescent="0.25">
      <c r="A15" s="30"/>
      <c r="B15" s="30"/>
      <c r="C15" s="34" t="s">
        <v>1497</v>
      </c>
      <c r="D15" s="38" t="s">
        <v>47</v>
      </c>
      <c r="E15" s="38" t="s">
        <v>1498</v>
      </c>
      <c r="F15" s="38" t="s">
        <v>1499</v>
      </c>
      <c r="G15" s="38" t="s">
        <v>47</v>
      </c>
      <c r="H15" s="30"/>
      <c r="I15" s="30"/>
      <c r="J15" s="30"/>
      <c r="K15" s="30"/>
    </row>
    <row r="16" spans="1:11" ht="20.100000000000001" customHeight="1" x14ac:dyDescent="0.25">
      <c r="A16" s="30"/>
      <c r="B16" s="30"/>
      <c r="C16" s="34" t="s">
        <v>1500</v>
      </c>
      <c r="D16" s="38" t="s">
        <v>47</v>
      </c>
      <c r="E16" s="38" t="s">
        <v>881</v>
      </c>
      <c r="F16" s="38" t="s">
        <v>481</v>
      </c>
      <c r="G16" s="38" t="s">
        <v>47</v>
      </c>
      <c r="H16" s="30"/>
      <c r="I16" s="30"/>
      <c r="J16" s="30"/>
      <c r="K16" s="30"/>
    </row>
    <row r="17" spans="1:11" ht="14.1" customHeight="1" x14ac:dyDescent="0.25">
      <c r="A17" s="30"/>
      <c r="B17" s="30"/>
      <c r="C17" s="34" t="s">
        <v>1501</v>
      </c>
      <c r="D17" s="38" t="s">
        <v>47</v>
      </c>
      <c r="E17" s="38" t="s">
        <v>1502</v>
      </c>
      <c r="F17" s="38" t="s">
        <v>1503</v>
      </c>
      <c r="G17" s="38" t="s">
        <v>47</v>
      </c>
      <c r="H17" s="30"/>
      <c r="I17" s="30"/>
      <c r="J17" s="30"/>
      <c r="K17" s="30"/>
    </row>
    <row r="18" spans="1:11" ht="47.1" customHeight="1" x14ac:dyDescent="0.25">
      <c r="A18" s="30"/>
      <c r="B18" s="30"/>
      <c r="C18" s="33" t="s">
        <v>21</v>
      </c>
      <c r="D18" s="1372" t="s">
        <v>1504</v>
      </c>
      <c r="E18" s="1373"/>
      <c r="F18" s="1373"/>
      <c r="G18" s="1373"/>
      <c r="H18" s="30"/>
      <c r="I18" s="30"/>
      <c r="J18" s="30"/>
      <c r="K18" s="30"/>
    </row>
    <row r="19" spans="1:11" ht="27.95" customHeight="1" x14ac:dyDescent="0.25">
      <c r="A19" s="30"/>
      <c r="B19" s="30"/>
      <c r="C19" s="34" t="s">
        <v>23</v>
      </c>
      <c r="D19" s="35">
        <v>2022</v>
      </c>
      <c r="E19" s="35">
        <v>2023</v>
      </c>
      <c r="F19" s="35">
        <v>2024</v>
      </c>
      <c r="G19" s="35">
        <v>2025</v>
      </c>
      <c r="H19" s="30"/>
      <c r="I19" s="30"/>
      <c r="J19" s="30"/>
      <c r="K19" s="30"/>
    </row>
    <row r="20" spans="1:11" ht="14.1" customHeight="1" x14ac:dyDescent="0.25">
      <c r="A20" s="30"/>
      <c r="B20" s="30"/>
      <c r="C20" s="36"/>
      <c r="D20" s="37" t="s">
        <v>17</v>
      </c>
      <c r="E20" s="37" t="s">
        <v>18</v>
      </c>
      <c r="F20" s="37" t="s">
        <v>18</v>
      </c>
      <c r="G20" s="37" t="s">
        <v>18</v>
      </c>
      <c r="H20" s="30"/>
      <c r="I20" s="30"/>
      <c r="J20" s="30"/>
      <c r="K20" s="30"/>
    </row>
    <row r="21" spans="1:11" ht="20.100000000000001" customHeight="1" x14ac:dyDescent="0.25">
      <c r="A21" s="30"/>
      <c r="B21" s="30"/>
      <c r="C21" s="34" t="s">
        <v>1493</v>
      </c>
      <c r="D21" s="38" t="s">
        <v>1505</v>
      </c>
      <c r="E21" s="38" t="s">
        <v>1506</v>
      </c>
      <c r="F21" s="38" t="s">
        <v>1506</v>
      </c>
      <c r="G21" s="38" t="s">
        <v>1506</v>
      </c>
      <c r="H21" s="30"/>
      <c r="I21" s="30"/>
      <c r="J21" s="30"/>
      <c r="K21" s="30"/>
    </row>
    <row r="22" spans="1:11" ht="14.1" customHeight="1" x14ac:dyDescent="0.25">
      <c r="A22" s="30"/>
      <c r="B22" s="30"/>
      <c r="C22" s="1370" t="s">
        <v>30</v>
      </c>
      <c r="D22" s="1371"/>
      <c r="E22" s="1371"/>
      <c r="F22" s="1371"/>
      <c r="G22" s="1371"/>
      <c r="H22" s="30"/>
      <c r="I22" s="30"/>
      <c r="J22" s="30"/>
      <c r="K22" s="30"/>
    </row>
    <row r="23" spans="1:11" ht="14.1" customHeight="1" x14ac:dyDescent="0.25">
      <c r="A23" s="30"/>
      <c r="B23" s="30"/>
      <c r="C23" s="241" t="s">
        <v>1507</v>
      </c>
      <c r="D23" s="1370" t="s">
        <v>1508</v>
      </c>
      <c r="E23" s="1371"/>
      <c r="F23" s="1371"/>
      <c r="G23" s="1371"/>
      <c r="H23" s="30"/>
      <c r="I23" s="30"/>
      <c r="J23" s="30"/>
      <c r="K23" s="30"/>
    </row>
    <row r="24" spans="1:11" ht="18" customHeight="1" x14ac:dyDescent="0.25">
      <c r="A24" s="30"/>
      <c r="B24" s="30"/>
      <c r="C24" s="40" t="s">
        <v>33</v>
      </c>
      <c r="D24" s="1368" t="s">
        <v>1509</v>
      </c>
      <c r="E24" s="1369"/>
      <c r="F24" s="1369"/>
      <c r="G24" s="1369"/>
      <c r="H24" s="30"/>
      <c r="I24" s="30"/>
      <c r="J24" s="30"/>
      <c r="K24" s="30"/>
    </row>
    <row r="25" spans="1:11" ht="18" customHeight="1" x14ac:dyDescent="0.25">
      <c r="A25" s="30"/>
      <c r="B25" s="30"/>
      <c r="C25" s="41" t="s">
        <v>35</v>
      </c>
      <c r="D25" s="1361" t="s">
        <v>1510</v>
      </c>
      <c r="E25" s="1362"/>
      <c r="F25" s="1362"/>
      <c r="G25" s="1362"/>
      <c r="H25" s="30"/>
      <c r="I25" s="30"/>
      <c r="J25" s="30"/>
      <c r="K25" s="30"/>
    </row>
    <row r="26" spans="1:11" ht="18" customHeight="1" x14ac:dyDescent="0.25">
      <c r="A26" s="30"/>
      <c r="B26" s="30"/>
      <c r="C26" s="41" t="s">
        <v>37</v>
      </c>
      <c r="D26" s="1361" t="s">
        <v>1511</v>
      </c>
      <c r="E26" s="1362"/>
      <c r="F26" s="1362"/>
      <c r="G26" s="1362"/>
      <c r="H26" s="30"/>
      <c r="I26" s="30"/>
      <c r="J26" s="30"/>
      <c r="K26" s="30"/>
    </row>
    <row r="27" spans="1:11" ht="15" customHeight="1" x14ac:dyDescent="0.25">
      <c r="A27" s="30"/>
      <c r="B27" s="30"/>
      <c r="C27" s="42"/>
      <c r="D27" s="43">
        <v>2022</v>
      </c>
      <c r="E27" s="43">
        <v>2023</v>
      </c>
      <c r="F27" s="43">
        <v>2024</v>
      </c>
      <c r="G27" s="43">
        <v>2025</v>
      </c>
      <c r="H27" s="30"/>
      <c r="I27" s="30"/>
      <c r="J27" s="30"/>
      <c r="K27" s="30"/>
    </row>
    <row r="28" spans="1:11" ht="15" customHeight="1" x14ac:dyDescent="0.25">
      <c r="A28" s="30"/>
      <c r="B28" s="30"/>
      <c r="C28" s="44"/>
      <c r="D28" s="45" t="s">
        <v>17</v>
      </c>
      <c r="E28" s="45" t="s">
        <v>18</v>
      </c>
      <c r="F28" s="45" t="s">
        <v>18</v>
      </c>
      <c r="G28" s="45" t="s">
        <v>18</v>
      </c>
      <c r="H28" s="30"/>
      <c r="I28" s="30"/>
      <c r="J28" s="30"/>
      <c r="K28" s="30"/>
    </row>
    <row r="29" spans="1:11" ht="14.1" customHeight="1" x14ac:dyDescent="0.25">
      <c r="A29" s="30"/>
      <c r="B29" s="30"/>
      <c r="C29" s="34" t="s">
        <v>39</v>
      </c>
      <c r="D29" s="38" t="s">
        <v>1505</v>
      </c>
      <c r="E29" s="38" t="s">
        <v>1512</v>
      </c>
      <c r="F29" s="38" t="s">
        <v>1512</v>
      </c>
      <c r="G29" s="38" t="s">
        <v>1512</v>
      </c>
      <c r="H29" s="30"/>
      <c r="I29" s="30"/>
      <c r="J29" s="30"/>
      <c r="K29" s="30"/>
    </row>
    <row r="30" spans="1:11" ht="14.1" customHeight="1" x14ac:dyDescent="0.25">
      <c r="A30" s="30"/>
      <c r="B30" s="30"/>
      <c r="C30" s="34" t="s">
        <v>40</v>
      </c>
      <c r="D30" s="38" t="s">
        <v>1513</v>
      </c>
      <c r="E30" s="38" t="s">
        <v>1514</v>
      </c>
      <c r="F30" s="38" t="s">
        <v>1514</v>
      </c>
      <c r="G30" s="38" t="s">
        <v>1514</v>
      </c>
      <c r="H30" s="30"/>
      <c r="I30" s="30"/>
      <c r="J30" s="30"/>
      <c r="K30" s="30"/>
    </row>
    <row r="31" spans="1:11" ht="14.1" customHeight="1" x14ac:dyDescent="0.25">
      <c r="A31" s="30"/>
      <c r="B31" s="30"/>
      <c r="C31" s="34" t="s">
        <v>43</v>
      </c>
      <c r="D31" s="38" t="s">
        <v>1515</v>
      </c>
      <c r="E31" s="38" t="s">
        <v>1516</v>
      </c>
      <c r="F31" s="38" t="s">
        <v>1516</v>
      </c>
      <c r="G31" s="38" t="s">
        <v>1516</v>
      </c>
      <c r="H31" s="30"/>
      <c r="I31" s="30"/>
      <c r="J31" s="30"/>
      <c r="K31" s="30"/>
    </row>
    <row r="32" spans="1:11" ht="14.1" customHeight="1" x14ac:dyDescent="0.25">
      <c r="A32" s="30"/>
      <c r="B32" s="30"/>
      <c r="C32" s="34" t="s">
        <v>46</v>
      </c>
      <c r="D32" s="38" t="s">
        <v>47</v>
      </c>
      <c r="E32" s="38" t="s">
        <v>1517</v>
      </c>
      <c r="F32" s="38" t="s">
        <v>48</v>
      </c>
      <c r="G32" s="38" t="s">
        <v>48</v>
      </c>
      <c r="H32" s="30"/>
      <c r="I32" s="30"/>
      <c r="J32" s="30"/>
      <c r="K32" s="30"/>
    </row>
    <row r="33" spans="1:11" ht="14.1" customHeight="1" x14ac:dyDescent="0.25">
      <c r="A33" s="30"/>
      <c r="B33" s="30"/>
      <c r="C33" s="34" t="s">
        <v>49</v>
      </c>
      <c r="D33" s="38" t="s">
        <v>47</v>
      </c>
      <c r="E33" s="38" t="s">
        <v>1518</v>
      </c>
      <c r="F33" s="38" t="s">
        <v>48</v>
      </c>
      <c r="G33" s="38" t="s">
        <v>48</v>
      </c>
      <c r="H33" s="30"/>
      <c r="I33" s="30"/>
      <c r="J33" s="30"/>
      <c r="K33" s="30"/>
    </row>
    <row r="34" spans="1:11" ht="14.1" customHeight="1" x14ac:dyDescent="0.25">
      <c r="A34" s="30"/>
      <c r="B34" s="30"/>
      <c r="C34" s="34" t="s">
        <v>51</v>
      </c>
      <c r="D34" s="38" t="s">
        <v>47</v>
      </c>
      <c r="E34" s="38" t="s">
        <v>1519</v>
      </c>
      <c r="F34" s="38" t="s">
        <v>48</v>
      </c>
      <c r="G34" s="38" t="s">
        <v>48</v>
      </c>
      <c r="H34" s="30"/>
      <c r="I34" s="30"/>
      <c r="J34" s="30"/>
      <c r="K34" s="30"/>
    </row>
    <row r="35" spans="1:11" ht="14.1" customHeight="1" x14ac:dyDescent="0.25">
      <c r="A35" s="30"/>
      <c r="B35" s="30"/>
      <c r="C35" s="1363" t="s">
        <v>52</v>
      </c>
      <c r="D35" s="1364"/>
      <c r="E35" s="1364"/>
      <c r="F35" s="1364"/>
      <c r="G35" s="1364"/>
      <c r="H35" s="30"/>
      <c r="I35" s="30"/>
      <c r="J35" s="30"/>
      <c r="K35" s="30"/>
    </row>
    <row r="36" spans="1:11" ht="14.1" customHeight="1" x14ac:dyDescent="0.25">
      <c r="A36" s="30"/>
      <c r="B36" s="30"/>
      <c r="C36" s="42"/>
      <c r="D36" s="43">
        <v>2022</v>
      </c>
      <c r="E36" s="43">
        <v>2023</v>
      </c>
      <c r="F36" s="43">
        <v>2024</v>
      </c>
      <c r="G36" s="43">
        <v>2025</v>
      </c>
      <c r="H36" s="30"/>
      <c r="I36" s="30"/>
      <c r="J36" s="30"/>
      <c r="K36" s="30"/>
    </row>
    <row r="37" spans="1:11" ht="14.1" customHeight="1" x14ac:dyDescent="0.25">
      <c r="A37" s="30"/>
      <c r="B37" s="30"/>
      <c r="C37" s="44"/>
      <c r="D37" s="45" t="s">
        <v>17</v>
      </c>
      <c r="E37" s="45" t="s">
        <v>18</v>
      </c>
      <c r="F37" s="45" t="s">
        <v>18</v>
      </c>
      <c r="G37" s="45" t="s">
        <v>18</v>
      </c>
      <c r="H37" s="30"/>
      <c r="I37" s="30"/>
      <c r="J37" s="30"/>
      <c r="K37" s="30"/>
    </row>
    <row r="38" spans="1:11" ht="14.1" customHeight="1" x14ac:dyDescent="0.25">
      <c r="A38" s="30"/>
      <c r="B38" s="30"/>
      <c r="C38" s="46" t="s">
        <v>53</v>
      </c>
      <c r="D38" s="47">
        <v>106147000</v>
      </c>
      <c r="E38" s="47">
        <v>108400000</v>
      </c>
      <c r="F38" s="47">
        <v>110400000</v>
      </c>
      <c r="G38" s="47">
        <v>110400000</v>
      </c>
      <c r="H38" s="30"/>
      <c r="I38" s="30"/>
      <c r="J38" s="30"/>
      <c r="K38" s="30"/>
    </row>
    <row r="39" spans="1:11" ht="14.1" customHeight="1" x14ac:dyDescent="0.25">
      <c r="A39" s="30"/>
      <c r="B39" s="30"/>
      <c r="C39" s="46" t="s">
        <v>54</v>
      </c>
      <c r="D39" s="47">
        <v>106147000</v>
      </c>
      <c r="E39" s="47">
        <v>108400000</v>
      </c>
      <c r="F39" s="47">
        <v>110400000</v>
      </c>
      <c r="G39" s="47">
        <v>110400000</v>
      </c>
      <c r="H39" s="30"/>
      <c r="I39" s="30"/>
      <c r="J39" s="30"/>
      <c r="K39" s="30"/>
    </row>
    <row r="40" spans="1:11" ht="14.1" customHeight="1" x14ac:dyDescent="0.25">
      <c r="A40" s="30"/>
      <c r="B40" s="30"/>
      <c r="C40" s="46" t="s">
        <v>55</v>
      </c>
      <c r="D40" s="47">
        <v>0</v>
      </c>
      <c r="E40" s="47">
        <v>0</v>
      </c>
      <c r="F40" s="47">
        <v>0</v>
      </c>
      <c r="G40" s="47">
        <v>0</v>
      </c>
      <c r="H40" s="30"/>
      <c r="I40" s="30"/>
      <c r="J40" s="30"/>
      <c r="K40" s="30"/>
    </row>
    <row r="41" spans="1:11" ht="14.1" customHeight="1" x14ac:dyDescent="0.25">
      <c r="A41" s="30"/>
      <c r="B41" s="30"/>
      <c r="C41" s="46" t="s">
        <v>56</v>
      </c>
      <c r="D41" s="47">
        <v>15015000</v>
      </c>
      <c r="E41" s="47">
        <v>14920000</v>
      </c>
      <c r="F41" s="47">
        <v>14920000</v>
      </c>
      <c r="G41" s="47">
        <v>14920000</v>
      </c>
      <c r="H41" s="30"/>
      <c r="I41" s="30"/>
      <c r="J41" s="30"/>
      <c r="K41" s="30"/>
    </row>
    <row r="42" spans="1:11" ht="14.1" customHeight="1" x14ac:dyDescent="0.25">
      <c r="A42" s="30"/>
      <c r="B42" s="30"/>
      <c r="C42" s="46" t="s">
        <v>54</v>
      </c>
      <c r="D42" s="47">
        <v>15015000</v>
      </c>
      <c r="E42" s="47">
        <v>14920000</v>
      </c>
      <c r="F42" s="47">
        <v>14920000</v>
      </c>
      <c r="G42" s="47">
        <v>14920000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57</v>
      </c>
      <c r="D44" s="47">
        <v>31107000</v>
      </c>
      <c r="E44" s="47">
        <v>39040000</v>
      </c>
      <c r="F44" s="47">
        <v>37040000</v>
      </c>
      <c r="G44" s="47">
        <v>37040000</v>
      </c>
      <c r="H44" s="30"/>
      <c r="I44" s="30"/>
      <c r="J44" s="30"/>
      <c r="K44" s="30"/>
    </row>
    <row r="45" spans="1:11" ht="14.1" customHeight="1" x14ac:dyDescent="0.25">
      <c r="A45" s="30"/>
      <c r="B45" s="30"/>
      <c r="C45" s="46" t="s">
        <v>54</v>
      </c>
      <c r="D45" s="47">
        <v>31107000</v>
      </c>
      <c r="E45" s="47">
        <v>39040000</v>
      </c>
      <c r="F45" s="47">
        <v>37040000</v>
      </c>
      <c r="G45" s="47">
        <v>37040000</v>
      </c>
      <c r="H45" s="30"/>
      <c r="I45" s="30"/>
      <c r="J45" s="30"/>
      <c r="K45" s="30"/>
    </row>
    <row r="46" spans="1:11" ht="14.1" customHeight="1" x14ac:dyDescent="0.25">
      <c r="A46" s="30"/>
      <c r="B46" s="30"/>
      <c r="C46" s="46" t="s">
        <v>55</v>
      </c>
      <c r="D46" s="47">
        <v>0</v>
      </c>
      <c r="E46" s="47">
        <v>0</v>
      </c>
      <c r="F46" s="47">
        <v>0</v>
      </c>
      <c r="G46" s="47">
        <v>0</v>
      </c>
      <c r="H46" s="30"/>
      <c r="I46" s="30"/>
      <c r="J46" s="30"/>
      <c r="K46" s="30"/>
    </row>
    <row r="47" spans="1:11" ht="14.1" customHeight="1" x14ac:dyDescent="0.25">
      <c r="A47" s="30"/>
      <c r="B47" s="30"/>
      <c r="C47" s="46" t="s">
        <v>58</v>
      </c>
      <c r="D47" s="47">
        <v>0</v>
      </c>
      <c r="E47" s="47">
        <v>0</v>
      </c>
      <c r="F47" s="47">
        <v>0</v>
      </c>
      <c r="G47" s="47">
        <v>0</v>
      </c>
      <c r="H47" s="30"/>
      <c r="I47" s="30"/>
      <c r="J47" s="30"/>
      <c r="K47" s="30"/>
    </row>
    <row r="48" spans="1:11" ht="14.1" customHeight="1" x14ac:dyDescent="0.25">
      <c r="A48" s="30"/>
      <c r="B48" s="30"/>
      <c r="C48" s="46" t="s">
        <v>54</v>
      </c>
      <c r="D48" s="47">
        <v>0</v>
      </c>
      <c r="E48" s="47">
        <v>0</v>
      </c>
      <c r="F48" s="47">
        <v>0</v>
      </c>
      <c r="G48" s="47">
        <v>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59</v>
      </c>
      <c r="D50" s="47">
        <v>0</v>
      </c>
      <c r="E50" s="47">
        <v>0</v>
      </c>
      <c r="F50" s="47">
        <v>0</v>
      </c>
      <c r="G50" s="47">
        <v>0</v>
      </c>
      <c r="H50" s="30"/>
      <c r="I50" s="30"/>
      <c r="J50" s="30"/>
      <c r="K50" s="30"/>
    </row>
    <row r="51" spans="1:11" ht="14.1" customHeight="1" x14ac:dyDescent="0.25">
      <c r="A51" s="30"/>
      <c r="B51" s="30"/>
      <c r="C51" s="46" t="s">
        <v>54</v>
      </c>
      <c r="D51" s="47">
        <v>0</v>
      </c>
      <c r="E51" s="47">
        <v>0</v>
      </c>
      <c r="F51" s="47">
        <v>0</v>
      </c>
      <c r="G51" s="47">
        <v>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60</v>
      </c>
      <c r="D53" s="47">
        <v>0</v>
      </c>
      <c r="E53" s="47">
        <v>0</v>
      </c>
      <c r="F53" s="47">
        <v>0</v>
      </c>
      <c r="G53" s="47">
        <v>0</v>
      </c>
      <c r="H53" s="30"/>
      <c r="I53" s="30"/>
      <c r="J53" s="30"/>
      <c r="K53" s="30"/>
    </row>
    <row r="54" spans="1:11" ht="14.1" customHeight="1" x14ac:dyDescent="0.25">
      <c r="A54" s="30"/>
      <c r="B54" s="30"/>
      <c r="C54" s="46" t="s">
        <v>54</v>
      </c>
      <c r="D54" s="47">
        <v>0</v>
      </c>
      <c r="E54" s="47">
        <v>0</v>
      </c>
      <c r="F54" s="47">
        <v>0</v>
      </c>
      <c r="G54" s="47">
        <v>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61</v>
      </c>
      <c r="D56" s="47">
        <v>240000</v>
      </c>
      <c r="E56" s="47">
        <v>240000</v>
      </c>
      <c r="F56" s="47">
        <v>240000</v>
      </c>
      <c r="G56" s="47">
        <v>240000</v>
      </c>
      <c r="H56" s="30"/>
      <c r="I56" s="30"/>
      <c r="J56" s="30"/>
      <c r="K56" s="30"/>
    </row>
    <row r="57" spans="1:11" ht="14.1" customHeight="1" x14ac:dyDescent="0.25">
      <c r="A57" s="30"/>
      <c r="B57" s="30"/>
      <c r="C57" s="46" t="s">
        <v>54</v>
      </c>
      <c r="D57" s="47">
        <v>240000</v>
      </c>
      <c r="E57" s="47">
        <v>240000</v>
      </c>
      <c r="F57" s="47">
        <v>240000</v>
      </c>
      <c r="G57" s="47">
        <v>240000</v>
      </c>
      <c r="H57" s="30"/>
      <c r="I57" s="30"/>
      <c r="J57" s="30"/>
      <c r="K57" s="30"/>
    </row>
    <row r="58" spans="1:11" ht="14.1" customHeight="1" x14ac:dyDescent="0.25">
      <c r="A58" s="30"/>
      <c r="B58" s="30"/>
      <c r="C58" s="46" t="s">
        <v>55</v>
      </c>
      <c r="D58" s="47">
        <v>0</v>
      </c>
      <c r="E58" s="47">
        <v>0</v>
      </c>
      <c r="F58" s="47">
        <v>0</v>
      </c>
      <c r="G58" s="47">
        <v>0</v>
      </c>
      <c r="H58" s="30"/>
      <c r="I58" s="30"/>
      <c r="J58" s="30"/>
      <c r="K58" s="30"/>
    </row>
    <row r="59" spans="1:11" ht="14.1" customHeight="1" x14ac:dyDescent="0.25">
      <c r="A59" s="30"/>
      <c r="B59" s="30"/>
      <c r="C59" s="46" t="s">
        <v>62</v>
      </c>
      <c r="D59" s="47">
        <v>0</v>
      </c>
      <c r="E59" s="47">
        <v>0</v>
      </c>
      <c r="F59" s="47">
        <v>0</v>
      </c>
      <c r="G59" s="47">
        <v>0</v>
      </c>
      <c r="H59" s="30"/>
      <c r="I59" s="30"/>
      <c r="J59" s="30"/>
      <c r="K59" s="30"/>
    </row>
    <row r="60" spans="1:11" ht="14.1" customHeight="1" x14ac:dyDescent="0.25">
      <c r="A60" s="30"/>
      <c r="B60" s="30"/>
      <c r="C60" s="46" t="s">
        <v>54</v>
      </c>
      <c r="D60" s="47">
        <v>0</v>
      </c>
      <c r="E60" s="47">
        <v>0</v>
      </c>
      <c r="F60" s="47">
        <v>0</v>
      </c>
      <c r="G60" s="47">
        <v>0</v>
      </c>
      <c r="H60" s="30"/>
      <c r="I60" s="30"/>
      <c r="J60" s="30"/>
      <c r="K60" s="30"/>
    </row>
    <row r="61" spans="1:11" ht="14.1" customHeight="1" x14ac:dyDescent="0.25">
      <c r="A61" s="30"/>
      <c r="B61" s="30"/>
      <c r="C61" s="46" t="s">
        <v>63</v>
      </c>
      <c r="D61" s="47">
        <v>0</v>
      </c>
      <c r="E61" s="47">
        <v>0</v>
      </c>
      <c r="F61" s="47">
        <v>0</v>
      </c>
      <c r="G61" s="47">
        <v>0</v>
      </c>
      <c r="H61" s="30"/>
      <c r="I61" s="30"/>
      <c r="J61" s="30"/>
      <c r="K61" s="30"/>
    </row>
    <row r="62" spans="1:11" ht="14.1" customHeight="1" x14ac:dyDescent="0.25">
      <c r="A62" s="30"/>
      <c r="B62" s="30"/>
      <c r="C62" s="46" t="s">
        <v>64</v>
      </c>
      <c r="D62" s="47">
        <v>0</v>
      </c>
      <c r="E62" s="47">
        <v>0</v>
      </c>
      <c r="F62" s="47">
        <v>0</v>
      </c>
      <c r="G62" s="47">
        <v>0</v>
      </c>
      <c r="H62" s="30"/>
      <c r="I62" s="30"/>
      <c r="J62" s="30"/>
      <c r="K62" s="30"/>
    </row>
    <row r="63" spans="1:11" ht="14.1" customHeight="1" x14ac:dyDescent="0.25">
      <c r="A63" s="30"/>
      <c r="B63" s="30"/>
      <c r="C63" s="46" t="s">
        <v>65</v>
      </c>
      <c r="D63" s="47">
        <v>0</v>
      </c>
      <c r="E63" s="47">
        <v>0</v>
      </c>
      <c r="F63" s="47">
        <v>0</v>
      </c>
      <c r="G63" s="47">
        <v>0</v>
      </c>
      <c r="H63" s="30"/>
      <c r="I63" s="30"/>
      <c r="J63" s="30"/>
      <c r="K63" s="30"/>
    </row>
    <row r="64" spans="1:11" ht="14.1" customHeight="1" x14ac:dyDescent="0.25">
      <c r="A64" s="30"/>
      <c r="B64" s="30"/>
      <c r="C64" s="46" t="s">
        <v>66</v>
      </c>
      <c r="D64" s="47">
        <v>0</v>
      </c>
      <c r="E64" s="47">
        <v>0</v>
      </c>
      <c r="F64" s="47">
        <v>0</v>
      </c>
      <c r="G64" s="47">
        <v>0</v>
      </c>
      <c r="H64" s="30"/>
      <c r="I64" s="30"/>
      <c r="J64" s="30"/>
      <c r="K64" s="30"/>
    </row>
    <row r="65" spans="1:11" ht="14.1" customHeight="1" x14ac:dyDescent="0.25">
      <c r="A65" s="30"/>
      <c r="B65" s="30"/>
      <c r="C65" s="46" t="s">
        <v>67</v>
      </c>
      <c r="D65" s="47">
        <v>0</v>
      </c>
      <c r="E65" s="47">
        <v>0</v>
      </c>
      <c r="F65" s="47">
        <v>0</v>
      </c>
      <c r="G65" s="47">
        <v>0</v>
      </c>
      <c r="H65" s="30"/>
      <c r="I65" s="30"/>
      <c r="J65" s="30"/>
      <c r="K65" s="30"/>
    </row>
    <row r="66" spans="1:11" ht="14.1" customHeight="1" x14ac:dyDescent="0.25">
      <c r="A66" s="30"/>
      <c r="B66" s="30"/>
      <c r="C66" s="46" t="s">
        <v>54</v>
      </c>
      <c r="D66" s="47">
        <v>0</v>
      </c>
      <c r="E66" s="47">
        <v>0</v>
      </c>
      <c r="F66" s="47">
        <v>0</v>
      </c>
      <c r="G66" s="47">
        <v>0</v>
      </c>
      <c r="H66" s="30"/>
      <c r="I66" s="30"/>
      <c r="J66" s="30"/>
      <c r="K66" s="30"/>
    </row>
    <row r="67" spans="1:11" ht="14.1" customHeight="1" x14ac:dyDescent="0.25">
      <c r="A67" s="30"/>
      <c r="B67" s="30"/>
      <c r="C67" s="46" t="s">
        <v>63</v>
      </c>
      <c r="D67" s="47">
        <v>0</v>
      </c>
      <c r="E67" s="47">
        <v>0</v>
      </c>
      <c r="F67" s="47">
        <v>0</v>
      </c>
      <c r="G67" s="47">
        <v>0</v>
      </c>
      <c r="H67" s="30"/>
      <c r="I67" s="30"/>
      <c r="J67" s="30"/>
      <c r="K67" s="30"/>
    </row>
    <row r="68" spans="1:11" ht="14.1" customHeight="1" x14ac:dyDescent="0.25">
      <c r="A68" s="30"/>
      <c r="B68" s="30"/>
      <c r="C68" s="46" t="s">
        <v>64</v>
      </c>
      <c r="D68" s="47">
        <v>0</v>
      </c>
      <c r="E68" s="47">
        <v>0</v>
      </c>
      <c r="F68" s="47">
        <v>0</v>
      </c>
      <c r="G68" s="47">
        <v>0</v>
      </c>
      <c r="H68" s="30"/>
      <c r="I68" s="30"/>
      <c r="J68" s="30"/>
      <c r="K68" s="30"/>
    </row>
    <row r="69" spans="1:11" ht="14.1" customHeight="1" x14ac:dyDescent="0.25">
      <c r="A69" s="30"/>
      <c r="B69" s="30"/>
      <c r="C69" s="46" t="s">
        <v>65</v>
      </c>
      <c r="D69" s="47">
        <v>0</v>
      </c>
      <c r="E69" s="47">
        <v>0</v>
      </c>
      <c r="F69" s="47">
        <v>0</v>
      </c>
      <c r="G69" s="47">
        <v>0</v>
      </c>
      <c r="H69" s="30"/>
      <c r="I69" s="30"/>
      <c r="J69" s="30"/>
      <c r="K69" s="30"/>
    </row>
    <row r="70" spans="1:11" ht="14.1" customHeight="1" x14ac:dyDescent="0.25">
      <c r="A70" s="30"/>
      <c r="B70" s="30"/>
      <c r="C70" s="46" t="s">
        <v>66</v>
      </c>
      <c r="D70" s="47">
        <v>0</v>
      </c>
      <c r="E70" s="47">
        <v>0</v>
      </c>
      <c r="F70" s="47">
        <v>0</v>
      </c>
      <c r="G70" s="47">
        <v>0</v>
      </c>
      <c r="H70" s="30"/>
      <c r="I70" s="30"/>
      <c r="J70" s="30"/>
      <c r="K70" s="30"/>
    </row>
    <row r="71" spans="1:11" ht="14.1" customHeight="1" x14ac:dyDescent="0.25">
      <c r="A71" s="30"/>
      <c r="B71" s="30"/>
      <c r="C71" s="46" t="s">
        <v>68</v>
      </c>
      <c r="D71" s="47">
        <v>0</v>
      </c>
      <c r="E71" s="47">
        <v>0</v>
      </c>
      <c r="F71" s="47">
        <v>0</v>
      </c>
      <c r="G71" s="47">
        <v>0</v>
      </c>
      <c r="H71" s="30"/>
      <c r="I71" s="30"/>
      <c r="J71" s="30"/>
      <c r="K71" s="30"/>
    </row>
    <row r="72" spans="1:11" ht="14.1" customHeight="1" x14ac:dyDescent="0.25">
      <c r="A72" s="30"/>
      <c r="B72" s="30"/>
      <c r="C72" s="46" t="s">
        <v>54</v>
      </c>
      <c r="D72" s="47">
        <v>0</v>
      </c>
      <c r="E72" s="47">
        <v>0</v>
      </c>
      <c r="F72" s="47">
        <v>0</v>
      </c>
      <c r="G72" s="47">
        <v>0</v>
      </c>
      <c r="H72" s="30"/>
      <c r="I72" s="30"/>
      <c r="J72" s="30"/>
      <c r="K72" s="30"/>
    </row>
    <row r="73" spans="1:11" ht="14.1" customHeight="1" x14ac:dyDescent="0.25">
      <c r="A73" s="30"/>
      <c r="B73" s="30"/>
      <c r="C73" s="46" t="s">
        <v>63</v>
      </c>
      <c r="D73" s="47">
        <v>0</v>
      </c>
      <c r="E73" s="47">
        <v>0</v>
      </c>
      <c r="F73" s="47">
        <v>0</v>
      </c>
      <c r="G73" s="47">
        <v>0</v>
      </c>
      <c r="H73" s="30"/>
      <c r="I73" s="30"/>
      <c r="J73" s="30"/>
      <c r="K73" s="30"/>
    </row>
    <row r="74" spans="1:11" ht="14.1" customHeight="1" x14ac:dyDescent="0.25">
      <c r="A74" s="30"/>
      <c r="B74" s="30"/>
      <c r="C74" s="46" t="s">
        <v>64</v>
      </c>
      <c r="D74" s="47">
        <v>0</v>
      </c>
      <c r="E74" s="47">
        <v>0</v>
      </c>
      <c r="F74" s="47">
        <v>0</v>
      </c>
      <c r="G74" s="47">
        <v>0</v>
      </c>
      <c r="H74" s="30"/>
      <c r="I74" s="30"/>
      <c r="J74" s="30"/>
      <c r="K74" s="30"/>
    </row>
    <row r="75" spans="1:11" ht="14.1" customHeight="1" x14ac:dyDescent="0.25">
      <c r="A75" s="30"/>
      <c r="B75" s="30"/>
      <c r="C75" s="46" t="s">
        <v>65</v>
      </c>
      <c r="D75" s="47">
        <v>0</v>
      </c>
      <c r="E75" s="47">
        <v>0</v>
      </c>
      <c r="F75" s="47">
        <v>0</v>
      </c>
      <c r="G75" s="47">
        <v>0</v>
      </c>
      <c r="H75" s="30"/>
      <c r="I75" s="30"/>
      <c r="J75" s="30"/>
      <c r="K75" s="30"/>
    </row>
    <row r="76" spans="1:11" ht="14.1" customHeight="1" x14ac:dyDescent="0.25">
      <c r="A76" s="30"/>
      <c r="B76" s="30"/>
      <c r="C76" s="46" t="s">
        <v>66</v>
      </c>
      <c r="D76" s="47">
        <v>0</v>
      </c>
      <c r="E76" s="47">
        <v>0</v>
      </c>
      <c r="F76" s="47">
        <v>0</v>
      </c>
      <c r="G76" s="47">
        <v>0</v>
      </c>
      <c r="H76" s="30"/>
      <c r="I76" s="30"/>
      <c r="J76" s="30"/>
      <c r="K76" s="30"/>
    </row>
    <row r="77" spans="1:11" ht="14.1" customHeight="1" x14ac:dyDescent="0.25">
      <c r="A77" s="30"/>
      <c r="B77" s="30"/>
      <c r="C77" s="46" t="s">
        <v>69</v>
      </c>
      <c r="D77" s="47">
        <v>0</v>
      </c>
      <c r="E77" s="47">
        <v>0</v>
      </c>
      <c r="F77" s="47">
        <v>0</v>
      </c>
      <c r="G77" s="47">
        <v>0</v>
      </c>
      <c r="H77" s="30"/>
      <c r="I77" s="30"/>
      <c r="J77" s="30"/>
      <c r="K77" s="30"/>
    </row>
    <row r="78" spans="1:11" ht="14.1" customHeight="1" x14ac:dyDescent="0.25">
      <c r="A78" s="30"/>
      <c r="B78" s="30"/>
      <c r="C78" s="46" t="s">
        <v>70</v>
      </c>
      <c r="D78" s="47">
        <v>0</v>
      </c>
      <c r="E78" s="47">
        <v>0</v>
      </c>
      <c r="F78" s="47">
        <v>0</v>
      </c>
      <c r="G78" s="47">
        <v>0</v>
      </c>
      <c r="H78" s="30"/>
      <c r="I78" s="30"/>
      <c r="J78" s="30"/>
      <c r="K78" s="30"/>
    </row>
    <row r="79" spans="1:11" ht="14.1" customHeight="1" x14ac:dyDescent="0.25">
      <c r="A79" s="30"/>
      <c r="B79" s="30"/>
      <c r="C79" s="48" t="s">
        <v>71</v>
      </c>
      <c r="D79" s="47">
        <v>152509000</v>
      </c>
      <c r="E79" s="47">
        <v>162600000</v>
      </c>
      <c r="F79" s="47">
        <v>162600000</v>
      </c>
      <c r="G79" s="47">
        <v>162600000</v>
      </c>
      <c r="H79" s="30"/>
      <c r="I79" s="30"/>
      <c r="J79" s="30"/>
      <c r="K79" s="30"/>
    </row>
    <row r="80" spans="1:11" ht="14.1" customHeight="1" x14ac:dyDescent="0.25">
      <c r="A80" s="30"/>
      <c r="B80" s="30"/>
      <c r="C80" s="1370" t="s">
        <v>72</v>
      </c>
      <c r="D80" s="1371"/>
      <c r="E80" s="1371"/>
      <c r="F80" s="1371"/>
      <c r="G80" s="1371"/>
      <c r="H80" s="30"/>
      <c r="I80" s="30"/>
      <c r="J80" s="30"/>
      <c r="K80" s="30"/>
    </row>
    <row r="81" spans="1:11" ht="14.1" customHeight="1" x14ac:dyDescent="0.25">
      <c r="A81" s="30"/>
      <c r="B81" s="30"/>
      <c r="C81" s="241" t="s">
        <v>1520</v>
      </c>
      <c r="D81" s="1370" t="s">
        <v>1261</v>
      </c>
      <c r="E81" s="1371"/>
      <c r="F81" s="1371"/>
      <c r="G81" s="1371"/>
      <c r="H81" s="30"/>
      <c r="I81" s="30"/>
      <c r="J81" s="30"/>
      <c r="K81" s="30"/>
    </row>
    <row r="82" spans="1:11" ht="18" customHeight="1" x14ac:dyDescent="0.25">
      <c r="A82" s="30"/>
      <c r="B82" s="30"/>
      <c r="C82" s="40" t="s">
        <v>33</v>
      </c>
      <c r="D82" s="1368" t="s">
        <v>1521</v>
      </c>
      <c r="E82" s="1369"/>
      <c r="F82" s="1369"/>
      <c r="G82" s="1369"/>
      <c r="H82" s="30"/>
      <c r="I82" s="30"/>
      <c r="J82" s="30"/>
      <c r="K82" s="30"/>
    </row>
    <row r="83" spans="1:11" ht="18" customHeight="1" x14ac:dyDescent="0.25">
      <c r="A83" s="30"/>
      <c r="B83" s="30"/>
      <c r="C83" s="41" t="s">
        <v>35</v>
      </c>
      <c r="D83" s="1361" t="s">
        <v>1522</v>
      </c>
      <c r="E83" s="1362"/>
      <c r="F83" s="1362"/>
      <c r="G83" s="1362"/>
      <c r="H83" s="30"/>
      <c r="I83" s="30"/>
      <c r="J83" s="30"/>
      <c r="K83" s="30"/>
    </row>
    <row r="84" spans="1:11" ht="18" customHeight="1" x14ac:dyDescent="0.25">
      <c r="A84" s="30"/>
      <c r="B84" s="30"/>
      <c r="C84" s="41" t="s">
        <v>37</v>
      </c>
      <c r="D84" s="1361" t="s">
        <v>1511</v>
      </c>
      <c r="E84" s="1362"/>
      <c r="F84" s="1362"/>
      <c r="G84" s="1362"/>
      <c r="H84" s="30"/>
      <c r="I84" s="30"/>
      <c r="J84" s="30"/>
      <c r="K84" s="30"/>
    </row>
    <row r="85" spans="1:11" ht="15" customHeight="1" x14ac:dyDescent="0.25">
      <c r="A85" s="30"/>
      <c r="B85" s="30"/>
      <c r="C85" s="42"/>
      <c r="D85" s="43">
        <v>2022</v>
      </c>
      <c r="E85" s="43">
        <v>2023</v>
      </c>
      <c r="F85" s="43">
        <v>2024</v>
      </c>
      <c r="G85" s="43">
        <v>2025</v>
      </c>
      <c r="H85" s="30"/>
      <c r="I85" s="30"/>
      <c r="J85" s="30"/>
      <c r="K85" s="30"/>
    </row>
    <row r="86" spans="1:11" ht="15" customHeight="1" x14ac:dyDescent="0.25">
      <c r="A86" s="30"/>
      <c r="B86" s="30"/>
      <c r="C86" s="44"/>
      <c r="D86" s="45" t="s">
        <v>17</v>
      </c>
      <c r="E86" s="45" t="s">
        <v>18</v>
      </c>
      <c r="F86" s="45" t="s">
        <v>18</v>
      </c>
      <c r="G86" s="45" t="s">
        <v>18</v>
      </c>
      <c r="H86" s="30"/>
      <c r="I86" s="30"/>
      <c r="J86" s="30"/>
      <c r="K86" s="30"/>
    </row>
    <row r="87" spans="1:11" ht="14.1" customHeight="1" x14ac:dyDescent="0.25">
      <c r="A87" s="30"/>
      <c r="B87" s="30"/>
      <c r="C87" s="34" t="s">
        <v>39</v>
      </c>
      <c r="D87" s="38" t="s">
        <v>475</v>
      </c>
      <c r="E87" s="38" t="s">
        <v>393</v>
      </c>
      <c r="F87" s="38" t="s">
        <v>670</v>
      </c>
      <c r="G87" s="38" t="s">
        <v>670</v>
      </c>
      <c r="H87" s="30"/>
      <c r="I87" s="30"/>
      <c r="J87" s="30"/>
      <c r="K87" s="30"/>
    </row>
    <row r="88" spans="1:11" ht="14.1" customHeight="1" x14ac:dyDescent="0.25">
      <c r="A88" s="30"/>
      <c r="B88" s="30"/>
      <c r="C88" s="34" t="s">
        <v>40</v>
      </c>
      <c r="D88" s="38" t="s">
        <v>48</v>
      </c>
      <c r="E88" s="38" t="s">
        <v>729</v>
      </c>
      <c r="F88" s="38" t="s">
        <v>1523</v>
      </c>
      <c r="G88" s="38" t="s">
        <v>729</v>
      </c>
      <c r="H88" s="30"/>
      <c r="I88" s="30"/>
      <c r="J88" s="30"/>
      <c r="K88" s="30"/>
    </row>
    <row r="89" spans="1:11" ht="14.1" customHeight="1" x14ac:dyDescent="0.25">
      <c r="A89" s="30"/>
      <c r="B89" s="30"/>
      <c r="C89" s="34" t="s">
        <v>43</v>
      </c>
      <c r="D89" s="38" t="s">
        <v>48</v>
      </c>
      <c r="E89" s="38" t="s">
        <v>1524</v>
      </c>
      <c r="F89" s="38" t="s">
        <v>1525</v>
      </c>
      <c r="G89" s="38" t="s">
        <v>1526</v>
      </c>
      <c r="H89" s="30"/>
      <c r="I89" s="30"/>
      <c r="J89" s="30"/>
      <c r="K89" s="30"/>
    </row>
    <row r="90" spans="1:11" ht="14.1" customHeight="1" x14ac:dyDescent="0.25">
      <c r="A90" s="30"/>
      <c r="B90" s="30"/>
      <c r="C90" s="34" t="s">
        <v>46</v>
      </c>
      <c r="D90" s="38" t="s">
        <v>47</v>
      </c>
      <c r="E90" s="38" t="s">
        <v>1268</v>
      </c>
      <c r="F90" s="38" t="s">
        <v>1527</v>
      </c>
      <c r="G90" s="38" t="s">
        <v>48</v>
      </c>
      <c r="H90" s="30"/>
      <c r="I90" s="30"/>
      <c r="J90" s="30"/>
      <c r="K90" s="30"/>
    </row>
    <row r="91" spans="1:11" ht="14.1" customHeight="1" x14ac:dyDescent="0.25">
      <c r="A91" s="30"/>
      <c r="B91" s="30"/>
      <c r="C91" s="34" t="s">
        <v>49</v>
      </c>
      <c r="D91" s="38" t="s">
        <v>47</v>
      </c>
      <c r="E91" s="38" t="s">
        <v>47</v>
      </c>
      <c r="F91" s="38" t="s">
        <v>867</v>
      </c>
      <c r="G91" s="38" t="s">
        <v>1528</v>
      </c>
      <c r="H91" s="30"/>
      <c r="I91" s="30"/>
      <c r="J91" s="30"/>
      <c r="K91" s="30"/>
    </row>
    <row r="92" spans="1:11" ht="14.1" customHeight="1" x14ac:dyDescent="0.25">
      <c r="A92" s="30"/>
      <c r="B92" s="30"/>
      <c r="C92" s="34" t="s">
        <v>51</v>
      </c>
      <c r="D92" s="38" t="s">
        <v>47</v>
      </c>
      <c r="E92" s="38" t="s">
        <v>47</v>
      </c>
      <c r="F92" s="38" t="s">
        <v>1529</v>
      </c>
      <c r="G92" s="38" t="s">
        <v>1528</v>
      </c>
      <c r="H92" s="30"/>
      <c r="I92" s="30"/>
      <c r="J92" s="30"/>
      <c r="K92" s="30"/>
    </row>
    <row r="93" spans="1:11" ht="14.1" customHeight="1" x14ac:dyDescent="0.25">
      <c r="A93" s="30"/>
      <c r="B93" s="30"/>
      <c r="C93" s="1363" t="s">
        <v>52</v>
      </c>
      <c r="D93" s="1364"/>
      <c r="E93" s="1364"/>
      <c r="F93" s="1364"/>
      <c r="G93" s="1364"/>
      <c r="H93" s="30"/>
      <c r="I93" s="30"/>
      <c r="J93" s="30"/>
      <c r="K93" s="30"/>
    </row>
    <row r="94" spans="1:11" ht="14.1" customHeight="1" x14ac:dyDescent="0.25">
      <c r="A94" s="30"/>
      <c r="B94" s="30"/>
      <c r="C94" s="42"/>
      <c r="D94" s="43">
        <v>2022</v>
      </c>
      <c r="E94" s="43">
        <v>2023</v>
      </c>
      <c r="F94" s="43">
        <v>2024</v>
      </c>
      <c r="G94" s="43">
        <v>2025</v>
      </c>
      <c r="H94" s="30"/>
      <c r="I94" s="30"/>
      <c r="J94" s="30"/>
      <c r="K94" s="30"/>
    </row>
    <row r="95" spans="1:11" ht="14.1" customHeight="1" x14ac:dyDescent="0.25">
      <c r="A95" s="30"/>
      <c r="B95" s="30"/>
      <c r="C95" s="44"/>
      <c r="D95" s="45" t="s">
        <v>17</v>
      </c>
      <c r="E95" s="45" t="s">
        <v>18</v>
      </c>
      <c r="F95" s="45" t="s">
        <v>18</v>
      </c>
      <c r="G95" s="45" t="s">
        <v>18</v>
      </c>
      <c r="H95" s="30"/>
      <c r="I95" s="30"/>
      <c r="J95" s="30"/>
      <c r="K95" s="30"/>
    </row>
    <row r="96" spans="1:11" ht="14.1" customHeight="1" x14ac:dyDescent="0.25">
      <c r="A96" s="30"/>
      <c r="B96" s="30"/>
      <c r="C96" s="46" t="s">
        <v>53</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56</v>
      </c>
      <c r="D99" s="47">
        <v>0</v>
      </c>
      <c r="E99" s="47">
        <v>0</v>
      </c>
      <c r="F99" s="47">
        <v>0</v>
      </c>
      <c r="G99" s="47">
        <v>0</v>
      </c>
      <c r="H99" s="30"/>
      <c r="I99" s="30"/>
      <c r="J99" s="30"/>
      <c r="K99" s="30"/>
    </row>
    <row r="100" spans="1:11" ht="14.1" customHeight="1" x14ac:dyDescent="0.25">
      <c r="A100" s="30"/>
      <c r="B100" s="30"/>
      <c r="C100" s="46" t="s">
        <v>54</v>
      </c>
      <c r="D100" s="47">
        <v>0</v>
      </c>
      <c r="E100" s="47">
        <v>0</v>
      </c>
      <c r="F100" s="47">
        <v>0</v>
      </c>
      <c r="G100" s="47">
        <v>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57</v>
      </c>
      <c r="D102" s="47">
        <v>0</v>
      </c>
      <c r="E102" s="47">
        <v>0</v>
      </c>
      <c r="F102" s="47">
        <v>0</v>
      </c>
      <c r="G102" s="47">
        <v>0</v>
      </c>
      <c r="H102" s="30"/>
      <c r="I102" s="30"/>
      <c r="J102" s="30"/>
      <c r="K102" s="30"/>
    </row>
    <row r="103" spans="1:11" ht="14.1" customHeight="1" x14ac:dyDescent="0.25">
      <c r="A103" s="30"/>
      <c r="B103" s="30"/>
      <c r="C103" s="46" t="s">
        <v>54</v>
      </c>
      <c r="D103" s="47">
        <v>0</v>
      </c>
      <c r="E103" s="47">
        <v>0</v>
      </c>
      <c r="F103" s="47">
        <v>0</v>
      </c>
      <c r="G103" s="47">
        <v>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58</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59</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60</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61</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55</v>
      </c>
      <c r="D116" s="47">
        <v>0</v>
      </c>
      <c r="E116" s="47">
        <v>0</v>
      </c>
      <c r="F116" s="47">
        <v>0</v>
      </c>
      <c r="G116" s="47">
        <v>0</v>
      </c>
      <c r="H116" s="30"/>
      <c r="I116" s="30"/>
      <c r="J116" s="30"/>
      <c r="K116" s="30"/>
    </row>
    <row r="117" spans="1:11" ht="14.1" customHeight="1" x14ac:dyDescent="0.25">
      <c r="A117" s="30"/>
      <c r="B117" s="30"/>
      <c r="C117" s="46" t="s">
        <v>62</v>
      </c>
      <c r="D117" s="47">
        <v>0</v>
      </c>
      <c r="E117" s="47">
        <v>0</v>
      </c>
      <c r="F117" s="47">
        <v>0</v>
      </c>
      <c r="G117" s="47">
        <v>0</v>
      </c>
      <c r="H117" s="30"/>
      <c r="I117" s="30"/>
      <c r="J117" s="30"/>
      <c r="K117" s="30"/>
    </row>
    <row r="118" spans="1:11" ht="14.1" customHeight="1" x14ac:dyDescent="0.25">
      <c r="A118" s="30"/>
      <c r="B118" s="30"/>
      <c r="C118" s="46" t="s">
        <v>54</v>
      </c>
      <c r="D118" s="47">
        <v>0</v>
      </c>
      <c r="E118" s="47">
        <v>0</v>
      </c>
      <c r="F118" s="47">
        <v>0</v>
      </c>
      <c r="G118" s="47">
        <v>0</v>
      </c>
      <c r="H118" s="30"/>
      <c r="I118" s="30"/>
      <c r="J118" s="30"/>
      <c r="K118" s="30"/>
    </row>
    <row r="119" spans="1:11" ht="14.1" customHeight="1" x14ac:dyDescent="0.25">
      <c r="A119" s="30"/>
      <c r="B119" s="30"/>
      <c r="C119" s="46" t="s">
        <v>63</v>
      </c>
      <c r="D119" s="47">
        <v>0</v>
      </c>
      <c r="E119" s="47">
        <v>0</v>
      </c>
      <c r="F119" s="47">
        <v>0</v>
      </c>
      <c r="G119" s="47">
        <v>0</v>
      </c>
      <c r="H119" s="30"/>
      <c r="I119" s="30"/>
      <c r="J119" s="30"/>
      <c r="K119" s="30"/>
    </row>
    <row r="120" spans="1:11" ht="14.1" customHeight="1" x14ac:dyDescent="0.25">
      <c r="A120" s="30"/>
      <c r="B120" s="30"/>
      <c r="C120" s="46" t="s">
        <v>64</v>
      </c>
      <c r="D120" s="47">
        <v>0</v>
      </c>
      <c r="E120" s="47">
        <v>0</v>
      </c>
      <c r="F120" s="47">
        <v>0</v>
      </c>
      <c r="G120" s="47">
        <v>0</v>
      </c>
      <c r="H120" s="30"/>
      <c r="I120" s="30"/>
      <c r="J120" s="30"/>
      <c r="K120" s="30"/>
    </row>
    <row r="121" spans="1:11" ht="14.1" customHeight="1" x14ac:dyDescent="0.25">
      <c r="A121" s="30"/>
      <c r="B121" s="30"/>
      <c r="C121" s="46" t="s">
        <v>65</v>
      </c>
      <c r="D121" s="47">
        <v>0</v>
      </c>
      <c r="E121" s="47">
        <v>0</v>
      </c>
      <c r="F121" s="47">
        <v>0</v>
      </c>
      <c r="G121" s="47">
        <v>0</v>
      </c>
      <c r="H121" s="30"/>
      <c r="I121" s="30"/>
      <c r="J121" s="30"/>
      <c r="K121" s="30"/>
    </row>
    <row r="122" spans="1:11" ht="14.1" customHeight="1" x14ac:dyDescent="0.25">
      <c r="A122" s="30"/>
      <c r="B122" s="30"/>
      <c r="C122" s="46" t="s">
        <v>66</v>
      </c>
      <c r="D122" s="47">
        <v>0</v>
      </c>
      <c r="E122" s="47">
        <v>0</v>
      </c>
      <c r="F122" s="47">
        <v>0</v>
      </c>
      <c r="G122" s="47">
        <v>0</v>
      </c>
      <c r="H122" s="30"/>
      <c r="I122" s="30"/>
      <c r="J122" s="30"/>
      <c r="K122" s="30"/>
    </row>
    <row r="123" spans="1:11" ht="14.1" customHeight="1" x14ac:dyDescent="0.25">
      <c r="A123" s="30"/>
      <c r="B123" s="30"/>
      <c r="C123" s="46" t="s">
        <v>67</v>
      </c>
      <c r="D123" s="47">
        <v>0</v>
      </c>
      <c r="E123" s="47">
        <v>1200000</v>
      </c>
      <c r="F123" s="47">
        <v>1100000</v>
      </c>
      <c r="G123" s="47">
        <v>1200000</v>
      </c>
      <c r="H123" s="30"/>
      <c r="I123" s="30"/>
      <c r="J123" s="30"/>
      <c r="K123" s="30"/>
    </row>
    <row r="124" spans="1:11" ht="14.1" customHeight="1" x14ac:dyDescent="0.25">
      <c r="A124" s="30"/>
      <c r="B124" s="30"/>
      <c r="C124" s="46" t="s">
        <v>54</v>
      </c>
      <c r="D124" s="47">
        <v>0</v>
      </c>
      <c r="E124" s="47">
        <v>1200000</v>
      </c>
      <c r="F124" s="47">
        <v>1100000</v>
      </c>
      <c r="G124" s="47">
        <v>1200000</v>
      </c>
      <c r="H124" s="30"/>
      <c r="I124" s="30"/>
      <c r="J124" s="30"/>
      <c r="K124" s="30"/>
    </row>
    <row r="125" spans="1:11" ht="14.1" customHeight="1" x14ac:dyDescent="0.25">
      <c r="A125" s="30"/>
      <c r="B125" s="30"/>
      <c r="C125" s="46" t="s">
        <v>63</v>
      </c>
      <c r="D125" s="47">
        <v>0</v>
      </c>
      <c r="E125" s="47">
        <v>0</v>
      </c>
      <c r="F125" s="47">
        <v>0</v>
      </c>
      <c r="G125" s="47">
        <v>0</v>
      </c>
      <c r="H125" s="30"/>
      <c r="I125" s="30"/>
      <c r="J125" s="30"/>
      <c r="K125" s="30"/>
    </row>
    <row r="126" spans="1:11" ht="14.1" customHeight="1" x14ac:dyDescent="0.25">
      <c r="A126" s="30"/>
      <c r="B126" s="30"/>
      <c r="C126" s="46" t="s">
        <v>64</v>
      </c>
      <c r="D126" s="47">
        <v>0</v>
      </c>
      <c r="E126" s="47">
        <v>0</v>
      </c>
      <c r="F126" s="47">
        <v>0</v>
      </c>
      <c r="G126" s="47">
        <v>0</v>
      </c>
      <c r="H126" s="30"/>
      <c r="I126" s="30"/>
      <c r="J126" s="30"/>
      <c r="K126" s="30"/>
    </row>
    <row r="127" spans="1:11" ht="14.1" customHeight="1" x14ac:dyDescent="0.25">
      <c r="A127" s="30"/>
      <c r="B127" s="30"/>
      <c r="C127" s="46" t="s">
        <v>65</v>
      </c>
      <c r="D127" s="47">
        <v>0</v>
      </c>
      <c r="E127" s="47">
        <v>0</v>
      </c>
      <c r="F127" s="47">
        <v>0</v>
      </c>
      <c r="G127" s="47">
        <v>0</v>
      </c>
      <c r="H127" s="30"/>
      <c r="I127" s="30"/>
      <c r="J127" s="30"/>
      <c r="K127" s="30"/>
    </row>
    <row r="128" spans="1:11" ht="14.1" customHeight="1" x14ac:dyDescent="0.25">
      <c r="A128" s="30"/>
      <c r="B128" s="30"/>
      <c r="C128" s="46" t="s">
        <v>66</v>
      </c>
      <c r="D128" s="47">
        <v>0</v>
      </c>
      <c r="E128" s="47">
        <v>0</v>
      </c>
      <c r="F128" s="47">
        <v>0</v>
      </c>
      <c r="G128" s="47">
        <v>0</v>
      </c>
      <c r="H128" s="30"/>
      <c r="I128" s="30"/>
      <c r="J128" s="30"/>
      <c r="K128" s="30"/>
    </row>
    <row r="129" spans="1:11" ht="14.1" customHeight="1" x14ac:dyDescent="0.25">
      <c r="A129" s="30"/>
      <c r="B129" s="30"/>
      <c r="C129" s="46" t="s">
        <v>68</v>
      </c>
      <c r="D129" s="47">
        <v>0</v>
      </c>
      <c r="E129" s="47">
        <v>0</v>
      </c>
      <c r="F129" s="47">
        <v>0</v>
      </c>
      <c r="G129" s="47">
        <v>0</v>
      </c>
      <c r="H129" s="30"/>
      <c r="I129" s="30"/>
      <c r="J129" s="30"/>
      <c r="K129" s="30"/>
    </row>
    <row r="130" spans="1:11" ht="14.1" customHeight="1" x14ac:dyDescent="0.25">
      <c r="A130" s="30"/>
      <c r="B130" s="30"/>
      <c r="C130" s="46" t="s">
        <v>54</v>
      </c>
      <c r="D130" s="47">
        <v>0</v>
      </c>
      <c r="E130" s="47">
        <v>0</v>
      </c>
      <c r="F130" s="47">
        <v>0</v>
      </c>
      <c r="G130" s="47">
        <v>0</v>
      </c>
      <c r="H130" s="30"/>
      <c r="I130" s="30"/>
      <c r="J130" s="30"/>
      <c r="K130" s="30"/>
    </row>
    <row r="131" spans="1:11" ht="14.1" customHeight="1" x14ac:dyDescent="0.25">
      <c r="A131" s="30"/>
      <c r="B131" s="30"/>
      <c r="C131" s="46" t="s">
        <v>63</v>
      </c>
      <c r="D131" s="47">
        <v>0</v>
      </c>
      <c r="E131" s="47">
        <v>0</v>
      </c>
      <c r="F131" s="47">
        <v>0</v>
      </c>
      <c r="G131" s="47">
        <v>0</v>
      </c>
      <c r="H131" s="30"/>
      <c r="I131" s="30"/>
      <c r="J131" s="30"/>
      <c r="K131" s="30"/>
    </row>
    <row r="132" spans="1:11" ht="14.1" customHeight="1" x14ac:dyDescent="0.25">
      <c r="A132" s="30"/>
      <c r="B132" s="30"/>
      <c r="C132" s="46" t="s">
        <v>64</v>
      </c>
      <c r="D132" s="47">
        <v>0</v>
      </c>
      <c r="E132" s="47">
        <v>0</v>
      </c>
      <c r="F132" s="47">
        <v>0</v>
      </c>
      <c r="G132" s="47">
        <v>0</v>
      </c>
      <c r="H132" s="30"/>
      <c r="I132" s="30"/>
      <c r="J132" s="30"/>
      <c r="K132" s="30"/>
    </row>
    <row r="133" spans="1:11" ht="14.1" customHeight="1" x14ac:dyDescent="0.25">
      <c r="A133" s="30"/>
      <c r="B133" s="30"/>
      <c r="C133" s="46" t="s">
        <v>65</v>
      </c>
      <c r="D133" s="47">
        <v>0</v>
      </c>
      <c r="E133" s="47">
        <v>0</v>
      </c>
      <c r="F133" s="47">
        <v>0</v>
      </c>
      <c r="G133" s="47">
        <v>0</v>
      </c>
      <c r="H133" s="30"/>
      <c r="I133" s="30"/>
      <c r="J133" s="30"/>
      <c r="K133" s="30"/>
    </row>
    <row r="134" spans="1:11" ht="14.1" customHeight="1" x14ac:dyDescent="0.25">
      <c r="A134" s="30"/>
      <c r="B134" s="30"/>
      <c r="C134" s="46" t="s">
        <v>66</v>
      </c>
      <c r="D134" s="47">
        <v>0</v>
      </c>
      <c r="E134" s="47">
        <v>0</v>
      </c>
      <c r="F134" s="47">
        <v>0</v>
      </c>
      <c r="G134" s="47">
        <v>0</v>
      </c>
      <c r="H134" s="30"/>
      <c r="I134" s="30"/>
      <c r="J134" s="30"/>
      <c r="K134" s="30"/>
    </row>
    <row r="135" spans="1:11" ht="14.1" customHeight="1" x14ac:dyDescent="0.25">
      <c r="A135" s="30"/>
      <c r="B135" s="30"/>
      <c r="C135" s="46" t="s">
        <v>69</v>
      </c>
      <c r="D135" s="47">
        <v>0</v>
      </c>
      <c r="E135" s="47">
        <v>0</v>
      </c>
      <c r="F135" s="47">
        <v>0</v>
      </c>
      <c r="G135" s="47">
        <v>0</v>
      </c>
      <c r="H135" s="30"/>
      <c r="I135" s="30"/>
      <c r="J135" s="30"/>
      <c r="K135" s="30"/>
    </row>
    <row r="136" spans="1:11" ht="14.1" customHeight="1" x14ac:dyDescent="0.25">
      <c r="A136" s="30"/>
      <c r="B136" s="30"/>
      <c r="C136" s="46" t="s">
        <v>70</v>
      </c>
      <c r="D136" s="47">
        <v>0</v>
      </c>
      <c r="E136" s="47">
        <v>0</v>
      </c>
      <c r="F136" s="47">
        <v>0</v>
      </c>
      <c r="G136" s="47">
        <v>0</v>
      </c>
      <c r="H136" s="30"/>
      <c r="I136" s="30"/>
      <c r="J136" s="30"/>
      <c r="K136" s="30"/>
    </row>
    <row r="137" spans="1:11" ht="14.1" customHeight="1" x14ac:dyDescent="0.25">
      <c r="A137" s="30"/>
      <c r="B137" s="30"/>
      <c r="C137" s="48" t="s">
        <v>71</v>
      </c>
      <c r="D137" s="47">
        <v>0</v>
      </c>
      <c r="E137" s="47">
        <v>1200000</v>
      </c>
      <c r="F137" s="47">
        <v>1100000</v>
      </c>
      <c r="G137" s="47">
        <v>1200000</v>
      </c>
      <c r="H137" s="30"/>
      <c r="I137" s="30"/>
      <c r="J137" s="30"/>
      <c r="K137" s="30"/>
    </row>
    <row r="138" spans="1:11" ht="14.1" customHeight="1" x14ac:dyDescent="0.25">
      <c r="A138" s="30"/>
      <c r="B138" s="30"/>
      <c r="C138" s="40" t="s">
        <v>33</v>
      </c>
      <c r="D138" s="1368" t="s">
        <v>1530</v>
      </c>
      <c r="E138" s="1369"/>
      <c r="F138" s="1369"/>
      <c r="G138" s="1369"/>
      <c r="H138" s="30"/>
      <c r="I138" s="30"/>
      <c r="J138" s="30"/>
      <c r="K138" s="30"/>
    </row>
    <row r="139" spans="1:11" ht="14.1" customHeight="1" x14ac:dyDescent="0.25">
      <c r="A139" s="30"/>
      <c r="B139" s="30"/>
      <c r="C139" s="41" t="s">
        <v>35</v>
      </c>
      <c r="D139" s="1361" t="s">
        <v>1531</v>
      </c>
      <c r="E139" s="1362"/>
      <c r="F139" s="1362"/>
      <c r="G139" s="1362"/>
      <c r="H139" s="30"/>
      <c r="I139" s="30"/>
      <c r="J139" s="30"/>
      <c r="K139" s="30"/>
    </row>
    <row r="140" spans="1:11" ht="14.1" customHeight="1" x14ac:dyDescent="0.25">
      <c r="A140" s="30"/>
      <c r="B140" s="30"/>
      <c r="C140" s="41" t="s">
        <v>37</v>
      </c>
      <c r="D140" s="1361" t="s">
        <v>1511</v>
      </c>
      <c r="E140" s="1362"/>
      <c r="F140" s="1362"/>
      <c r="G140" s="1362"/>
      <c r="H140" s="30"/>
      <c r="I140" s="30"/>
      <c r="J140" s="30"/>
      <c r="K140" s="30"/>
    </row>
    <row r="141" spans="1:11" ht="15" customHeight="1" x14ac:dyDescent="0.25">
      <c r="A141" s="30"/>
      <c r="B141" s="30"/>
      <c r="C141" s="42"/>
      <c r="D141" s="43">
        <v>2022</v>
      </c>
      <c r="E141" s="43">
        <v>2023</v>
      </c>
      <c r="F141" s="43">
        <v>2024</v>
      </c>
      <c r="G141" s="43">
        <v>2025</v>
      </c>
      <c r="H141" s="30"/>
      <c r="I141" s="30"/>
      <c r="J141" s="30"/>
      <c r="K141" s="30"/>
    </row>
    <row r="142" spans="1:11" ht="15" customHeight="1" x14ac:dyDescent="0.25">
      <c r="A142" s="30"/>
      <c r="B142" s="30"/>
      <c r="C142" s="44"/>
      <c r="D142" s="45" t="s">
        <v>17</v>
      </c>
      <c r="E142" s="45" t="s">
        <v>18</v>
      </c>
      <c r="F142" s="45" t="s">
        <v>18</v>
      </c>
      <c r="G142" s="45" t="s">
        <v>18</v>
      </c>
      <c r="H142" s="30"/>
      <c r="I142" s="30"/>
      <c r="J142" s="30"/>
      <c r="K142" s="30"/>
    </row>
    <row r="143" spans="1:11" ht="14.1" customHeight="1" x14ac:dyDescent="0.25">
      <c r="A143" s="30"/>
      <c r="B143" s="30"/>
      <c r="C143" s="34" t="s">
        <v>39</v>
      </c>
      <c r="D143" s="38" t="s">
        <v>394</v>
      </c>
      <c r="E143" s="38" t="s">
        <v>48</v>
      </c>
      <c r="F143" s="38" t="s">
        <v>48</v>
      </c>
      <c r="G143" s="38" t="s">
        <v>679</v>
      </c>
      <c r="H143" s="30"/>
      <c r="I143" s="30"/>
      <c r="J143" s="30"/>
      <c r="K143" s="30"/>
    </row>
    <row r="144" spans="1:11" ht="14.1" customHeight="1" x14ac:dyDescent="0.25">
      <c r="A144" s="30"/>
      <c r="B144" s="30"/>
      <c r="C144" s="34" t="s">
        <v>40</v>
      </c>
      <c r="D144" s="38" t="s">
        <v>1532</v>
      </c>
      <c r="E144" s="38" t="s">
        <v>48</v>
      </c>
      <c r="F144" s="38" t="s">
        <v>48</v>
      </c>
      <c r="G144" s="38" t="s">
        <v>685</v>
      </c>
      <c r="H144" s="30"/>
      <c r="I144" s="30"/>
      <c r="J144" s="30"/>
      <c r="K144" s="30"/>
    </row>
    <row r="145" spans="1:11" ht="14.1" customHeight="1" x14ac:dyDescent="0.25">
      <c r="A145" s="30"/>
      <c r="B145" s="30"/>
      <c r="C145" s="34" t="s">
        <v>43</v>
      </c>
      <c r="D145" s="38" t="s">
        <v>1533</v>
      </c>
      <c r="E145" s="38" t="s">
        <v>48</v>
      </c>
      <c r="F145" s="38" t="s">
        <v>48</v>
      </c>
      <c r="G145" s="38" t="s">
        <v>82</v>
      </c>
      <c r="H145" s="30"/>
      <c r="I145" s="30"/>
      <c r="J145" s="30"/>
      <c r="K145" s="30"/>
    </row>
    <row r="146" spans="1:11" ht="14.1" customHeight="1" x14ac:dyDescent="0.25">
      <c r="A146" s="30"/>
      <c r="B146" s="30"/>
      <c r="C146" s="34" t="s">
        <v>46</v>
      </c>
      <c r="D146" s="38" t="s">
        <v>47</v>
      </c>
      <c r="E146" s="38" t="s">
        <v>238</v>
      </c>
      <c r="F146" s="38" t="s">
        <v>47</v>
      </c>
      <c r="G146" s="38" t="s">
        <v>47</v>
      </c>
      <c r="H146" s="30"/>
      <c r="I146" s="30"/>
      <c r="J146" s="30"/>
      <c r="K146" s="30"/>
    </row>
    <row r="147" spans="1:11" ht="14.1" customHeight="1" x14ac:dyDescent="0.25">
      <c r="A147" s="30"/>
      <c r="B147" s="30"/>
      <c r="C147" s="34" t="s">
        <v>49</v>
      </c>
      <c r="D147" s="38" t="s">
        <v>47</v>
      </c>
      <c r="E147" s="38" t="s">
        <v>238</v>
      </c>
      <c r="F147" s="38" t="s">
        <v>47</v>
      </c>
      <c r="G147" s="38" t="s">
        <v>47</v>
      </c>
      <c r="H147" s="30"/>
      <c r="I147" s="30"/>
      <c r="J147" s="30"/>
      <c r="K147" s="30"/>
    </row>
    <row r="148" spans="1:11" ht="14.1" customHeight="1" x14ac:dyDescent="0.25">
      <c r="A148" s="30"/>
      <c r="B148" s="30"/>
      <c r="C148" s="34" t="s">
        <v>51</v>
      </c>
      <c r="D148" s="38" t="s">
        <v>47</v>
      </c>
      <c r="E148" s="38" t="s">
        <v>238</v>
      </c>
      <c r="F148" s="38" t="s">
        <v>47</v>
      </c>
      <c r="G148" s="38" t="s">
        <v>47</v>
      </c>
      <c r="H148" s="30"/>
      <c r="I148" s="30"/>
      <c r="J148" s="30"/>
      <c r="K148" s="30"/>
    </row>
    <row r="149" spans="1:11" ht="14.1" customHeight="1" x14ac:dyDescent="0.25">
      <c r="A149" s="30"/>
      <c r="B149" s="30"/>
      <c r="C149" s="1363" t="s">
        <v>52</v>
      </c>
      <c r="D149" s="1364"/>
      <c r="E149" s="1364"/>
      <c r="F149" s="1364"/>
      <c r="G149" s="1364"/>
      <c r="H149" s="30"/>
      <c r="I149" s="30"/>
      <c r="J149" s="30"/>
      <c r="K149" s="30"/>
    </row>
    <row r="150" spans="1:11" ht="14.1" customHeight="1" x14ac:dyDescent="0.25">
      <c r="A150" s="30"/>
      <c r="B150" s="30"/>
      <c r="C150" s="42"/>
      <c r="D150" s="43">
        <v>2022</v>
      </c>
      <c r="E150" s="43">
        <v>2023</v>
      </c>
      <c r="F150" s="43">
        <v>2024</v>
      </c>
      <c r="G150" s="43">
        <v>2025</v>
      </c>
      <c r="H150" s="30"/>
      <c r="I150" s="30"/>
      <c r="J150" s="30"/>
      <c r="K150" s="30"/>
    </row>
    <row r="151" spans="1:11" ht="14.1" customHeight="1" x14ac:dyDescent="0.25">
      <c r="A151" s="30"/>
      <c r="B151" s="30"/>
      <c r="C151" s="44"/>
      <c r="D151" s="45" t="s">
        <v>17</v>
      </c>
      <c r="E151" s="45" t="s">
        <v>18</v>
      </c>
      <c r="F151" s="45" t="s">
        <v>18</v>
      </c>
      <c r="G151" s="45" t="s">
        <v>18</v>
      </c>
      <c r="H151" s="30"/>
      <c r="I151" s="30"/>
      <c r="J151" s="30"/>
      <c r="K151" s="30"/>
    </row>
    <row r="152" spans="1:11" ht="14.1" customHeight="1" x14ac:dyDescent="0.25">
      <c r="A152" s="30"/>
      <c r="B152" s="30"/>
      <c r="C152" s="46" t="s">
        <v>53</v>
      </c>
      <c r="D152" s="47">
        <v>0</v>
      </c>
      <c r="E152" s="47">
        <v>0</v>
      </c>
      <c r="F152" s="47">
        <v>0</v>
      </c>
      <c r="G152" s="47">
        <v>0</v>
      </c>
      <c r="H152" s="30"/>
      <c r="I152" s="30"/>
      <c r="J152" s="30"/>
      <c r="K152" s="30"/>
    </row>
    <row r="153" spans="1:11" ht="14.1" customHeight="1" x14ac:dyDescent="0.25">
      <c r="A153" s="30"/>
      <c r="B153" s="30"/>
      <c r="C153" s="46" t="s">
        <v>54</v>
      </c>
      <c r="D153" s="47">
        <v>0</v>
      </c>
      <c r="E153" s="47">
        <v>0</v>
      </c>
      <c r="F153" s="47">
        <v>0</v>
      </c>
      <c r="G153" s="47">
        <v>0</v>
      </c>
      <c r="H153" s="30"/>
      <c r="I153" s="30"/>
      <c r="J153" s="30"/>
      <c r="K153" s="30"/>
    </row>
    <row r="154" spans="1:11" ht="14.1" customHeight="1" x14ac:dyDescent="0.25">
      <c r="A154" s="30"/>
      <c r="B154" s="30"/>
      <c r="C154" s="46" t="s">
        <v>55</v>
      </c>
      <c r="D154" s="47">
        <v>0</v>
      </c>
      <c r="E154" s="47">
        <v>0</v>
      </c>
      <c r="F154" s="47">
        <v>0</v>
      </c>
      <c r="G154" s="47">
        <v>0</v>
      </c>
      <c r="H154" s="30"/>
      <c r="I154" s="30"/>
      <c r="J154" s="30"/>
      <c r="K154" s="30"/>
    </row>
    <row r="155" spans="1:11" ht="14.1" customHeight="1" x14ac:dyDescent="0.25">
      <c r="A155" s="30"/>
      <c r="B155" s="30"/>
      <c r="C155" s="46" t="s">
        <v>56</v>
      </c>
      <c r="D155" s="47">
        <v>0</v>
      </c>
      <c r="E155" s="47">
        <v>0</v>
      </c>
      <c r="F155" s="47">
        <v>0</v>
      </c>
      <c r="G155" s="47">
        <v>0</v>
      </c>
      <c r="H155" s="30"/>
      <c r="I155" s="30"/>
      <c r="J155" s="30"/>
      <c r="K155" s="30"/>
    </row>
    <row r="156" spans="1:11" ht="14.1" customHeight="1" x14ac:dyDescent="0.25">
      <c r="A156" s="30"/>
      <c r="B156" s="30"/>
      <c r="C156" s="46" t="s">
        <v>54</v>
      </c>
      <c r="D156" s="47">
        <v>0</v>
      </c>
      <c r="E156" s="47">
        <v>0</v>
      </c>
      <c r="F156" s="47">
        <v>0</v>
      </c>
      <c r="G156" s="47">
        <v>0</v>
      </c>
      <c r="H156" s="30"/>
      <c r="I156" s="30"/>
      <c r="J156" s="30"/>
      <c r="K156" s="30"/>
    </row>
    <row r="157" spans="1:11" ht="14.1" customHeight="1" x14ac:dyDescent="0.25">
      <c r="A157" s="30"/>
      <c r="B157" s="30"/>
      <c r="C157" s="46" t="s">
        <v>55</v>
      </c>
      <c r="D157" s="47">
        <v>0</v>
      </c>
      <c r="E157" s="47">
        <v>0</v>
      </c>
      <c r="F157" s="47">
        <v>0</v>
      </c>
      <c r="G157" s="47">
        <v>0</v>
      </c>
      <c r="H157" s="30"/>
      <c r="I157" s="30"/>
      <c r="J157" s="30"/>
      <c r="K157" s="30"/>
    </row>
    <row r="158" spans="1:11" ht="14.1" customHeight="1" x14ac:dyDescent="0.25">
      <c r="A158" s="30"/>
      <c r="B158" s="30"/>
      <c r="C158" s="46" t="s">
        <v>57</v>
      </c>
      <c r="D158" s="47">
        <v>0</v>
      </c>
      <c r="E158" s="47">
        <v>0</v>
      </c>
      <c r="F158" s="47">
        <v>0</v>
      </c>
      <c r="G158" s="47">
        <v>0</v>
      </c>
      <c r="H158" s="30"/>
      <c r="I158" s="30"/>
      <c r="J158" s="30"/>
      <c r="K158" s="30"/>
    </row>
    <row r="159" spans="1:11" ht="14.1" customHeight="1" x14ac:dyDescent="0.25">
      <c r="A159" s="30"/>
      <c r="B159" s="30"/>
      <c r="C159" s="46" t="s">
        <v>54</v>
      </c>
      <c r="D159" s="47">
        <v>0</v>
      </c>
      <c r="E159" s="47">
        <v>0</v>
      </c>
      <c r="F159" s="47">
        <v>0</v>
      </c>
      <c r="G159" s="47">
        <v>0</v>
      </c>
      <c r="H159" s="30"/>
      <c r="I159" s="30"/>
      <c r="J159" s="30"/>
      <c r="K159" s="30"/>
    </row>
    <row r="160" spans="1:11" ht="14.1" customHeight="1" x14ac:dyDescent="0.25">
      <c r="A160" s="30"/>
      <c r="B160" s="30"/>
      <c r="C160" s="46" t="s">
        <v>55</v>
      </c>
      <c r="D160" s="47">
        <v>0</v>
      </c>
      <c r="E160" s="47">
        <v>0</v>
      </c>
      <c r="F160" s="47">
        <v>0</v>
      </c>
      <c r="G160" s="47">
        <v>0</v>
      </c>
      <c r="H160" s="30"/>
      <c r="I160" s="30"/>
      <c r="J160" s="30"/>
      <c r="K160" s="30"/>
    </row>
    <row r="161" spans="1:11" ht="14.1" customHeight="1" x14ac:dyDescent="0.25">
      <c r="A161" s="30"/>
      <c r="B161" s="30"/>
      <c r="C161" s="46" t="s">
        <v>58</v>
      </c>
      <c r="D161" s="47">
        <v>0</v>
      </c>
      <c r="E161" s="47">
        <v>0</v>
      </c>
      <c r="F161" s="47">
        <v>0</v>
      </c>
      <c r="G161" s="47">
        <v>0</v>
      </c>
      <c r="H161" s="30"/>
      <c r="I161" s="30"/>
      <c r="J161" s="30"/>
      <c r="K161" s="30"/>
    </row>
    <row r="162" spans="1:11" ht="14.1" customHeight="1" x14ac:dyDescent="0.25">
      <c r="A162" s="30"/>
      <c r="B162" s="30"/>
      <c r="C162" s="46" t="s">
        <v>54</v>
      </c>
      <c r="D162" s="47">
        <v>0</v>
      </c>
      <c r="E162" s="47">
        <v>0</v>
      </c>
      <c r="F162" s="47">
        <v>0</v>
      </c>
      <c r="G162" s="47">
        <v>0</v>
      </c>
      <c r="H162" s="30"/>
      <c r="I162" s="30"/>
      <c r="J162" s="30"/>
      <c r="K162" s="30"/>
    </row>
    <row r="163" spans="1:11" ht="14.1" customHeight="1" x14ac:dyDescent="0.25">
      <c r="A163" s="30"/>
      <c r="B163" s="30"/>
      <c r="C163" s="46" t="s">
        <v>55</v>
      </c>
      <c r="D163" s="47">
        <v>0</v>
      </c>
      <c r="E163" s="47">
        <v>0</v>
      </c>
      <c r="F163" s="47">
        <v>0</v>
      </c>
      <c r="G163" s="47">
        <v>0</v>
      </c>
      <c r="H163" s="30"/>
      <c r="I163" s="30"/>
      <c r="J163" s="30"/>
      <c r="K163" s="30"/>
    </row>
    <row r="164" spans="1:11" ht="14.1" customHeight="1" x14ac:dyDescent="0.25">
      <c r="A164" s="30"/>
      <c r="B164" s="30"/>
      <c r="C164" s="46" t="s">
        <v>59</v>
      </c>
      <c r="D164" s="47">
        <v>0</v>
      </c>
      <c r="E164" s="47">
        <v>0</v>
      </c>
      <c r="F164" s="47">
        <v>0</v>
      </c>
      <c r="G164" s="47">
        <v>0</v>
      </c>
      <c r="H164" s="30"/>
      <c r="I164" s="30"/>
      <c r="J164" s="30"/>
      <c r="K164" s="30"/>
    </row>
    <row r="165" spans="1:11" ht="14.1" customHeight="1" x14ac:dyDescent="0.25">
      <c r="A165" s="30"/>
      <c r="B165" s="30"/>
      <c r="C165" s="46" t="s">
        <v>54</v>
      </c>
      <c r="D165" s="47">
        <v>0</v>
      </c>
      <c r="E165" s="47">
        <v>0</v>
      </c>
      <c r="F165" s="47">
        <v>0</v>
      </c>
      <c r="G165" s="47">
        <v>0</v>
      </c>
      <c r="H165" s="30"/>
      <c r="I165" s="30"/>
      <c r="J165" s="30"/>
      <c r="K165" s="30"/>
    </row>
    <row r="166" spans="1:11" ht="14.1" customHeight="1" x14ac:dyDescent="0.25">
      <c r="A166" s="30"/>
      <c r="B166" s="30"/>
      <c r="C166" s="46" t="s">
        <v>55</v>
      </c>
      <c r="D166" s="47">
        <v>0</v>
      </c>
      <c r="E166" s="47">
        <v>0</v>
      </c>
      <c r="F166" s="47">
        <v>0</v>
      </c>
      <c r="G166" s="47">
        <v>0</v>
      </c>
      <c r="H166" s="30"/>
      <c r="I166" s="30"/>
      <c r="J166" s="30"/>
      <c r="K166" s="30"/>
    </row>
    <row r="167" spans="1:11" ht="14.1" customHeight="1" x14ac:dyDescent="0.25">
      <c r="A167" s="30"/>
      <c r="B167" s="30"/>
      <c r="C167" s="46" t="s">
        <v>60</v>
      </c>
      <c r="D167" s="47">
        <v>0</v>
      </c>
      <c r="E167" s="47">
        <v>0</v>
      </c>
      <c r="F167" s="47">
        <v>0</v>
      </c>
      <c r="G167" s="47">
        <v>0</v>
      </c>
      <c r="H167" s="30"/>
      <c r="I167" s="30"/>
      <c r="J167" s="30"/>
      <c r="K167" s="30"/>
    </row>
    <row r="168" spans="1:11" ht="14.1" customHeight="1" x14ac:dyDescent="0.25">
      <c r="A168" s="30"/>
      <c r="B168" s="30"/>
      <c r="C168" s="46" t="s">
        <v>54</v>
      </c>
      <c r="D168" s="47">
        <v>0</v>
      </c>
      <c r="E168" s="47">
        <v>0</v>
      </c>
      <c r="F168" s="47">
        <v>0</v>
      </c>
      <c r="G168" s="47">
        <v>0</v>
      </c>
      <c r="H168" s="30"/>
      <c r="I168" s="30"/>
      <c r="J168" s="30"/>
      <c r="K168" s="30"/>
    </row>
    <row r="169" spans="1:11" ht="14.1" customHeight="1" x14ac:dyDescent="0.25">
      <c r="A169" s="30"/>
      <c r="B169" s="30"/>
      <c r="C169" s="46" t="s">
        <v>55</v>
      </c>
      <c r="D169" s="47">
        <v>0</v>
      </c>
      <c r="E169" s="47">
        <v>0</v>
      </c>
      <c r="F169" s="47">
        <v>0</v>
      </c>
      <c r="G169" s="47">
        <v>0</v>
      </c>
      <c r="H169" s="30"/>
      <c r="I169" s="30"/>
      <c r="J169" s="30"/>
      <c r="K169" s="30"/>
    </row>
    <row r="170" spans="1:11" ht="14.1" customHeight="1" x14ac:dyDescent="0.25">
      <c r="A170" s="30"/>
      <c r="B170" s="30"/>
      <c r="C170" s="46" t="s">
        <v>61</v>
      </c>
      <c r="D170" s="47">
        <v>0</v>
      </c>
      <c r="E170" s="47">
        <v>0</v>
      </c>
      <c r="F170" s="47">
        <v>0</v>
      </c>
      <c r="G170" s="47">
        <v>0</v>
      </c>
      <c r="H170" s="30"/>
      <c r="I170" s="30"/>
      <c r="J170" s="30"/>
      <c r="K170" s="30"/>
    </row>
    <row r="171" spans="1:11" ht="14.1" customHeight="1" x14ac:dyDescent="0.25">
      <c r="A171" s="30"/>
      <c r="B171" s="30"/>
      <c r="C171" s="46" t="s">
        <v>54</v>
      </c>
      <c r="D171" s="47">
        <v>0</v>
      </c>
      <c r="E171" s="47">
        <v>0</v>
      </c>
      <c r="F171" s="47">
        <v>0</v>
      </c>
      <c r="G171" s="47">
        <v>0</v>
      </c>
      <c r="H171" s="30"/>
      <c r="I171" s="30"/>
      <c r="J171" s="30"/>
      <c r="K171" s="30"/>
    </row>
    <row r="172" spans="1:11" ht="14.1" customHeight="1" x14ac:dyDescent="0.25">
      <c r="A172" s="30"/>
      <c r="B172" s="30"/>
      <c r="C172" s="46" t="s">
        <v>55</v>
      </c>
      <c r="D172" s="47">
        <v>0</v>
      </c>
      <c r="E172" s="47">
        <v>0</v>
      </c>
      <c r="F172" s="47">
        <v>0</v>
      </c>
      <c r="G172" s="47">
        <v>0</v>
      </c>
      <c r="H172" s="30"/>
      <c r="I172" s="30"/>
      <c r="J172" s="30"/>
      <c r="K172" s="30"/>
    </row>
    <row r="173" spans="1:11" ht="14.1" customHeight="1" x14ac:dyDescent="0.25">
      <c r="A173" s="30"/>
      <c r="B173" s="30"/>
      <c r="C173" s="46" t="s">
        <v>62</v>
      </c>
      <c r="D173" s="47">
        <v>0</v>
      </c>
      <c r="E173" s="47">
        <v>0</v>
      </c>
      <c r="F173" s="47">
        <v>0</v>
      </c>
      <c r="G173" s="47">
        <v>0</v>
      </c>
      <c r="H173" s="30"/>
      <c r="I173" s="30"/>
      <c r="J173" s="30"/>
      <c r="K173" s="30"/>
    </row>
    <row r="174" spans="1:11" ht="14.1" customHeight="1" x14ac:dyDescent="0.25">
      <c r="A174" s="30"/>
      <c r="B174" s="30"/>
      <c r="C174" s="46" t="s">
        <v>54</v>
      </c>
      <c r="D174" s="47">
        <v>0</v>
      </c>
      <c r="E174" s="47">
        <v>0</v>
      </c>
      <c r="F174" s="47">
        <v>0</v>
      </c>
      <c r="G174" s="47">
        <v>0</v>
      </c>
      <c r="H174" s="30"/>
      <c r="I174" s="30"/>
      <c r="J174" s="30"/>
      <c r="K174" s="30"/>
    </row>
    <row r="175" spans="1:11" ht="14.1" customHeight="1" x14ac:dyDescent="0.25">
      <c r="A175" s="30"/>
      <c r="B175" s="30"/>
      <c r="C175" s="46" t="s">
        <v>63</v>
      </c>
      <c r="D175" s="47">
        <v>0</v>
      </c>
      <c r="E175" s="47">
        <v>0</v>
      </c>
      <c r="F175" s="47">
        <v>0</v>
      </c>
      <c r="G175" s="47">
        <v>0</v>
      </c>
      <c r="H175" s="30"/>
      <c r="I175" s="30"/>
      <c r="J175" s="30"/>
      <c r="K175" s="30"/>
    </row>
    <row r="176" spans="1:11" ht="14.1" customHeight="1" x14ac:dyDescent="0.25">
      <c r="A176" s="30"/>
      <c r="B176" s="30"/>
      <c r="C176" s="46" t="s">
        <v>64</v>
      </c>
      <c r="D176" s="47">
        <v>0</v>
      </c>
      <c r="E176" s="47">
        <v>0</v>
      </c>
      <c r="F176" s="47">
        <v>0</v>
      </c>
      <c r="G176" s="47">
        <v>0</v>
      </c>
      <c r="H176" s="30"/>
      <c r="I176" s="30"/>
      <c r="J176" s="30"/>
      <c r="K176" s="30"/>
    </row>
    <row r="177" spans="1:11" ht="14.1" customHeight="1" x14ac:dyDescent="0.25">
      <c r="A177" s="30"/>
      <c r="B177" s="30"/>
      <c r="C177" s="46" t="s">
        <v>65</v>
      </c>
      <c r="D177" s="47">
        <v>0</v>
      </c>
      <c r="E177" s="47">
        <v>0</v>
      </c>
      <c r="F177" s="47">
        <v>0</v>
      </c>
      <c r="G177" s="47">
        <v>0</v>
      </c>
      <c r="H177" s="30"/>
      <c r="I177" s="30"/>
      <c r="J177" s="30"/>
      <c r="K177" s="30"/>
    </row>
    <row r="178" spans="1:11" ht="14.1" customHeight="1" x14ac:dyDescent="0.25">
      <c r="A178" s="30"/>
      <c r="B178" s="30"/>
      <c r="C178" s="46" t="s">
        <v>66</v>
      </c>
      <c r="D178" s="47">
        <v>0</v>
      </c>
      <c r="E178" s="47">
        <v>0</v>
      </c>
      <c r="F178" s="47">
        <v>0</v>
      </c>
      <c r="G178" s="47">
        <v>0</v>
      </c>
      <c r="H178" s="30"/>
      <c r="I178" s="30"/>
      <c r="J178" s="30"/>
      <c r="K178" s="30"/>
    </row>
    <row r="179" spans="1:11" ht="14.1" customHeight="1" x14ac:dyDescent="0.25">
      <c r="A179" s="30"/>
      <c r="B179" s="30"/>
      <c r="C179" s="46" t="s">
        <v>67</v>
      </c>
      <c r="D179" s="47">
        <v>900000</v>
      </c>
      <c r="E179" s="47">
        <v>0</v>
      </c>
      <c r="F179" s="47">
        <v>0</v>
      </c>
      <c r="G179" s="47">
        <v>600000</v>
      </c>
      <c r="H179" s="30"/>
      <c r="I179" s="30"/>
      <c r="J179" s="30"/>
      <c r="K179" s="30"/>
    </row>
    <row r="180" spans="1:11" ht="14.1" customHeight="1" x14ac:dyDescent="0.25">
      <c r="A180" s="30"/>
      <c r="B180" s="30"/>
      <c r="C180" s="46" t="s">
        <v>54</v>
      </c>
      <c r="D180" s="47">
        <v>900000</v>
      </c>
      <c r="E180" s="47">
        <v>0</v>
      </c>
      <c r="F180" s="47">
        <v>0</v>
      </c>
      <c r="G180" s="47">
        <v>600000</v>
      </c>
      <c r="H180" s="30"/>
      <c r="I180" s="30"/>
      <c r="J180" s="30"/>
      <c r="K180" s="30"/>
    </row>
    <row r="181" spans="1:11" ht="14.1" customHeight="1" x14ac:dyDescent="0.25">
      <c r="A181" s="30"/>
      <c r="B181" s="30"/>
      <c r="C181" s="46" t="s">
        <v>63</v>
      </c>
      <c r="D181" s="47">
        <v>0</v>
      </c>
      <c r="E181" s="47">
        <v>0</v>
      </c>
      <c r="F181" s="47">
        <v>0</v>
      </c>
      <c r="G181" s="47">
        <v>0</v>
      </c>
      <c r="H181" s="30"/>
      <c r="I181" s="30"/>
      <c r="J181" s="30"/>
      <c r="K181" s="30"/>
    </row>
    <row r="182" spans="1:11" ht="14.1" customHeight="1" x14ac:dyDescent="0.25">
      <c r="A182" s="30"/>
      <c r="B182" s="30"/>
      <c r="C182" s="46" t="s">
        <v>64</v>
      </c>
      <c r="D182" s="47">
        <v>0</v>
      </c>
      <c r="E182" s="47">
        <v>0</v>
      </c>
      <c r="F182" s="47">
        <v>0</v>
      </c>
      <c r="G182" s="47">
        <v>0</v>
      </c>
      <c r="H182" s="30"/>
      <c r="I182" s="30"/>
      <c r="J182" s="30"/>
      <c r="K182" s="30"/>
    </row>
    <row r="183" spans="1:11" ht="14.1" customHeight="1" x14ac:dyDescent="0.25">
      <c r="A183" s="30"/>
      <c r="B183" s="30"/>
      <c r="C183" s="46" t="s">
        <v>65</v>
      </c>
      <c r="D183" s="47">
        <v>0</v>
      </c>
      <c r="E183" s="47">
        <v>0</v>
      </c>
      <c r="F183" s="47">
        <v>0</v>
      </c>
      <c r="G183" s="47">
        <v>0</v>
      </c>
      <c r="H183" s="30"/>
      <c r="I183" s="30"/>
      <c r="J183" s="30"/>
      <c r="K183" s="30"/>
    </row>
    <row r="184" spans="1:11" ht="14.1" customHeight="1" x14ac:dyDescent="0.25">
      <c r="A184" s="30"/>
      <c r="B184" s="30"/>
      <c r="C184" s="46" t="s">
        <v>66</v>
      </c>
      <c r="D184" s="47">
        <v>0</v>
      </c>
      <c r="E184" s="47">
        <v>0</v>
      </c>
      <c r="F184" s="47">
        <v>0</v>
      </c>
      <c r="G184" s="47">
        <v>0</v>
      </c>
      <c r="H184" s="30"/>
      <c r="I184" s="30"/>
      <c r="J184" s="30"/>
      <c r="K184" s="30"/>
    </row>
    <row r="185" spans="1:11" ht="14.1" customHeight="1" x14ac:dyDescent="0.25">
      <c r="A185" s="30"/>
      <c r="B185" s="30"/>
      <c r="C185" s="46" t="s">
        <v>68</v>
      </c>
      <c r="D185" s="47">
        <v>0</v>
      </c>
      <c r="E185" s="47">
        <v>0</v>
      </c>
      <c r="F185" s="47">
        <v>0</v>
      </c>
      <c r="G185" s="47">
        <v>0</v>
      </c>
      <c r="H185" s="30"/>
      <c r="I185" s="30"/>
      <c r="J185" s="30"/>
      <c r="K185" s="30"/>
    </row>
    <row r="186" spans="1:11" ht="14.1" customHeight="1" x14ac:dyDescent="0.25">
      <c r="A186" s="30"/>
      <c r="B186" s="30"/>
      <c r="C186" s="46" t="s">
        <v>54</v>
      </c>
      <c r="D186" s="47">
        <v>0</v>
      </c>
      <c r="E186" s="47">
        <v>0</v>
      </c>
      <c r="F186" s="47">
        <v>0</v>
      </c>
      <c r="G186" s="47">
        <v>0</v>
      </c>
      <c r="H186" s="30"/>
      <c r="I186" s="30"/>
      <c r="J186" s="30"/>
      <c r="K186" s="30"/>
    </row>
    <row r="187" spans="1:11" ht="14.1" customHeight="1" x14ac:dyDescent="0.25">
      <c r="A187" s="30"/>
      <c r="B187" s="30"/>
      <c r="C187" s="46" t="s">
        <v>63</v>
      </c>
      <c r="D187" s="47">
        <v>0</v>
      </c>
      <c r="E187" s="47">
        <v>0</v>
      </c>
      <c r="F187" s="47">
        <v>0</v>
      </c>
      <c r="G187" s="47">
        <v>0</v>
      </c>
      <c r="H187" s="30"/>
      <c r="I187" s="30"/>
      <c r="J187" s="30"/>
      <c r="K187" s="30"/>
    </row>
    <row r="188" spans="1:11" ht="14.1" customHeight="1" x14ac:dyDescent="0.25">
      <c r="A188" s="30"/>
      <c r="B188" s="30"/>
      <c r="C188" s="46" t="s">
        <v>64</v>
      </c>
      <c r="D188" s="47">
        <v>0</v>
      </c>
      <c r="E188" s="47">
        <v>0</v>
      </c>
      <c r="F188" s="47">
        <v>0</v>
      </c>
      <c r="G188" s="47">
        <v>0</v>
      </c>
      <c r="H188" s="30"/>
      <c r="I188" s="30"/>
      <c r="J188" s="30"/>
      <c r="K188" s="30"/>
    </row>
    <row r="189" spans="1:11" ht="14.1" customHeight="1" x14ac:dyDescent="0.25">
      <c r="A189" s="30"/>
      <c r="B189" s="30"/>
      <c r="C189" s="46" t="s">
        <v>65</v>
      </c>
      <c r="D189" s="47">
        <v>0</v>
      </c>
      <c r="E189" s="47">
        <v>0</v>
      </c>
      <c r="F189" s="47">
        <v>0</v>
      </c>
      <c r="G189" s="47">
        <v>0</v>
      </c>
      <c r="H189" s="30"/>
      <c r="I189" s="30"/>
      <c r="J189" s="30"/>
      <c r="K189" s="30"/>
    </row>
    <row r="190" spans="1:11" ht="14.1" customHeight="1" x14ac:dyDescent="0.25">
      <c r="A190" s="30"/>
      <c r="B190" s="30"/>
      <c r="C190" s="46" t="s">
        <v>66</v>
      </c>
      <c r="D190" s="47">
        <v>0</v>
      </c>
      <c r="E190" s="47">
        <v>0</v>
      </c>
      <c r="F190" s="47">
        <v>0</v>
      </c>
      <c r="G190" s="47">
        <v>0</v>
      </c>
      <c r="H190" s="30"/>
      <c r="I190" s="30"/>
      <c r="J190" s="30"/>
      <c r="K190" s="30"/>
    </row>
    <row r="191" spans="1:11" ht="14.1" customHeight="1" x14ac:dyDescent="0.25">
      <c r="A191" s="30"/>
      <c r="B191" s="30"/>
      <c r="C191" s="46" t="s">
        <v>69</v>
      </c>
      <c r="D191" s="47">
        <v>0</v>
      </c>
      <c r="E191" s="47">
        <v>0</v>
      </c>
      <c r="F191" s="47">
        <v>0</v>
      </c>
      <c r="G191" s="47">
        <v>0</v>
      </c>
      <c r="H191" s="30"/>
      <c r="I191" s="30"/>
      <c r="J191" s="30"/>
      <c r="K191" s="30"/>
    </row>
    <row r="192" spans="1:11" ht="14.1" customHeight="1" x14ac:dyDescent="0.25">
      <c r="A192" s="30"/>
      <c r="B192" s="30"/>
      <c r="C192" s="46" t="s">
        <v>70</v>
      </c>
      <c r="D192" s="47">
        <v>0</v>
      </c>
      <c r="E192" s="47">
        <v>0</v>
      </c>
      <c r="F192" s="47">
        <v>0</v>
      </c>
      <c r="G192" s="47">
        <v>0</v>
      </c>
      <c r="H192" s="30"/>
      <c r="I192" s="30"/>
      <c r="J192" s="30"/>
      <c r="K192" s="30"/>
    </row>
    <row r="193" spans="1:11" ht="14.1" customHeight="1" x14ac:dyDescent="0.25">
      <c r="A193" s="30"/>
      <c r="B193" s="30"/>
      <c r="C193" s="48" t="s">
        <v>71</v>
      </c>
      <c r="D193" s="47">
        <v>900000</v>
      </c>
      <c r="E193" s="47">
        <v>0</v>
      </c>
      <c r="F193" s="47">
        <v>0</v>
      </c>
      <c r="G193" s="47">
        <v>600000</v>
      </c>
      <c r="H193" s="30"/>
      <c r="I193" s="30"/>
      <c r="J193" s="30"/>
      <c r="K193" s="30"/>
    </row>
    <row r="194" spans="1:11" ht="18" customHeight="1" x14ac:dyDescent="0.25">
      <c r="A194" s="30"/>
      <c r="B194" s="30"/>
      <c r="C194" s="40" t="s">
        <v>33</v>
      </c>
      <c r="D194" s="1368" t="s">
        <v>1534</v>
      </c>
      <c r="E194" s="1369"/>
      <c r="F194" s="1369"/>
      <c r="G194" s="1369"/>
      <c r="H194" s="30"/>
      <c r="I194" s="30"/>
      <c r="J194" s="30"/>
      <c r="K194" s="30"/>
    </row>
    <row r="195" spans="1:11" ht="18" customHeight="1" x14ac:dyDescent="0.25">
      <c r="A195" s="30"/>
      <c r="B195" s="30"/>
      <c r="C195" s="41" t="s">
        <v>35</v>
      </c>
      <c r="D195" s="1361" t="s">
        <v>1535</v>
      </c>
      <c r="E195" s="1362"/>
      <c r="F195" s="1362"/>
      <c r="G195" s="1362"/>
      <c r="H195" s="30"/>
      <c r="I195" s="30"/>
      <c r="J195" s="30"/>
      <c r="K195" s="30"/>
    </row>
    <row r="196" spans="1:11" ht="18" customHeight="1" x14ac:dyDescent="0.25">
      <c r="A196" s="30"/>
      <c r="B196" s="30"/>
      <c r="C196" s="41" t="s">
        <v>37</v>
      </c>
      <c r="D196" s="1361" t="s">
        <v>1511</v>
      </c>
      <c r="E196" s="1362"/>
      <c r="F196" s="1362"/>
      <c r="G196" s="1362"/>
      <c r="H196" s="30"/>
      <c r="I196" s="30"/>
      <c r="J196" s="30"/>
      <c r="K196" s="30"/>
    </row>
    <row r="197" spans="1:11" ht="15" customHeight="1" x14ac:dyDescent="0.25">
      <c r="A197" s="30"/>
      <c r="B197" s="30"/>
      <c r="C197" s="42"/>
      <c r="D197" s="43">
        <v>2022</v>
      </c>
      <c r="E197" s="43">
        <v>2023</v>
      </c>
      <c r="F197" s="43">
        <v>2024</v>
      </c>
      <c r="G197" s="43">
        <v>2025</v>
      </c>
      <c r="H197" s="30"/>
      <c r="I197" s="30"/>
      <c r="J197" s="30"/>
      <c r="K197" s="30"/>
    </row>
    <row r="198" spans="1:11" ht="15" customHeight="1" x14ac:dyDescent="0.25">
      <c r="A198" s="30"/>
      <c r="B198" s="30"/>
      <c r="C198" s="44"/>
      <c r="D198" s="45" t="s">
        <v>17</v>
      </c>
      <c r="E198" s="45" t="s">
        <v>18</v>
      </c>
      <c r="F198" s="45" t="s">
        <v>18</v>
      </c>
      <c r="G198" s="45" t="s">
        <v>18</v>
      </c>
      <c r="H198" s="30"/>
      <c r="I198" s="30"/>
      <c r="J198" s="30"/>
      <c r="K198" s="30"/>
    </row>
    <row r="199" spans="1:11" ht="14.1" customHeight="1" x14ac:dyDescent="0.25">
      <c r="A199" s="30"/>
      <c r="B199" s="30"/>
      <c r="C199" s="34" t="s">
        <v>39</v>
      </c>
      <c r="D199" s="38" t="s">
        <v>48</v>
      </c>
      <c r="E199" s="38" t="s">
        <v>48</v>
      </c>
      <c r="F199" s="38" t="s">
        <v>48</v>
      </c>
      <c r="G199" s="38" t="s">
        <v>428</v>
      </c>
      <c r="H199" s="30"/>
      <c r="I199" s="30"/>
      <c r="J199" s="30"/>
      <c r="K199" s="30"/>
    </row>
    <row r="200" spans="1:11" ht="14.1" customHeight="1" x14ac:dyDescent="0.25">
      <c r="A200" s="30"/>
      <c r="B200" s="30"/>
      <c r="C200" s="34" t="s">
        <v>40</v>
      </c>
      <c r="D200" s="38" t="s">
        <v>48</v>
      </c>
      <c r="E200" s="38" t="s">
        <v>48</v>
      </c>
      <c r="F200" s="38" t="s">
        <v>48</v>
      </c>
      <c r="G200" s="38" t="s">
        <v>729</v>
      </c>
      <c r="H200" s="30"/>
      <c r="I200" s="30"/>
      <c r="J200" s="30"/>
      <c r="K200" s="30"/>
    </row>
    <row r="201" spans="1:11" ht="14.1" customHeight="1" x14ac:dyDescent="0.25">
      <c r="A201" s="30"/>
      <c r="B201" s="30"/>
      <c r="C201" s="34" t="s">
        <v>43</v>
      </c>
      <c r="D201" s="38" t="s">
        <v>48</v>
      </c>
      <c r="E201" s="38" t="s">
        <v>48</v>
      </c>
      <c r="F201" s="38" t="s">
        <v>48</v>
      </c>
      <c r="G201" s="38" t="s">
        <v>1536</v>
      </c>
      <c r="H201" s="30"/>
      <c r="I201" s="30"/>
      <c r="J201" s="30"/>
      <c r="K201" s="30"/>
    </row>
    <row r="202" spans="1:11" ht="14.1" customHeight="1" x14ac:dyDescent="0.25">
      <c r="A202" s="30"/>
      <c r="B202" s="30"/>
      <c r="C202" s="34" t="s">
        <v>46</v>
      </c>
      <c r="D202" s="38" t="s">
        <v>47</v>
      </c>
      <c r="E202" s="38" t="s">
        <v>47</v>
      </c>
      <c r="F202" s="38" t="s">
        <v>47</v>
      </c>
      <c r="G202" s="38" t="s">
        <v>47</v>
      </c>
      <c r="H202" s="30"/>
      <c r="I202" s="30"/>
      <c r="J202" s="30"/>
      <c r="K202" s="30"/>
    </row>
    <row r="203" spans="1:11" ht="14.1" customHeight="1" x14ac:dyDescent="0.25">
      <c r="A203" s="30"/>
      <c r="B203" s="30"/>
      <c r="C203" s="34" t="s">
        <v>49</v>
      </c>
      <c r="D203" s="38" t="s">
        <v>47</v>
      </c>
      <c r="E203" s="38" t="s">
        <v>47</v>
      </c>
      <c r="F203" s="38" t="s">
        <v>47</v>
      </c>
      <c r="G203" s="38" t="s">
        <v>47</v>
      </c>
      <c r="H203" s="30"/>
      <c r="I203" s="30"/>
      <c r="J203" s="30"/>
      <c r="K203" s="30"/>
    </row>
    <row r="204" spans="1:11" ht="14.1" customHeight="1" x14ac:dyDescent="0.25">
      <c r="A204" s="30"/>
      <c r="B204" s="30"/>
      <c r="C204" s="34" t="s">
        <v>51</v>
      </c>
      <c r="D204" s="38" t="s">
        <v>47</v>
      </c>
      <c r="E204" s="38" t="s">
        <v>47</v>
      </c>
      <c r="F204" s="38" t="s">
        <v>47</v>
      </c>
      <c r="G204" s="38" t="s">
        <v>47</v>
      </c>
      <c r="H204" s="30"/>
      <c r="I204" s="30"/>
      <c r="J204" s="30"/>
      <c r="K204" s="30"/>
    </row>
    <row r="205" spans="1:11" ht="14.1" customHeight="1" x14ac:dyDescent="0.25">
      <c r="A205" s="30"/>
      <c r="B205" s="30"/>
      <c r="C205" s="1363" t="s">
        <v>52</v>
      </c>
      <c r="D205" s="1364"/>
      <c r="E205" s="1364"/>
      <c r="F205" s="1364"/>
      <c r="G205" s="1364"/>
      <c r="H205" s="30"/>
      <c r="I205" s="30"/>
      <c r="J205" s="30"/>
      <c r="K205" s="30"/>
    </row>
    <row r="206" spans="1:11" ht="14.1" customHeight="1" x14ac:dyDescent="0.25">
      <c r="A206" s="30"/>
      <c r="B206" s="30"/>
      <c r="C206" s="42"/>
      <c r="D206" s="43">
        <v>2022</v>
      </c>
      <c r="E206" s="43">
        <v>2023</v>
      </c>
      <c r="F206" s="43">
        <v>2024</v>
      </c>
      <c r="G206" s="43">
        <v>2025</v>
      </c>
      <c r="H206" s="30"/>
      <c r="I206" s="30"/>
      <c r="J206" s="30"/>
      <c r="K206" s="30"/>
    </row>
    <row r="207" spans="1:11" ht="14.1" customHeight="1" x14ac:dyDescent="0.25">
      <c r="A207" s="30"/>
      <c r="B207" s="30"/>
      <c r="C207" s="44"/>
      <c r="D207" s="45" t="s">
        <v>17</v>
      </c>
      <c r="E207" s="45" t="s">
        <v>18</v>
      </c>
      <c r="F207" s="45" t="s">
        <v>18</v>
      </c>
      <c r="G207" s="45" t="s">
        <v>18</v>
      </c>
      <c r="H207" s="30"/>
      <c r="I207" s="30"/>
      <c r="J207" s="30"/>
      <c r="K207" s="30"/>
    </row>
    <row r="208" spans="1:11" ht="14.1" customHeight="1" x14ac:dyDescent="0.25">
      <c r="A208" s="30"/>
      <c r="B208" s="30"/>
      <c r="C208" s="46" t="s">
        <v>53</v>
      </c>
      <c r="D208" s="47">
        <v>0</v>
      </c>
      <c r="E208" s="47">
        <v>0</v>
      </c>
      <c r="F208" s="47">
        <v>0</v>
      </c>
      <c r="G208" s="47">
        <v>0</v>
      </c>
      <c r="H208" s="30"/>
      <c r="I208" s="30"/>
      <c r="J208" s="30"/>
      <c r="K208" s="30"/>
    </row>
    <row r="209" spans="1:11" ht="14.1" customHeight="1" x14ac:dyDescent="0.25">
      <c r="A209" s="30"/>
      <c r="B209" s="30"/>
      <c r="C209" s="46" t="s">
        <v>54</v>
      </c>
      <c r="D209" s="47">
        <v>0</v>
      </c>
      <c r="E209" s="47">
        <v>0</v>
      </c>
      <c r="F209" s="47">
        <v>0</v>
      </c>
      <c r="G209" s="47">
        <v>0</v>
      </c>
      <c r="H209" s="30"/>
      <c r="I209" s="30"/>
      <c r="J209" s="30"/>
      <c r="K209" s="30"/>
    </row>
    <row r="210" spans="1:11" ht="14.1" customHeight="1" x14ac:dyDescent="0.25">
      <c r="A210" s="30"/>
      <c r="B210" s="30"/>
      <c r="C210" s="46" t="s">
        <v>55</v>
      </c>
      <c r="D210" s="47">
        <v>0</v>
      </c>
      <c r="E210" s="47">
        <v>0</v>
      </c>
      <c r="F210" s="47">
        <v>0</v>
      </c>
      <c r="G210" s="47">
        <v>0</v>
      </c>
      <c r="H210" s="30"/>
      <c r="I210" s="30"/>
      <c r="J210" s="30"/>
      <c r="K210" s="30"/>
    </row>
    <row r="211" spans="1:11" ht="14.1" customHeight="1" x14ac:dyDescent="0.25">
      <c r="A211" s="30"/>
      <c r="B211" s="30"/>
      <c r="C211" s="46" t="s">
        <v>56</v>
      </c>
      <c r="D211" s="47">
        <v>0</v>
      </c>
      <c r="E211" s="47">
        <v>0</v>
      </c>
      <c r="F211" s="47">
        <v>0</v>
      </c>
      <c r="G211" s="47">
        <v>0</v>
      </c>
      <c r="H211" s="30"/>
      <c r="I211" s="30"/>
      <c r="J211" s="30"/>
      <c r="K211" s="30"/>
    </row>
    <row r="212" spans="1:11" ht="14.1" customHeight="1" x14ac:dyDescent="0.25">
      <c r="A212" s="30"/>
      <c r="B212" s="30"/>
      <c r="C212" s="46" t="s">
        <v>54</v>
      </c>
      <c r="D212" s="47">
        <v>0</v>
      </c>
      <c r="E212" s="47">
        <v>0</v>
      </c>
      <c r="F212" s="47">
        <v>0</v>
      </c>
      <c r="G212" s="47">
        <v>0</v>
      </c>
      <c r="H212" s="30"/>
      <c r="I212" s="30"/>
      <c r="J212" s="30"/>
      <c r="K212" s="30"/>
    </row>
    <row r="213" spans="1:11" ht="14.1" customHeight="1" x14ac:dyDescent="0.25">
      <c r="A213" s="30"/>
      <c r="B213" s="30"/>
      <c r="C213" s="46" t="s">
        <v>55</v>
      </c>
      <c r="D213" s="47">
        <v>0</v>
      </c>
      <c r="E213" s="47">
        <v>0</v>
      </c>
      <c r="F213" s="47">
        <v>0</v>
      </c>
      <c r="G213" s="47">
        <v>0</v>
      </c>
      <c r="H213" s="30"/>
      <c r="I213" s="30"/>
      <c r="J213" s="30"/>
      <c r="K213" s="30"/>
    </row>
    <row r="214" spans="1:11" ht="14.1" customHeight="1" x14ac:dyDescent="0.25">
      <c r="A214" s="30"/>
      <c r="B214" s="30"/>
      <c r="C214" s="46" t="s">
        <v>57</v>
      </c>
      <c r="D214" s="47">
        <v>0</v>
      </c>
      <c r="E214" s="47">
        <v>0</v>
      </c>
      <c r="F214" s="47">
        <v>0</v>
      </c>
      <c r="G214" s="47">
        <v>0</v>
      </c>
      <c r="H214" s="30"/>
      <c r="I214" s="30"/>
      <c r="J214" s="30"/>
      <c r="K214" s="30"/>
    </row>
    <row r="215" spans="1:11" ht="14.1" customHeight="1" x14ac:dyDescent="0.25">
      <c r="A215" s="30"/>
      <c r="B215" s="30"/>
      <c r="C215" s="46" t="s">
        <v>54</v>
      </c>
      <c r="D215" s="47">
        <v>0</v>
      </c>
      <c r="E215" s="47">
        <v>0</v>
      </c>
      <c r="F215" s="47">
        <v>0</v>
      </c>
      <c r="G215" s="47">
        <v>0</v>
      </c>
      <c r="H215" s="30"/>
      <c r="I215" s="30"/>
      <c r="J215" s="30"/>
      <c r="K215" s="30"/>
    </row>
    <row r="216" spans="1:11" ht="14.1" customHeight="1" x14ac:dyDescent="0.25">
      <c r="A216" s="30"/>
      <c r="B216" s="30"/>
      <c r="C216" s="46" t="s">
        <v>55</v>
      </c>
      <c r="D216" s="47">
        <v>0</v>
      </c>
      <c r="E216" s="47">
        <v>0</v>
      </c>
      <c r="F216" s="47">
        <v>0</v>
      </c>
      <c r="G216" s="47">
        <v>0</v>
      </c>
      <c r="H216" s="30"/>
      <c r="I216" s="30"/>
      <c r="J216" s="30"/>
      <c r="K216" s="30"/>
    </row>
    <row r="217" spans="1:11" ht="14.1" customHeight="1" x14ac:dyDescent="0.25">
      <c r="A217" s="30"/>
      <c r="B217" s="30"/>
      <c r="C217" s="46" t="s">
        <v>58</v>
      </c>
      <c r="D217" s="47">
        <v>0</v>
      </c>
      <c r="E217" s="47">
        <v>0</v>
      </c>
      <c r="F217" s="47">
        <v>0</v>
      </c>
      <c r="G217" s="47">
        <v>0</v>
      </c>
      <c r="H217" s="30"/>
      <c r="I217" s="30"/>
      <c r="J217" s="30"/>
      <c r="K217" s="30"/>
    </row>
    <row r="218" spans="1:11" ht="14.1" customHeight="1" x14ac:dyDescent="0.25">
      <c r="A218" s="30"/>
      <c r="B218" s="30"/>
      <c r="C218" s="46" t="s">
        <v>54</v>
      </c>
      <c r="D218" s="47">
        <v>0</v>
      </c>
      <c r="E218" s="47">
        <v>0</v>
      </c>
      <c r="F218" s="47">
        <v>0</v>
      </c>
      <c r="G218" s="47">
        <v>0</v>
      </c>
      <c r="H218" s="30"/>
      <c r="I218" s="30"/>
      <c r="J218" s="30"/>
      <c r="K218" s="30"/>
    </row>
    <row r="219" spans="1:11" ht="14.1" customHeight="1" x14ac:dyDescent="0.25">
      <c r="A219" s="30"/>
      <c r="B219" s="30"/>
      <c r="C219" s="46" t="s">
        <v>55</v>
      </c>
      <c r="D219" s="47">
        <v>0</v>
      </c>
      <c r="E219" s="47">
        <v>0</v>
      </c>
      <c r="F219" s="47">
        <v>0</v>
      </c>
      <c r="G219" s="47">
        <v>0</v>
      </c>
      <c r="H219" s="30"/>
      <c r="I219" s="30"/>
      <c r="J219" s="30"/>
      <c r="K219" s="30"/>
    </row>
    <row r="220" spans="1:11" ht="14.1" customHeight="1" x14ac:dyDescent="0.25">
      <c r="A220" s="30"/>
      <c r="B220" s="30"/>
      <c r="C220" s="46" t="s">
        <v>59</v>
      </c>
      <c r="D220" s="47">
        <v>0</v>
      </c>
      <c r="E220" s="47">
        <v>0</v>
      </c>
      <c r="F220" s="47">
        <v>0</v>
      </c>
      <c r="G220" s="47">
        <v>0</v>
      </c>
      <c r="H220" s="30"/>
      <c r="I220" s="30"/>
      <c r="J220" s="30"/>
      <c r="K220" s="30"/>
    </row>
    <row r="221" spans="1:11" ht="14.1" customHeight="1" x14ac:dyDescent="0.25">
      <c r="A221" s="30"/>
      <c r="B221" s="30"/>
      <c r="C221" s="46" t="s">
        <v>54</v>
      </c>
      <c r="D221" s="47">
        <v>0</v>
      </c>
      <c r="E221" s="47">
        <v>0</v>
      </c>
      <c r="F221" s="47">
        <v>0</v>
      </c>
      <c r="G221" s="47">
        <v>0</v>
      </c>
      <c r="H221" s="30"/>
      <c r="I221" s="30"/>
      <c r="J221" s="30"/>
      <c r="K221" s="30"/>
    </row>
    <row r="222" spans="1:11" ht="14.1" customHeight="1" x14ac:dyDescent="0.25">
      <c r="A222" s="30"/>
      <c r="B222" s="30"/>
      <c r="C222" s="46" t="s">
        <v>55</v>
      </c>
      <c r="D222" s="47">
        <v>0</v>
      </c>
      <c r="E222" s="47">
        <v>0</v>
      </c>
      <c r="F222" s="47">
        <v>0</v>
      </c>
      <c r="G222" s="47">
        <v>0</v>
      </c>
      <c r="H222" s="30"/>
      <c r="I222" s="30"/>
      <c r="J222" s="30"/>
      <c r="K222" s="30"/>
    </row>
    <row r="223" spans="1:11" ht="14.1" customHeight="1" x14ac:dyDescent="0.25">
      <c r="A223" s="30"/>
      <c r="B223" s="30"/>
      <c r="C223" s="46" t="s">
        <v>60</v>
      </c>
      <c r="D223" s="47">
        <v>0</v>
      </c>
      <c r="E223" s="47">
        <v>0</v>
      </c>
      <c r="F223" s="47">
        <v>0</v>
      </c>
      <c r="G223" s="47">
        <v>0</v>
      </c>
      <c r="H223" s="30"/>
      <c r="I223" s="30"/>
      <c r="J223" s="30"/>
      <c r="K223" s="30"/>
    </row>
    <row r="224" spans="1:11" ht="14.1" customHeight="1" x14ac:dyDescent="0.25">
      <c r="A224" s="30"/>
      <c r="B224" s="30"/>
      <c r="C224" s="46" t="s">
        <v>54</v>
      </c>
      <c r="D224" s="47">
        <v>0</v>
      </c>
      <c r="E224" s="47">
        <v>0</v>
      </c>
      <c r="F224" s="47">
        <v>0</v>
      </c>
      <c r="G224" s="47">
        <v>0</v>
      </c>
      <c r="H224" s="30"/>
      <c r="I224" s="30"/>
      <c r="J224" s="30"/>
      <c r="K224" s="30"/>
    </row>
    <row r="225" spans="1:11" ht="14.1" customHeight="1" x14ac:dyDescent="0.25">
      <c r="A225" s="30"/>
      <c r="B225" s="30"/>
      <c r="C225" s="46" t="s">
        <v>55</v>
      </c>
      <c r="D225" s="47">
        <v>0</v>
      </c>
      <c r="E225" s="47">
        <v>0</v>
      </c>
      <c r="F225" s="47">
        <v>0</v>
      </c>
      <c r="G225" s="47">
        <v>0</v>
      </c>
      <c r="H225" s="30"/>
      <c r="I225" s="30"/>
      <c r="J225" s="30"/>
      <c r="K225" s="30"/>
    </row>
    <row r="226" spans="1:11" ht="14.1" customHeight="1" x14ac:dyDescent="0.25">
      <c r="A226" s="30"/>
      <c r="B226" s="30"/>
      <c r="C226" s="46" t="s">
        <v>61</v>
      </c>
      <c r="D226" s="47">
        <v>0</v>
      </c>
      <c r="E226" s="47">
        <v>0</v>
      </c>
      <c r="F226" s="47">
        <v>0</v>
      </c>
      <c r="G226" s="47">
        <v>0</v>
      </c>
      <c r="H226" s="30"/>
      <c r="I226" s="30"/>
      <c r="J226" s="30"/>
      <c r="K226" s="30"/>
    </row>
    <row r="227" spans="1:11" ht="14.1" customHeight="1" x14ac:dyDescent="0.25">
      <c r="A227" s="30"/>
      <c r="B227" s="30"/>
      <c r="C227" s="46" t="s">
        <v>54</v>
      </c>
      <c r="D227" s="47">
        <v>0</v>
      </c>
      <c r="E227" s="47">
        <v>0</v>
      </c>
      <c r="F227" s="47">
        <v>0</v>
      </c>
      <c r="G227" s="47">
        <v>0</v>
      </c>
      <c r="H227" s="30"/>
      <c r="I227" s="30"/>
      <c r="J227" s="30"/>
      <c r="K227" s="30"/>
    </row>
    <row r="228" spans="1:11" ht="14.1" customHeight="1" x14ac:dyDescent="0.25">
      <c r="A228" s="30"/>
      <c r="B228" s="30"/>
      <c r="C228" s="46" t="s">
        <v>55</v>
      </c>
      <c r="D228" s="47">
        <v>0</v>
      </c>
      <c r="E228" s="47">
        <v>0</v>
      </c>
      <c r="F228" s="47">
        <v>0</v>
      </c>
      <c r="G228" s="47">
        <v>0</v>
      </c>
      <c r="H228" s="30"/>
      <c r="I228" s="30"/>
      <c r="J228" s="30"/>
      <c r="K228" s="30"/>
    </row>
    <row r="229" spans="1:11" ht="14.1" customHeight="1" x14ac:dyDescent="0.25">
      <c r="A229" s="30"/>
      <c r="B229" s="30"/>
      <c r="C229" s="46" t="s">
        <v>62</v>
      </c>
      <c r="D229" s="47">
        <v>0</v>
      </c>
      <c r="E229" s="47">
        <v>0</v>
      </c>
      <c r="F229" s="47">
        <v>0</v>
      </c>
      <c r="G229" s="47">
        <v>0</v>
      </c>
      <c r="H229" s="30"/>
      <c r="I229" s="30"/>
      <c r="J229" s="30"/>
      <c r="K229" s="30"/>
    </row>
    <row r="230" spans="1:11" ht="14.1" customHeight="1" x14ac:dyDescent="0.25">
      <c r="A230" s="30"/>
      <c r="B230" s="30"/>
      <c r="C230" s="46" t="s">
        <v>54</v>
      </c>
      <c r="D230" s="47">
        <v>0</v>
      </c>
      <c r="E230" s="47">
        <v>0</v>
      </c>
      <c r="F230" s="47">
        <v>0</v>
      </c>
      <c r="G230" s="47">
        <v>0</v>
      </c>
      <c r="H230" s="30"/>
      <c r="I230" s="30"/>
      <c r="J230" s="30"/>
      <c r="K230" s="30"/>
    </row>
    <row r="231" spans="1:11" ht="14.1" customHeight="1" x14ac:dyDescent="0.25">
      <c r="A231" s="30"/>
      <c r="B231" s="30"/>
      <c r="C231" s="46" t="s">
        <v>63</v>
      </c>
      <c r="D231" s="47">
        <v>0</v>
      </c>
      <c r="E231" s="47">
        <v>0</v>
      </c>
      <c r="F231" s="47">
        <v>0</v>
      </c>
      <c r="G231" s="47">
        <v>0</v>
      </c>
      <c r="H231" s="30"/>
      <c r="I231" s="30"/>
      <c r="J231" s="30"/>
      <c r="K231" s="30"/>
    </row>
    <row r="232" spans="1:11" ht="14.1" customHeight="1" x14ac:dyDescent="0.25">
      <c r="A232" s="30"/>
      <c r="B232" s="30"/>
      <c r="C232" s="46" t="s">
        <v>64</v>
      </c>
      <c r="D232" s="47">
        <v>0</v>
      </c>
      <c r="E232" s="47">
        <v>0</v>
      </c>
      <c r="F232" s="47">
        <v>0</v>
      </c>
      <c r="G232" s="47">
        <v>0</v>
      </c>
      <c r="H232" s="30"/>
      <c r="I232" s="30"/>
      <c r="J232" s="30"/>
      <c r="K232" s="30"/>
    </row>
    <row r="233" spans="1:11" ht="14.1" customHeight="1" x14ac:dyDescent="0.25">
      <c r="A233" s="30"/>
      <c r="B233" s="30"/>
      <c r="C233" s="46" t="s">
        <v>65</v>
      </c>
      <c r="D233" s="47">
        <v>0</v>
      </c>
      <c r="E233" s="47">
        <v>0</v>
      </c>
      <c r="F233" s="47">
        <v>0</v>
      </c>
      <c r="G233" s="47">
        <v>0</v>
      </c>
      <c r="H233" s="30"/>
      <c r="I233" s="30"/>
      <c r="J233" s="30"/>
      <c r="K233" s="30"/>
    </row>
    <row r="234" spans="1:11" ht="14.1" customHeight="1" x14ac:dyDescent="0.25">
      <c r="A234" s="30"/>
      <c r="B234" s="30"/>
      <c r="C234" s="46" t="s">
        <v>66</v>
      </c>
      <c r="D234" s="47">
        <v>0</v>
      </c>
      <c r="E234" s="47">
        <v>0</v>
      </c>
      <c r="F234" s="47">
        <v>0</v>
      </c>
      <c r="G234" s="47">
        <v>0</v>
      </c>
      <c r="H234" s="30"/>
      <c r="I234" s="30"/>
      <c r="J234" s="30"/>
      <c r="K234" s="30"/>
    </row>
    <row r="235" spans="1:11" ht="14.1" customHeight="1" x14ac:dyDescent="0.25">
      <c r="A235" s="30"/>
      <c r="B235" s="30"/>
      <c r="C235" s="46" t="s">
        <v>67</v>
      </c>
      <c r="D235" s="47">
        <v>0</v>
      </c>
      <c r="E235" s="47">
        <v>0</v>
      </c>
      <c r="F235" s="47">
        <v>0</v>
      </c>
      <c r="G235" s="47">
        <v>1200000</v>
      </c>
      <c r="H235" s="30"/>
      <c r="I235" s="30"/>
      <c r="J235" s="30"/>
      <c r="K235" s="30"/>
    </row>
    <row r="236" spans="1:11" ht="14.1" customHeight="1" x14ac:dyDescent="0.25">
      <c r="A236" s="30"/>
      <c r="B236" s="30"/>
      <c r="C236" s="46" t="s">
        <v>54</v>
      </c>
      <c r="D236" s="47">
        <v>0</v>
      </c>
      <c r="E236" s="47">
        <v>0</v>
      </c>
      <c r="F236" s="47">
        <v>0</v>
      </c>
      <c r="G236" s="47">
        <v>1200000</v>
      </c>
      <c r="H236" s="30"/>
      <c r="I236" s="30"/>
      <c r="J236" s="30"/>
      <c r="K236" s="30"/>
    </row>
    <row r="237" spans="1:11" ht="14.1" customHeight="1" x14ac:dyDescent="0.25">
      <c r="A237" s="30"/>
      <c r="B237" s="30"/>
      <c r="C237" s="46" t="s">
        <v>63</v>
      </c>
      <c r="D237" s="47">
        <v>0</v>
      </c>
      <c r="E237" s="47">
        <v>0</v>
      </c>
      <c r="F237" s="47">
        <v>0</v>
      </c>
      <c r="G237" s="47">
        <v>0</v>
      </c>
      <c r="H237" s="30"/>
      <c r="I237" s="30"/>
      <c r="J237" s="30"/>
      <c r="K237" s="30"/>
    </row>
    <row r="238" spans="1:11" ht="14.1" customHeight="1" x14ac:dyDescent="0.25">
      <c r="A238" s="30"/>
      <c r="B238" s="30"/>
      <c r="C238" s="46" t="s">
        <v>64</v>
      </c>
      <c r="D238" s="47">
        <v>0</v>
      </c>
      <c r="E238" s="47">
        <v>0</v>
      </c>
      <c r="F238" s="47">
        <v>0</v>
      </c>
      <c r="G238" s="47">
        <v>0</v>
      </c>
      <c r="H238" s="30"/>
      <c r="I238" s="30"/>
      <c r="J238" s="30"/>
      <c r="K238" s="30"/>
    </row>
    <row r="239" spans="1:11" ht="14.1" customHeight="1" x14ac:dyDescent="0.25">
      <c r="A239" s="30"/>
      <c r="B239" s="30"/>
      <c r="C239" s="46" t="s">
        <v>65</v>
      </c>
      <c r="D239" s="47">
        <v>0</v>
      </c>
      <c r="E239" s="47">
        <v>0</v>
      </c>
      <c r="F239" s="47">
        <v>0</v>
      </c>
      <c r="G239" s="47">
        <v>0</v>
      </c>
      <c r="H239" s="30"/>
      <c r="I239" s="30"/>
      <c r="J239" s="30"/>
      <c r="K239" s="30"/>
    </row>
    <row r="240" spans="1:11" ht="14.1" customHeight="1" x14ac:dyDescent="0.25">
      <c r="A240" s="30"/>
      <c r="B240" s="30"/>
      <c r="C240" s="46" t="s">
        <v>66</v>
      </c>
      <c r="D240" s="47">
        <v>0</v>
      </c>
      <c r="E240" s="47">
        <v>0</v>
      </c>
      <c r="F240" s="47">
        <v>0</v>
      </c>
      <c r="G240" s="47">
        <v>0</v>
      </c>
      <c r="H240" s="30"/>
      <c r="I240" s="30"/>
      <c r="J240" s="30"/>
      <c r="K240" s="30"/>
    </row>
    <row r="241" spans="1:11" ht="14.1" customHeight="1" x14ac:dyDescent="0.25">
      <c r="A241" s="30"/>
      <c r="B241" s="30"/>
      <c r="C241" s="46" t="s">
        <v>68</v>
      </c>
      <c r="D241" s="47">
        <v>0</v>
      </c>
      <c r="E241" s="47">
        <v>0</v>
      </c>
      <c r="F241" s="47">
        <v>0</v>
      </c>
      <c r="G241" s="47">
        <v>0</v>
      </c>
      <c r="H241" s="30"/>
      <c r="I241" s="30"/>
      <c r="J241" s="30"/>
      <c r="K241" s="30"/>
    </row>
    <row r="242" spans="1:11" ht="14.1" customHeight="1" x14ac:dyDescent="0.25">
      <c r="A242" s="30"/>
      <c r="B242" s="30"/>
      <c r="C242" s="46" t="s">
        <v>54</v>
      </c>
      <c r="D242" s="47">
        <v>0</v>
      </c>
      <c r="E242" s="47">
        <v>0</v>
      </c>
      <c r="F242" s="47">
        <v>0</v>
      </c>
      <c r="G242" s="47">
        <v>0</v>
      </c>
      <c r="H242" s="30"/>
      <c r="I242" s="30"/>
      <c r="J242" s="30"/>
      <c r="K242" s="30"/>
    </row>
    <row r="243" spans="1:11" ht="14.1" customHeight="1" x14ac:dyDescent="0.25">
      <c r="A243" s="30"/>
      <c r="B243" s="30"/>
      <c r="C243" s="46" t="s">
        <v>63</v>
      </c>
      <c r="D243" s="47">
        <v>0</v>
      </c>
      <c r="E243" s="47">
        <v>0</v>
      </c>
      <c r="F243" s="47">
        <v>0</v>
      </c>
      <c r="G243" s="47">
        <v>0</v>
      </c>
      <c r="H243" s="30"/>
      <c r="I243" s="30"/>
      <c r="J243" s="30"/>
      <c r="K243" s="30"/>
    </row>
    <row r="244" spans="1:11" ht="14.1" customHeight="1" x14ac:dyDescent="0.25">
      <c r="A244" s="30"/>
      <c r="B244" s="30"/>
      <c r="C244" s="46" t="s">
        <v>64</v>
      </c>
      <c r="D244" s="47">
        <v>0</v>
      </c>
      <c r="E244" s="47">
        <v>0</v>
      </c>
      <c r="F244" s="47">
        <v>0</v>
      </c>
      <c r="G244" s="47">
        <v>0</v>
      </c>
      <c r="H244" s="30"/>
      <c r="I244" s="30"/>
      <c r="J244" s="30"/>
      <c r="K244" s="30"/>
    </row>
    <row r="245" spans="1:11" ht="14.1" customHeight="1" x14ac:dyDescent="0.25">
      <c r="A245" s="30"/>
      <c r="B245" s="30"/>
      <c r="C245" s="46" t="s">
        <v>65</v>
      </c>
      <c r="D245" s="47">
        <v>0</v>
      </c>
      <c r="E245" s="47">
        <v>0</v>
      </c>
      <c r="F245" s="47">
        <v>0</v>
      </c>
      <c r="G245" s="47">
        <v>0</v>
      </c>
      <c r="H245" s="30"/>
      <c r="I245" s="30"/>
      <c r="J245" s="30"/>
      <c r="K245" s="30"/>
    </row>
    <row r="246" spans="1:11" ht="14.1" customHeight="1" x14ac:dyDescent="0.25">
      <c r="A246" s="30"/>
      <c r="B246" s="30"/>
      <c r="C246" s="46" t="s">
        <v>66</v>
      </c>
      <c r="D246" s="47">
        <v>0</v>
      </c>
      <c r="E246" s="47">
        <v>0</v>
      </c>
      <c r="F246" s="47">
        <v>0</v>
      </c>
      <c r="G246" s="47">
        <v>0</v>
      </c>
      <c r="H246" s="30"/>
      <c r="I246" s="30"/>
      <c r="J246" s="30"/>
      <c r="K246" s="30"/>
    </row>
    <row r="247" spans="1:11" ht="14.1" customHeight="1" x14ac:dyDescent="0.25">
      <c r="A247" s="30"/>
      <c r="B247" s="30"/>
      <c r="C247" s="46" t="s">
        <v>69</v>
      </c>
      <c r="D247" s="47">
        <v>0</v>
      </c>
      <c r="E247" s="47">
        <v>0</v>
      </c>
      <c r="F247" s="47">
        <v>0</v>
      </c>
      <c r="G247" s="47">
        <v>0</v>
      </c>
      <c r="H247" s="30"/>
      <c r="I247" s="30"/>
      <c r="J247" s="30"/>
      <c r="K247" s="30"/>
    </row>
    <row r="248" spans="1:11" ht="14.1" customHeight="1" x14ac:dyDescent="0.25">
      <c r="A248" s="30"/>
      <c r="B248" s="30"/>
      <c r="C248" s="46" t="s">
        <v>70</v>
      </c>
      <c r="D248" s="47">
        <v>0</v>
      </c>
      <c r="E248" s="47">
        <v>0</v>
      </c>
      <c r="F248" s="47">
        <v>0</v>
      </c>
      <c r="G248" s="47">
        <v>0</v>
      </c>
      <c r="H248" s="30"/>
      <c r="I248" s="30"/>
      <c r="J248" s="30"/>
      <c r="K248" s="30"/>
    </row>
    <row r="249" spans="1:11" ht="14.1" customHeight="1" x14ac:dyDescent="0.25">
      <c r="A249" s="30"/>
      <c r="B249" s="30"/>
      <c r="C249" s="48" t="s">
        <v>71</v>
      </c>
      <c r="D249" s="47">
        <v>0</v>
      </c>
      <c r="E249" s="47">
        <v>0</v>
      </c>
      <c r="F249" s="47">
        <v>0</v>
      </c>
      <c r="G249" s="47">
        <v>1200000</v>
      </c>
      <c r="H249" s="30"/>
      <c r="I249" s="30"/>
      <c r="J249" s="30"/>
      <c r="K249" s="30"/>
    </row>
    <row r="250" spans="1:11" ht="18" customHeight="1" x14ac:dyDescent="0.25">
      <c r="A250" s="30"/>
      <c r="B250" s="30"/>
      <c r="C250" s="40" t="s">
        <v>33</v>
      </c>
      <c r="D250" s="1368" t="s">
        <v>1537</v>
      </c>
      <c r="E250" s="1369"/>
      <c r="F250" s="1369"/>
      <c r="G250" s="1369"/>
      <c r="H250" s="30"/>
      <c r="I250" s="30"/>
      <c r="J250" s="30"/>
      <c r="K250" s="30"/>
    </row>
    <row r="251" spans="1:11" ht="18" customHeight="1" x14ac:dyDescent="0.25">
      <c r="A251" s="30"/>
      <c r="B251" s="30"/>
      <c r="C251" s="41" t="s">
        <v>35</v>
      </c>
      <c r="D251" s="1361" t="s">
        <v>1538</v>
      </c>
      <c r="E251" s="1362"/>
      <c r="F251" s="1362"/>
      <c r="G251" s="1362"/>
      <c r="H251" s="30"/>
      <c r="I251" s="30"/>
      <c r="J251" s="30"/>
      <c r="K251" s="30"/>
    </row>
    <row r="252" spans="1:11" ht="18" customHeight="1" x14ac:dyDescent="0.25">
      <c r="A252" s="30"/>
      <c r="B252" s="30"/>
      <c r="C252" s="41" t="s">
        <v>37</v>
      </c>
      <c r="D252" s="1361" t="s">
        <v>671</v>
      </c>
      <c r="E252" s="1362"/>
      <c r="F252" s="1362"/>
      <c r="G252" s="1362"/>
      <c r="H252" s="30"/>
      <c r="I252" s="30"/>
      <c r="J252" s="30"/>
      <c r="K252" s="30"/>
    </row>
    <row r="253" spans="1:11" ht="15" customHeight="1" x14ac:dyDescent="0.25">
      <c r="A253" s="30"/>
      <c r="B253" s="30"/>
      <c r="C253" s="42"/>
      <c r="D253" s="43">
        <v>2022</v>
      </c>
      <c r="E253" s="43">
        <v>2023</v>
      </c>
      <c r="F253" s="43">
        <v>2024</v>
      </c>
      <c r="G253" s="43">
        <v>2025</v>
      </c>
      <c r="H253" s="30"/>
      <c r="I253" s="30"/>
      <c r="J253" s="30"/>
      <c r="K253" s="30"/>
    </row>
    <row r="254" spans="1:11" ht="15" customHeight="1" x14ac:dyDescent="0.25">
      <c r="A254" s="30"/>
      <c r="B254" s="30"/>
      <c r="C254" s="44"/>
      <c r="D254" s="45" t="s">
        <v>17</v>
      </c>
      <c r="E254" s="45" t="s">
        <v>18</v>
      </c>
      <c r="F254" s="45" t="s">
        <v>18</v>
      </c>
      <c r="G254" s="45" t="s">
        <v>18</v>
      </c>
      <c r="H254" s="30"/>
      <c r="I254" s="30"/>
      <c r="J254" s="30"/>
      <c r="K254" s="30"/>
    </row>
    <row r="255" spans="1:11" ht="14.1" customHeight="1" x14ac:dyDescent="0.25">
      <c r="A255" s="30"/>
      <c r="B255" s="30"/>
      <c r="C255" s="34" t="s">
        <v>39</v>
      </c>
      <c r="D255" s="38" t="s">
        <v>48</v>
      </c>
      <c r="E255" s="38" t="s">
        <v>730</v>
      </c>
      <c r="F255" s="38" t="s">
        <v>48</v>
      </c>
      <c r="G255" s="38" t="s">
        <v>48</v>
      </c>
      <c r="H255" s="30"/>
      <c r="I255" s="30"/>
      <c r="J255" s="30"/>
      <c r="K255" s="30"/>
    </row>
    <row r="256" spans="1:11" ht="14.1" customHeight="1" x14ac:dyDescent="0.25">
      <c r="A256" s="30"/>
      <c r="B256" s="30"/>
      <c r="C256" s="34" t="s">
        <v>40</v>
      </c>
      <c r="D256" s="38" t="s">
        <v>47</v>
      </c>
      <c r="E256" s="38" t="s">
        <v>1539</v>
      </c>
      <c r="F256" s="38" t="s">
        <v>48</v>
      </c>
      <c r="G256" s="38" t="s">
        <v>48</v>
      </c>
      <c r="H256" s="30"/>
      <c r="I256" s="30"/>
      <c r="J256" s="30"/>
      <c r="K256" s="30"/>
    </row>
    <row r="257" spans="1:11" ht="14.1" customHeight="1" x14ac:dyDescent="0.25">
      <c r="A257" s="30"/>
      <c r="B257" s="30"/>
      <c r="C257" s="34" t="s">
        <v>43</v>
      </c>
      <c r="D257" s="38" t="s">
        <v>48</v>
      </c>
      <c r="E257" s="38" t="s">
        <v>683</v>
      </c>
      <c r="F257" s="38" t="s">
        <v>48</v>
      </c>
      <c r="G257" s="38" t="s">
        <v>48</v>
      </c>
      <c r="H257" s="30"/>
      <c r="I257" s="30"/>
      <c r="J257" s="30"/>
      <c r="K257" s="30"/>
    </row>
    <row r="258" spans="1:11" ht="14.1" customHeight="1" x14ac:dyDescent="0.25">
      <c r="A258" s="30"/>
      <c r="B258" s="30"/>
      <c r="C258" s="34" t="s">
        <v>46</v>
      </c>
      <c r="D258" s="38" t="s">
        <v>47</v>
      </c>
      <c r="E258" s="38" t="s">
        <v>47</v>
      </c>
      <c r="F258" s="38" t="s">
        <v>238</v>
      </c>
      <c r="G258" s="38" t="s">
        <v>47</v>
      </c>
      <c r="H258" s="30"/>
      <c r="I258" s="30"/>
      <c r="J258" s="30"/>
      <c r="K258" s="30"/>
    </row>
    <row r="259" spans="1:11" ht="14.1" customHeight="1" x14ac:dyDescent="0.25">
      <c r="A259" s="30"/>
      <c r="B259" s="30"/>
      <c r="C259" s="34" t="s">
        <v>49</v>
      </c>
      <c r="D259" s="38" t="s">
        <v>47</v>
      </c>
      <c r="E259" s="38" t="s">
        <v>47</v>
      </c>
      <c r="F259" s="38" t="s">
        <v>238</v>
      </c>
      <c r="G259" s="38" t="s">
        <v>47</v>
      </c>
      <c r="H259" s="30"/>
      <c r="I259" s="30"/>
      <c r="J259" s="30"/>
      <c r="K259" s="30"/>
    </row>
    <row r="260" spans="1:11" ht="14.1" customHeight="1" x14ac:dyDescent="0.25">
      <c r="A260" s="30"/>
      <c r="B260" s="30"/>
      <c r="C260" s="34" t="s">
        <v>51</v>
      </c>
      <c r="D260" s="38" t="s">
        <v>47</v>
      </c>
      <c r="E260" s="38" t="s">
        <v>47</v>
      </c>
      <c r="F260" s="38" t="s">
        <v>238</v>
      </c>
      <c r="G260" s="38" t="s">
        <v>47</v>
      </c>
      <c r="H260" s="30"/>
      <c r="I260" s="30"/>
      <c r="J260" s="30"/>
      <c r="K260" s="30"/>
    </row>
    <row r="261" spans="1:11" ht="14.1" customHeight="1" x14ac:dyDescent="0.25">
      <c r="A261" s="30"/>
      <c r="B261" s="30"/>
      <c r="C261" s="1363" t="s">
        <v>52</v>
      </c>
      <c r="D261" s="1364"/>
      <c r="E261" s="1364"/>
      <c r="F261" s="1364"/>
      <c r="G261" s="1364"/>
      <c r="H261" s="30"/>
      <c r="I261" s="30"/>
      <c r="J261" s="30"/>
      <c r="K261" s="30"/>
    </row>
    <row r="262" spans="1:11" ht="14.1" customHeight="1" x14ac:dyDescent="0.25">
      <c r="A262" s="30"/>
      <c r="B262" s="30"/>
      <c r="C262" s="42"/>
      <c r="D262" s="43">
        <v>2022</v>
      </c>
      <c r="E262" s="43">
        <v>2023</v>
      </c>
      <c r="F262" s="43">
        <v>2024</v>
      </c>
      <c r="G262" s="43">
        <v>2025</v>
      </c>
      <c r="H262" s="30"/>
      <c r="I262" s="30"/>
      <c r="J262" s="30"/>
      <c r="K262" s="30"/>
    </row>
    <row r="263" spans="1:11" ht="14.1" customHeight="1" x14ac:dyDescent="0.25">
      <c r="A263" s="30"/>
      <c r="B263" s="30"/>
      <c r="C263" s="44"/>
      <c r="D263" s="45" t="s">
        <v>17</v>
      </c>
      <c r="E263" s="45" t="s">
        <v>18</v>
      </c>
      <c r="F263" s="45" t="s">
        <v>18</v>
      </c>
      <c r="G263" s="45" t="s">
        <v>18</v>
      </c>
      <c r="H263" s="30"/>
      <c r="I263" s="30"/>
      <c r="J263" s="30"/>
      <c r="K263" s="30"/>
    </row>
    <row r="264" spans="1:11" ht="14.1" customHeight="1" x14ac:dyDescent="0.25">
      <c r="A264" s="30"/>
      <c r="B264" s="30"/>
      <c r="C264" s="46" t="s">
        <v>53</v>
      </c>
      <c r="D264" s="49" t="s">
        <v>47</v>
      </c>
      <c r="E264" s="47">
        <v>0</v>
      </c>
      <c r="F264" s="47">
        <v>0</v>
      </c>
      <c r="G264" s="47">
        <v>0</v>
      </c>
      <c r="H264" s="30"/>
      <c r="I264" s="30"/>
      <c r="J264" s="30"/>
      <c r="K264" s="30"/>
    </row>
    <row r="265" spans="1:11" ht="14.1" customHeight="1" x14ac:dyDescent="0.25">
      <c r="A265" s="30"/>
      <c r="B265" s="30"/>
      <c r="C265" s="46" t="s">
        <v>54</v>
      </c>
      <c r="D265" s="49" t="s">
        <v>47</v>
      </c>
      <c r="E265" s="47">
        <v>0</v>
      </c>
      <c r="F265" s="47">
        <v>0</v>
      </c>
      <c r="G265" s="47">
        <v>0</v>
      </c>
      <c r="H265" s="30"/>
      <c r="I265" s="30"/>
      <c r="J265" s="30"/>
      <c r="K265" s="30"/>
    </row>
    <row r="266" spans="1:11" ht="14.1" customHeight="1" x14ac:dyDescent="0.25">
      <c r="A266" s="30"/>
      <c r="B266" s="30"/>
      <c r="C266" s="46" t="s">
        <v>55</v>
      </c>
      <c r="D266" s="49" t="s">
        <v>47</v>
      </c>
      <c r="E266" s="47">
        <v>0</v>
      </c>
      <c r="F266" s="47">
        <v>0</v>
      </c>
      <c r="G266" s="47">
        <v>0</v>
      </c>
      <c r="H266" s="30"/>
      <c r="I266" s="30"/>
      <c r="J266" s="30"/>
      <c r="K266" s="30"/>
    </row>
    <row r="267" spans="1:11" ht="14.1" customHeight="1" x14ac:dyDescent="0.25">
      <c r="A267" s="30"/>
      <c r="B267" s="30"/>
      <c r="C267" s="46" t="s">
        <v>56</v>
      </c>
      <c r="D267" s="49" t="s">
        <v>47</v>
      </c>
      <c r="E267" s="47">
        <v>0</v>
      </c>
      <c r="F267" s="47">
        <v>0</v>
      </c>
      <c r="G267" s="47">
        <v>0</v>
      </c>
      <c r="H267" s="30"/>
      <c r="I267" s="30"/>
      <c r="J267" s="30"/>
      <c r="K267" s="30"/>
    </row>
    <row r="268" spans="1:11" ht="14.1" customHeight="1" x14ac:dyDescent="0.25">
      <c r="A268" s="30"/>
      <c r="B268" s="30"/>
      <c r="C268" s="46" t="s">
        <v>54</v>
      </c>
      <c r="D268" s="49" t="s">
        <v>47</v>
      </c>
      <c r="E268" s="47">
        <v>0</v>
      </c>
      <c r="F268" s="47">
        <v>0</v>
      </c>
      <c r="G268" s="47">
        <v>0</v>
      </c>
      <c r="H268" s="30"/>
      <c r="I268" s="30"/>
      <c r="J268" s="30"/>
      <c r="K268" s="30"/>
    </row>
    <row r="269" spans="1:11" ht="14.1" customHeight="1" x14ac:dyDescent="0.25">
      <c r="A269" s="30"/>
      <c r="B269" s="30"/>
      <c r="C269" s="46" t="s">
        <v>55</v>
      </c>
      <c r="D269" s="49" t="s">
        <v>47</v>
      </c>
      <c r="E269" s="47">
        <v>0</v>
      </c>
      <c r="F269" s="47">
        <v>0</v>
      </c>
      <c r="G269" s="47">
        <v>0</v>
      </c>
      <c r="H269" s="30"/>
      <c r="I269" s="30"/>
      <c r="J269" s="30"/>
      <c r="K269" s="30"/>
    </row>
    <row r="270" spans="1:11" ht="14.1" customHeight="1" x14ac:dyDescent="0.25">
      <c r="A270" s="30"/>
      <c r="B270" s="30"/>
      <c r="C270" s="46" t="s">
        <v>57</v>
      </c>
      <c r="D270" s="49" t="s">
        <v>47</v>
      </c>
      <c r="E270" s="47">
        <v>0</v>
      </c>
      <c r="F270" s="47">
        <v>0</v>
      </c>
      <c r="G270" s="47">
        <v>0</v>
      </c>
      <c r="H270" s="30"/>
      <c r="I270" s="30"/>
      <c r="J270" s="30"/>
      <c r="K270" s="30"/>
    </row>
    <row r="271" spans="1:11" ht="14.1" customHeight="1" x14ac:dyDescent="0.25">
      <c r="A271" s="30"/>
      <c r="B271" s="30"/>
      <c r="C271" s="46" t="s">
        <v>54</v>
      </c>
      <c r="D271" s="49" t="s">
        <v>47</v>
      </c>
      <c r="E271" s="47">
        <v>0</v>
      </c>
      <c r="F271" s="47">
        <v>0</v>
      </c>
      <c r="G271" s="47">
        <v>0</v>
      </c>
      <c r="H271" s="30"/>
      <c r="I271" s="30"/>
      <c r="J271" s="30"/>
      <c r="K271" s="30"/>
    </row>
    <row r="272" spans="1:11" ht="14.1" customHeight="1" x14ac:dyDescent="0.25">
      <c r="A272" s="30"/>
      <c r="B272" s="30"/>
      <c r="C272" s="46" t="s">
        <v>55</v>
      </c>
      <c r="D272" s="49" t="s">
        <v>47</v>
      </c>
      <c r="E272" s="47">
        <v>0</v>
      </c>
      <c r="F272" s="47">
        <v>0</v>
      </c>
      <c r="G272" s="47">
        <v>0</v>
      </c>
      <c r="H272" s="30"/>
      <c r="I272" s="30"/>
      <c r="J272" s="30"/>
      <c r="K272" s="30"/>
    </row>
    <row r="273" spans="1:11" ht="14.1" customHeight="1" x14ac:dyDescent="0.25">
      <c r="A273" s="30"/>
      <c r="B273" s="30"/>
      <c r="C273" s="46" t="s">
        <v>58</v>
      </c>
      <c r="D273" s="49" t="s">
        <v>47</v>
      </c>
      <c r="E273" s="47">
        <v>0</v>
      </c>
      <c r="F273" s="47">
        <v>0</v>
      </c>
      <c r="G273" s="47">
        <v>0</v>
      </c>
      <c r="H273" s="30"/>
      <c r="I273" s="30"/>
      <c r="J273" s="30"/>
      <c r="K273" s="30"/>
    </row>
    <row r="274" spans="1:11" ht="14.1" customHeight="1" x14ac:dyDescent="0.25">
      <c r="A274" s="30"/>
      <c r="B274" s="30"/>
      <c r="C274" s="46" t="s">
        <v>54</v>
      </c>
      <c r="D274" s="49" t="s">
        <v>47</v>
      </c>
      <c r="E274" s="47">
        <v>0</v>
      </c>
      <c r="F274" s="47">
        <v>0</v>
      </c>
      <c r="G274" s="47">
        <v>0</v>
      </c>
      <c r="H274" s="30"/>
      <c r="I274" s="30"/>
      <c r="J274" s="30"/>
      <c r="K274" s="30"/>
    </row>
    <row r="275" spans="1:11" ht="14.1" customHeight="1" x14ac:dyDescent="0.25">
      <c r="A275" s="30"/>
      <c r="B275" s="30"/>
      <c r="C275" s="46" t="s">
        <v>55</v>
      </c>
      <c r="D275" s="49" t="s">
        <v>47</v>
      </c>
      <c r="E275" s="47">
        <v>0</v>
      </c>
      <c r="F275" s="47">
        <v>0</v>
      </c>
      <c r="G275" s="47">
        <v>0</v>
      </c>
      <c r="H275" s="30"/>
      <c r="I275" s="30"/>
      <c r="J275" s="30"/>
      <c r="K275" s="30"/>
    </row>
    <row r="276" spans="1:11" ht="14.1" customHeight="1" x14ac:dyDescent="0.25">
      <c r="A276" s="30"/>
      <c r="B276" s="30"/>
      <c r="C276" s="46" t="s">
        <v>59</v>
      </c>
      <c r="D276" s="49" t="s">
        <v>47</v>
      </c>
      <c r="E276" s="47">
        <v>0</v>
      </c>
      <c r="F276" s="47">
        <v>0</v>
      </c>
      <c r="G276" s="47">
        <v>0</v>
      </c>
      <c r="H276" s="30"/>
      <c r="I276" s="30"/>
      <c r="J276" s="30"/>
      <c r="K276" s="30"/>
    </row>
    <row r="277" spans="1:11" ht="14.1" customHeight="1" x14ac:dyDescent="0.25">
      <c r="A277" s="30"/>
      <c r="B277" s="30"/>
      <c r="C277" s="46" t="s">
        <v>54</v>
      </c>
      <c r="D277" s="49" t="s">
        <v>47</v>
      </c>
      <c r="E277" s="47">
        <v>0</v>
      </c>
      <c r="F277" s="47">
        <v>0</v>
      </c>
      <c r="G277" s="47">
        <v>0</v>
      </c>
      <c r="H277" s="30"/>
      <c r="I277" s="30"/>
      <c r="J277" s="30"/>
      <c r="K277" s="30"/>
    </row>
    <row r="278" spans="1:11" ht="14.1" customHeight="1" x14ac:dyDescent="0.25">
      <c r="A278" s="30"/>
      <c r="B278" s="30"/>
      <c r="C278" s="46" t="s">
        <v>55</v>
      </c>
      <c r="D278" s="49" t="s">
        <v>47</v>
      </c>
      <c r="E278" s="47">
        <v>0</v>
      </c>
      <c r="F278" s="47">
        <v>0</v>
      </c>
      <c r="G278" s="47">
        <v>0</v>
      </c>
      <c r="H278" s="30"/>
      <c r="I278" s="30"/>
      <c r="J278" s="30"/>
      <c r="K278" s="30"/>
    </row>
    <row r="279" spans="1:11" ht="14.1" customHeight="1" x14ac:dyDescent="0.25">
      <c r="A279" s="30"/>
      <c r="B279" s="30"/>
      <c r="C279" s="46" t="s">
        <v>60</v>
      </c>
      <c r="D279" s="49" t="s">
        <v>47</v>
      </c>
      <c r="E279" s="47">
        <v>0</v>
      </c>
      <c r="F279" s="47">
        <v>0</v>
      </c>
      <c r="G279" s="47">
        <v>0</v>
      </c>
      <c r="H279" s="30"/>
      <c r="I279" s="30"/>
      <c r="J279" s="30"/>
      <c r="K279" s="30"/>
    </row>
    <row r="280" spans="1:11" ht="14.1" customHeight="1" x14ac:dyDescent="0.25">
      <c r="A280" s="30"/>
      <c r="B280" s="30"/>
      <c r="C280" s="46" t="s">
        <v>54</v>
      </c>
      <c r="D280" s="49" t="s">
        <v>47</v>
      </c>
      <c r="E280" s="47">
        <v>0</v>
      </c>
      <c r="F280" s="47">
        <v>0</v>
      </c>
      <c r="G280" s="47">
        <v>0</v>
      </c>
      <c r="H280" s="30"/>
      <c r="I280" s="30"/>
      <c r="J280" s="30"/>
      <c r="K280" s="30"/>
    </row>
    <row r="281" spans="1:11" ht="14.1" customHeight="1" x14ac:dyDescent="0.25">
      <c r="A281" s="30"/>
      <c r="B281" s="30"/>
      <c r="C281" s="46" t="s">
        <v>55</v>
      </c>
      <c r="D281" s="49" t="s">
        <v>47</v>
      </c>
      <c r="E281" s="47">
        <v>0</v>
      </c>
      <c r="F281" s="47">
        <v>0</v>
      </c>
      <c r="G281" s="47">
        <v>0</v>
      </c>
      <c r="H281" s="30"/>
      <c r="I281" s="30"/>
      <c r="J281" s="30"/>
      <c r="K281" s="30"/>
    </row>
    <row r="282" spans="1:11" ht="14.1" customHeight="1" x14ac:dyDescent="0.25">
      <c r="A282" s="30"/>
      <c r="B282" s="30"/>
      <c r="C282" s="46" t="s">
        <v>61</v>
      </c>
      <c r="D282" s="49" t="s">
        <v>47</v>
      </c>
      <c r="E282" s="47">
        <v>0</v>
      </c>
      <c r="F282" s="47">
        <v>0</v>
      </c>
      <c r="G282" s="47">
        <v>0</v>
      </c>
      <c r="H282" s="30"/>
      <c r="I282" s="30"/>
      <c r="J282" s="30"/>
      <c r="K282" s="30"/>
    </row>
    <row r="283" spans="1:11" ht="14.1" customHeight="1" x14ac:dyDescent="0.25">
      <c r="A283" s="30"/>
      <c r="B283" s="30"/>
      <c r="C283" s="46" t="s">
        <v>54</v>
      </c>
      <c r="D283" s="49" t="s">
        <v>47</v>
      </c>
      <c r="E283" s="47">
        <v>0</v>
      </c>
      <c r="F283" s="47">
        <v>0</v>
      </c>
      <c r="G283" s="47">
        <v>0</v>
      </c>
      <c r="H283" s="30"/>
      <c r="I283" s="30"/>
      <c r="J283" s="30"/>
      <c r="K283" s="30"/>
    </row>
    <row r="284" spans="1:11" ht="14.1" customHeight="1" x14ac:dyDescent="0.25">
      <c r="A284" s="30"/>
      <c r="B284" s="30"/>
      <c r="C284" s="46" t="s">
        <v>55</v>
      </c>
      <c r="D284" s="49" t="s">
        <v>47</v>
      </c>
      <c r="E284" s="47">
        <v>0</v>
      </c>
      <c r="F284" s="47">
        <v>0</v>
      </c>
      <c r="G284" s="47">
        <v>0</v>
      </c>
      <c r="H284" s="30"/>
      <c r="I284" s="30"/>
      <c r="J284" s="30"/>
      <c r="K284" s="30"/>
    </row>
    <row r="285" spans="1:11" ht="14.1" customHeight="1" x14ac:dyDescent="0.25">
      <c r="A285" s="30"/>
      <c r="B285" s="30"/>
      <c r="C285" s="46" t="s">
        <v>62</v>
      </c>
      <c r="D285" s="49" t="s">
        <v>47</v>
      </c>
      <c r="E285" s="47">
        <v>0</v>
      </c>
      <c r="F285" s="47">
        <v>0</v>
      </c>
      <c r="G285" s="47">
        <v>0</v>
      </c>
      <c r="H285" s="30"/>
      <c r="I285" s="30"/>
      <c r="J285" s="30"/>
      <c r="K285" s="30"/>
    </row>
    <row r="286" spans="1:11" ht="14.1" customHeight="1" x14ac:dyDescent="0.25">
      <c r="A286" s="30"/>
      <c r="B286" s="30"/>
      <c r="C286" s="46" t="s">
        <v>54</v>
      </c>
      <c r="D286" s="49" t="s">
        <v>47</v>
      </c>
      <c r="E286" s="47">
        <v>0</v>
      </c>
      <c r="F286" s="47">
        <v>0</v>
      </c>
      <c r="G286" s="47">
        <v>0</v>
      </c>
      <c r="H286" s="30"/>
      <c r="I286" s="30"/>
      <c r="J286" s="30"/>
      <c r="K286" s="30"/>
    </row>
    <row r="287" spans="1:11" ht="14.1" customHeight="1" x14ac:dyDescent="0.25">
      <c r="A287" s="30"/>
      <c r="B287" s="30"/>
      <c r="C287" s="46" t="s">
        <v>63</v>
      </c>
      <c r="D287" s="49" t="s">
        <v>47</v>
      </c>
      <c r="E287" s="47">
        <v>0</v>
      </c>
      <c r="F287" s="47">
        <v>0</v>
      </c>
      <c r="G287" s="47">
        <v>0</v>
      </c>
      <c r="H287" s="30"/>
      <c r="I287" s="30"/>
      <c r="J287" s="30"/>
      <c r="K287" s="30"/>
    </row>
    <row r="288" spans="1:11" ht="14.1" customHeight="1" x14ac:dyDescent="0.25">
      <c r="A288" s="30"/>
      <c r="B288" s="30"/>
      <c r="C288" s="46" t="s">
        <v>64</v>
      </c>
      <c r="D288" s="49" t="s">
        <v>47</v>
      </c>
      <c r="E288" s="47">
        <v>0</v>
      </c>
      <c r="F288" s="47">
        <v>0</v>
      </c>
      <c r="G288" s="47">
        <v>0</v>
      </c>
      <c r="H288" s="30"/>
      <c r="I288" s="30"/>
      <c r="J288" s="30"/>
      <c r="K288" s="30"/>
    </row>
    <row r="289" spans="1:11" ht="14.1" customHeight="1" x14ac:dyDescent="0.25">
      <c r="A289" s="30"/>
      <c r="B289" s="30"/>
      <c r="C289" s="46" t="s">
        <v>65</v>
      </c>
      <c r="D289" s="49" t="s">
        <v>47</v>
      </c>
      <c r="E289" s="47">
        <v>0</v>
      </c>
      <c r="F289" s="47">
        <v>0</v>
      </c>
      <c r="G289" s="47">
        <v>0</v>
      </c>
      <c r="H289" s="30"/>
      <c r="I289" s="30"/>
      <c r="J289" s="30"/>
      <c r="K289" s="30"/>
    </row>
    <row r="290" spans="1:11" ht="14.1" customHeight="1" x14ac:dyDescent="0.25">
      <c r="A290" s="30"/>
      <c r="B290" s="30"/>
      <c r="C290" s="46" t="s">
        <v>66</v>
      </c>
      <c r="D290" s="49" t="s">
        <v>47</v>
      </c>
      <c r="E290" s="47">
        <v>0</v>
      </c>
      <c r="F290" s="47">
        <v>0</v>
      </c>
      <c r="G290" s="47">
        <v>0</v>
      </c>
      <c r="H290" s="30"/>
      <c r="I290" s="30"/>
      <c r="J290" s="30"/>
      <c r="K290" s="30"/>
    </row>
    <row r="291" spans="1:11" ht="14.1" customHeight="1" x14ac:dyDescent="0.25">
      <c r="A291" s="30"/>
      <c r="B291" s="30"/>
      <c r="C291" s="46" t="s">
        <v>67</v>
      </c>
      <c r="D291" s="49" t="s">
        <v>47</v>
      </c>
      <c r="E291" s="47">
        <v>1800000</v>
      </c>
      <c r="F291" s="47">
        <v>0</v>
      </c>
      <c r="G291" s="47">
        <v>0</v>
      </c>
      <c r="H291" s="30"/>
      <c r="I291" s="30"/>
      <c r="J291" s="30"/>
      <c r="K291" s="30"/>
    </row>
    <row r="292" spans="1:11" ht="14.1" customHeight="1" x14ac:dyDescent="0.25">
      <c r="A292" s="30"/>
      <c r="B292" s="30"/>
      <c r="C292" s="46" t="s">
        <v>54</v>
      </c>
      <c r="D292" s="49" t="s">
        <v>47</v>
      </c>
      <c r="E292" s="47">
        <v>1800000</v>
      </c>
      <c r="F292" s="47">
        <v>0</v>
      </c>
      <c r="G292" s="47">
        <v>0</v>
      </c>
      <c r="H292" s="30"/>
      <c r="I292" s="30"/>
      <c r="J292" s="30"/>
      <c r="K292" s="30"/>
    </row>
    <row r="293" spans="1:11" ht="14.1" customHeight="1" x14ac:dyDescent="0.25">
      <c r="A293" s="30"/>
      <c r="B293" s="30"/>
      <c r="C293" s="46" t="s">
        <v>63</v>
      </c>
      <c r="D293" s="49" t="s">
        <v>47</v>
      </c>
      <c r="E293" s="47">
        <v>0</v>
      </c>
      <c r="F293" s="47">
        <v>0</v>
      </c>
      <c r="G293" s="47">
        <v>0</v>
      </c>
      <c r="H293" s="30"/>
      <c r="I293" s="30"/>
      <c r="J293" s="30"/>
      <c r="K293" s="30"/>
    </row>
    <row r="294" spans="1:11" ht="14.1" customHeight="1" x14ac:dyDescent="0.25">
      <c r="A294" s="30"/>
      <c r="B294" s="30"/>
      <c r="C294" s="46" t="s">
        <v>64</v>
      </c>
      <c r="D294" s="49" t="s">
        <v>47</v>
      </c>
      <c r="E294" s="47">
        <v>0</v>
      </c>
      <c r="F294" s="47">
        <v>0</v>
      </c>
      <c r="G294" s="47">
        <v>0</v>
      </c>
      <c r="H294" s="30"/>
      <c r="I294" s="30"/>
      <c r="J294" s="30"/>
      <c r="K294" s="30"/>
    </row>
    <row r="295" spans="1:11" ht="14.1" customHeight="1" x14ac:dyDescent="0.25">
      <c r="A295" s="30"/>
      <c r="B295" s="30"/>
      <c r="C295" s="46" t="s">
        <v>65</v>
      </c>
      <c r="D295" s="49" t="s">
        <v>47</v>
      </c>
      <c r="E295" s="47">
        <v>0</v>
      </c>
      <c r="F295" s="47">
        <v>0</v>
      </c>
      <c r="G295" s="47">
        <v>0</v>
      </c>
      <c r="H295" s="30"/>
      <c r="I295" s="30"/>
      <c r="J295" s="30"/>
      <c r="K295" s="30"/>
    </row>
    <row r="296" spans="1:11" ht="14.1" customHeight="1" x14ac:dyDescent="0.25">
      <c r="A296" s="30"/>
      <c r="B296" s="30"/>
      <c r="C296" s="46" t="s">
        <v>66</v>
      </c>
      <c r="D296" s="49" t="s">
        <v>47</v>
      </c>
      <c r="E296" s="47">
        <v>0</v>
      </c>
      <c r="F296" s="47">
        <v>0</v>
      </c>
      <c r="G296" s="47">
        <v>0</v>
      </c>
      <c r="H296" s="30"/>
      <c r="I296" s="30"/>
      <c r="J296" s="30"/>
      <c r="K296" s="30"/>
    </row>
    <row r="297" spans="1:11" ht="14.1" customHeight="1" x14ac:dyDescent="0.25">
      <c r="A297" s="30"/>
      <c r="B297" s="30"/>
      <c r="C297" s="46" t="s">
        <v>68</v>
      </c>
      <c r="D297" s="49" t="s">
        <v>47</v>
      </c>
      <c r="E297" s="47">
        <v>0</v>
      </c>
      <c r="F297" s="47">
        <v>0</v>
      </c>
      <c r="G297" s="47">
        <v>0</v>
      </c>
      <c r="H297" s="30"/>
      <c r="I297" s="30"/>
      <c r="J297" s="30"/>
      <c r="K297" s="30"/>
    </row>
    <row r="298" spans="1:11" ht="14.1" customHeight="1" x14ac:dyDescent="0.25">
      <c r="A298" s="30"/>
      <c r="B298" s="30"/>
      <c r="C298" s="46" t="s">
        <v>54</v>
      </c>
      <c r="D298" s="49" t="s">
        <v>47</v>
      </c>
      <c r="E298" s="47">
        <v>0</v>
      </c>
      <c r="F298" s="47">
        <v>0</v>
      </c>
      <c r="G298" s="47">
        <v>0</v>
      </c>
      <c r="H298" s="30"/>
      <c r="I298" s="30"/>
      <c r="J298" s="30"/>
      <c r="K298" s="30"/>
    </row>
    <row r="299" spans="1:11" ht="14.1" customHeight="1" x14ac:dyDescent="0.25">
      <c r="A299" s="30"/>
      <c r="B299" s="30"/>
      <c r="C299" s="46" t="s">
        <v>63</v>
      </c>
      <c r="D299" s="49" t="s">
        <v>47</v>
      </c>
      <c r="E299" s="47">
        <v>0</v>
      </c>
      <c r="F299" s="47">
        <v>0</v>
      </c>
      <c r="G299" s="47">
        <v>0</v>
      </c>
      <c r="H299" s="30"/>
      <c r="I299" s="30"/>
      <c r="J299" s="30"/>
      <c r="K299" s="30"/>
    </row>
    <row r="300" spans="1:11" ht="14.1" customHeight="1" x14ac:dyDescent="0.25">
      <c r="A300" s="30"/>
      <c r="B300" s="30"/>
      <c r="C300" s="46" t="s">
        <v>64</v>
      </c>
      <c r="D300" s="49" t="s">
        <v>47</v>
      </c>
      <c r="E300" s="47">
        <v>0</v>
      </c>
      <c r="F300" s="47">
        <v>0</v>
      </c>
      <c r="G300" s="47">
        <v>0</v>
      </c>
      <c r="H300" s="30"/>
      <c r="I300" s="30"/>
      <c r="J300" s="30"/>
      <c r="K300" s="30"/>
    </row>
    <row r="301" spans="1:11" ht="14.1" customHeight="1" x14ac:dyDescent="0.25">
      <c r="A301" s="30"/>
      <c r="B301" s="30"/>
      <c r="C301" s="46" t="s">
        <v>65</v>
      </c>
      <c r="D301" s="49" t="s">
        <v>47</v>
      </c>
      <c r="E301" s="47">
        <v>0</v>
      </c>
      <c r="F301" s="47">
        <v>0</v>
      </c>
      <c r="G301" s="47">
        <v>0</v>
      </c>
      <c r="H301" s="30"/>
      <c r="I301" s="30"/>
      <c r="J301" s="30"/>
      <c r="K301" s="30"/>
    </row>
    <row r="302" spans="1:11" ht="14.1" customHeight="1" x14ac:dyDescent="0.25">
      <c r="A302" s="30"/>
      <c r="B302" s="30"/>
      <c r="C302" s="46" t="s">
        <v>66</v>
      </c>
      <c r="D302" s="49" t="s">
        <v>47</v>
      </c>
      <c r="E302" s="47">
        <v>0</v>
      </c>
      <c r="F302" s="47">
        <v>0</v>
      </c>
      <c r="G302" s="47">
        <v>0</v>
      </c>
      <c r="H302" s="30"/>
      <c r="I302" s="30"/>
      <c r="J302" s="30"/>
      <c r="K302" s="30"/>
    </row>
    <row r="303" spans="1:11" ht="14.1" customHeight="1" x14ac:dyDescent="0.25">
      <c r="A303" s="30"/>
      <c r="B303" s="30"/>
      <c r="C303" s="46" t="s">
        <v>69</v>
      </c>
      <c r="D303" s="49" t="s">
        <v>47</v>
      </c>
      <c r="E303" s="47">
        <v>0</v>
      </c>
      <c r="F303" s="47">
        <v>0</v>
      </c>
      <c r="G303" s="47">
        <v>0</v>
      </c>
      <c r="H303" s="30"/>
      <c r="I303" s="30"/>
      <c r="J303" s="30"/>
      <c r="K303" s="30"/>
    </row>
    <row r="304" spans="1:11" ht="14.1" customHeight="1" x14ac:dyDescent="0.25">
      <c r="A304" s="30"/>
      <c r="B304" s="30"/>
      <c r="C304" s="46" t="s">
        <v>70</v>
      </c>
      <c r="D304" s="49" t="s">
        <v>47</v>
      </c>
      <c r="E304" s="47">
        <v>0</v>
      </c>
      <c r="F304" s="47">
        <v>0</v>
      </c>
      <c r="G304" s="47">
        <v>0</v>
      </c>
      <c r="H304" s="30"/>
      <c r="I304" s="30"/>
      <c r="J304" s="30"/>
      <c r="K304" s="30"/>
    </row>
    <row r="305" spans="1:11" ht="14.1" customHeight="1" x14ac:dyDescent="0.25">
      <c r="A305" s="30"/>
      <c r="B305" s="30"/>
      <c r="C305" s="48" t="s">
        <v>71</v>
      </c>
      <c r="D305" s="47">
        <v>0</v>
      </c>
      <c r="E305" s="47">
        <v>1800000</v>
      </c>
      <c r="F305" s="47">
        <v>0</v>
      </c>
      <c r="G305" s="47">
        <v>0</v>
      </c>
      <c r="H305" s="30"/>
      <c r="I305" s="30"/>
      <c r="J305" s="30"/>
      <c r="K305" s="30"/>
    </row>
    <row r="306" spans="1:11" ht="14.1" customHeight="1" x14ac:dyDescent="0.25">
      <c r="A306" s="30"/>
      <c r="B306" s="30"/>
      <c r="C306" s="241" t="s">
        <v>47</v>
      </c>
      <c r="D306" s="1370" t="s">
        <v>1540</v>
      </c>
      <c r="E306" s="1371"/>
      <c r="F306" s="1371"/>
      <c r="G306" s="1371"/>
      <c r="H306" s="30"/>
      <c r="I306" s="30"/>
      <c r="J306" s="30"/>
      <c r="K306" s="30"/>
    </row>
    <row r="307" spans="1:11" ht="45.95" customHeight="1" x14ac:dyDescent="0.25">
      <c r="A307" s="30"/>
      <c r="B307" s="30"/>
      <c r="C307" s="40" t="s">
        <v>33</v>
      </c>
      <c r="D307" s="1368" t="s">
        <v>1541</v>
      </c>
      <c r="E307" s="1369"/>
      <c r="F307" s="1369"/>
      <c r="G307" s="1369"/>
      <c r="H307" s="30"/>
      <c r="I307" s="30"/>
      <c r="J307" s="30"/>
      <c r="K307" s="30"/>
    </row>
    <row r="308" spans="1:11" ht="45.95" customHeight="1" x14ac:dyDescent="0.25">
      <c r="A308" s="30"/>
      <c r="B308" s="30"/>
      <c r="C308" s="41" t="s">
        <v>35</v>
      </c>
      <c r="D308" s="1361" t="s">
        <v>1542</v>
      </c>
      <c r="E308" s="1362"/>
      <c r="F308" s="1362"/>
      <c r="G308" s="1362"/>
      <c r="H308" s="30"/>
      <c r="I308" s="30"/>
      <c r="J308" s="30"/>
      <c r="K308" s="30"/>
    </row>
    <row r="309" spans="1:11" ht="45.95" customHeight="1" x14ac:dyDescent="0.25">
      <c r="A309" s="30"/>
      <c r="B309" s="30"/>
      <c r="C309" s="41" t="s">
        <v>37</v>
      </c>
      <c r="D309" s="1361" t="s">
        <v>84</v>
      </c>
      <c r="E309" s="1362"/>
      <c r="F309" s="1362"/>
      <c r="G309" s="1362"/>
      <c r="H309" s="30"/>
      <c r="I309" s="30"/>
      <c r="J309" s="30"/>
      <c r="K309" s="30"/>
    </row>
    <row r="310" spans="1:11" ht="15" customHeight="1" x14ac:dyDescent="0.25">
      <c r="A310" s="30"/>
      <c r="B310" s="30"/>
      <c r="C310" s="42"/>
      <c r="D310" s="43">
        <v>2022</v>
      </c>
      <c r="E310" s="43">
        <v>2023</v>
      </c>
      <c r="F310" s="43">
        <v>2024</v>
      </c>
      <c r="G310" s="43">
        <v>2025</v>
      </c>
      <c r="H310" s="30"/>
      <c r="I310" s="30"/>
      <c r="J310" s="30"/>
      <c r="K310" s="30"/>
    </row>
    <row r="311" spans="1:11" ht="15" customHeight="1" x14ac:dyDescent="0.25">
      <c r="A311" s="30"/>
      <c r="B311" s="30"/>
      <c r="C311" s="44"/>
      <c r="D311" s="45" t="s">
        <v>17</v>
      </c>
      <c r="E311" s="45" t="s">
        <v>18</v>
      </c>
      <c r="F311" s="45" t="s">
        <v>18</v>
      </c>
      <c r="G311" s="45" t="s">
        <v>18</v>
      </c>
      <c r="H311" s="30"/>
      <c r="I311" s="30"/>
      <c r="J311" s="30"/>
      <c r="K311" s="30"/>
    </row>
    <row r="312" spans="1:11" ht="14.1" customHeight="1" x14ac:dyDescent="0.25">
      <c r="A312" s="30"/>
      <c r="B312" s="30"/>
      <c r="C312" s="34" t="s">
        <v>39</v>
      </c>
      <c r="D312" s="38" t="s">
        <v>47</v>
      </c>
      <c r="E312" s="38" t="s">
        <v>48</v>
      </c>
      <c r="F312" s="38" t="s">
        <v>84</v>
      </c>
      <c r="G312" s="38" t="s">
        <v>48</v>
      </c>
      <c r="H312" s="30"/>
      <c r="I312" s="30"/>
      <c r="J312" s="30"/>
      <c r="K312" s="30"/>
    </row>
    <row r="313" spans="1:11" ht="14.1" customHeight="1" x14ac:dyDescent="0.25">
      <c r="A313" s="30"/>
      <c r="B313" s="30"/>
      <c r="C313" s="34" t="s">
        <v>40</v>
      </c>
      <c r="D313" s="38" t="s">
        <v>47</v>
      </c>
      <c r="E313" s="38" t="s">
        <v>48</v>
      </c>
      <c r="F313" s="38" t="s">
        <v>1543</v>
      </c>
      <c r="G313" s="38" t="s">
        <v>48</v>
      </c>
      <c r="H313" s="30"/>
      <c r="I313" s="30"/>
      <c r="J313" s="30"/>
      <c r="K313" s="30"/>
    </row>
    <row r="314" spans="1:11" ht="14.1" customHeight="1" x14ac:dyDescent="0.25">
      <c r="A314" s="30"/>
      <c r="B314" s="30"/>
      <c r="C314" s="34" t="s">
        <v>43</v>
      </c>
      <c r="D314" s="38" t="s">
        <v>48</v>
      </c>
      <c r="E314" s="38" t="s">
        <v>48</v>
      </c>
      <c r="F314" s="38" t="s">
        <v>1543</v>
      </c>
      <c r="G314" s="38" t="s">
        <v>48</v>
      </c>
      <c r="H314" s="30"/>
      <c r="I314" s="30"/>
      <c r="J314" s="30"/>
      <c r="K314" s="30"/>
    </row>
    <row r="315" spans="1:11" ht="14.1" customHeight="1" x14ac:dyDescent="0.25">
      <c r="A315" s="30"/>
      <c r="B315" s="30"/>
      <c r="C315" s="34" t="s">
        <v>46</v>
      </c>
      <c r="D315" s="38" t="s">
        <v>47</v>
      </c>
      <c r="E315" s="38" t="s">
        <v>47</v>
      </c>
      <c r="F315" s="38" t="s">
        <v>47</v>
      </c>
      <c r="G315" s="38" t="s">
        <v>238</v>
      </c>
      <c r="H315" s="30"/>
      <c r="I315" s="30"/>
      <c r="J315" s="30"/>
      <c r="K315" s="30"/>
    </row>
    <row r="316" spans="1:11" ht="14.1" customHeight="1" x14ac:dyDescent="0.25">
      <c r="A316" s="30"/>
      <c r="B316" s="30"/>
      <c r="C316" s="34" t="s">
        <v>49</v>
      </c>
      <c r="D316" s="38" t="s">
        <v>47</v>
      </c>
      <c r="E316" s="38" t="s">
        <v>47</v>
      </c>
      <c r="F316" s="38" t="s">
        <v>47</v>
      </c>
      <c r="G316" s="38" t="s">
        <v>238</v>
      </c>
      <c r="H316" s="30"/>
      <c r="I316" s="30"/>
      <c r="J316" s="30"/>
      <c r="K316" s="30"/>
    </row>
    <row r="317" spans="1:11" ht="14.1" customHeight="1" x14ac:dyDescent="0.25">
      <c r="A317" s="30"/>
      <c r="B317" s="30"/>
      <c r="C317" s="34" t="s">
        <v>51</v>
      </c>
      <c r="D317" s="38" t="s">
        <v>47</v>
      </c>
      <c r="E317" s="38" t="s">
        <v>47</v>
      </c>
      <c r="F317" s="38" t="s">
        <v>47</v>
      </c>
      <c r="G317" s="38" t="s">
        <v>238</v>
      </c>
      <c r="H317" s="30"/>
      <c r="I317" s="30"/>
      <c r="J317" s="30"/>
      <c r="K317" s="30"/>
    </row>
    <row r="318" spans="1:11" ht="14.1" customHeight="1" x14ac:dyDescent="0.25">
      <c r="A318" s="30"/>
      <c r="B318" s="30"/>
      <c r="C318" s="1363" t="s">
        <v>52</v>
      </c>
      <c r="D318" s="1364"/>
      <c r="E318" s="1364"/>
      <c r="F318" s="1364"/>
      <c r="G318" s="1364"/>
      <c r="H318" s="30"/>
      <c r="I318" s="30"/>
      <c r="J318" s="30"/>
      <c r="K318" s="30"/>
    </row>
    <row r="319" spans="1:11" ht="14.1" customHeight="1" x14ac:dyDescent="0.25">
      <c r="A319" s="30"/>
      <c r="B319" s="30"/>
      <c r="C319" s="42"/>
      <c r="D319" s="43">
        <v>2022</v>
      </c>
      <c r="E319" s="43">
        <v>2023</v>
      </c>
      <c r="F319" s="43">
        <v>2024</v>
      </c>
      <c r="G319" s="43">
        <v>2025</v>
      </c>
      <c r="H319" s="30"/>
      <c r="I319" s="30"/>
      <c r="J319" s="30"/>
      <c r="K319" s="30"/>
    </row>
    <row r="320" spans="1:11" ht="14.1" customHeight="1" x14ac:dyDescent="0.25">
      <c r="A320" s="30"/>
      <c r="B320" s="30"/>
      <c r="C320" s="44"/>
      <c r="D320" s="45" t="s">
        <v>17</v>
      </c>
      <c r="E320" s="45" t="s">
        <v>18</v>
      </c>
      <c r="F320" s="45" t="s">
        <v>18</v>
      </c>
      <c r="G320" s="45" t="s">
        <v>18</v>
      </c>
      <c r="H320" s="30"/>
      <c r="I320" s="30"/>
      <c r="J320" s="30"/>
      <c r="K320" s="30"/>
    </row>
    <row r="321" spans="1:11" ht="14.1" customHeight="1" x14ac:dyDescent="0.25">
      <c r="A321" s="30"/>
      <c r="B321" s="30"/>
      <c r="C321" s="46" t="s">
        <v>53</v>
      </c>
      <c r="D321" s="49" t="s">
        <v>47</v>
      </c>
      <c r="E321" s="47">
        <v>0</v>
      </c>
      <c r="F321" s="47">
        <v>0</v>
      </c>
      <c r="G321" s="47">
        <v>0</v>
      </c>
      <c r="H321" s="30"/>
      <c r="I321" s="30"/>
      <c r="J321" s="30"/>
      <c r="K321" s="30"/>
    </row>
    <row r="322" spans="1:11" ht="14.1" customHeight="1" x14ac:dyDescent="0.25">
      <c r="A322" s="30"/>
      <c r="B322" s="30"/>
      <c r="C322" s="46" t="s">
        <v>54</v>
      </c>
      <c r="D322" s="49" t="s">
        <v>47</v>
      </c>
      <c r="E322" s="47">
        <v>0</v>
      </c>
      <c r="F322" s="47">
        <v>0</v>
      </c>
      <c r="G322" s="47">
        <v>0</v>
      </c>
      <c r="H322" s="30"/>
      <c r="I322" s="30"/>
      <c r="J322" s="30"/>
      <c r="K322" s="30"/>
    </row>
    <row r="323" spans="1:11" ht="14.1" customHeight="1" x14ac:dyDescent="0.25">
      <c r="A323" s="30"/>
      <c r="B323" s="30"/>
      <c r="C323" s="46" t="s">
        <v>55</v>
      </c>
      <c r="D323" s="49" t="s">
        <v>47</v>
      </c>
      <c r="E323" s="47">
        <v>0</v>
      </c>
      <c r="F323" s="47">
        <v>0</v>
      </c>
      <c r="G323" s="47">
        <v>0</v>
      </c>
      <c r="H323" s="30"/>
      <c r="I323" s="30"/>
      <c r="J323" s="30"/>
      <c r="K323" s="30"/>
    </row>
    <row r="324" spans="1:11" ht="14.1" customHeight="1" x14ac:dyDescent="0.25">
      <c r="A324" s="30"/>
      <c r="B324" s="30"/>
      <c r="C324" s="46" t="s">
        <v>56</v>
      </c>
      <c r="D324" s="49" t="s">
        <v>47</v>
      </c>
      <c r="E324" s="47">
        <v>0</v>
      </c>
      <c r="F324" s="47">
        <v>0</v>
      </c>
      <c r="G324" s="47">
        <v>0</v>
      </c>
      <c r="H324" s="30"/>
      <c r="I324" s="30"/>
      <c r="J324" s="30"/>
      <c r="K324" s="30"/>
    </row>
    <row r="325" spans="1:11" ht="14.1" customHeight="1" x14ac:dyDescent="0.25">
      <c r="A325" s="30"/>
      <c r="B325" s="30"/>
      <c r="C325" s="46" t="s">
        <v>54</v>
      </c>
      <c r="D325" s="49" t="s">
        <v>47</v>
      </c>
      <c r="E325" s="47">
        <v>0</v>
      </c>
      <c r="F325" s="47">
        <v>0</v>
      </c>
      <c r="G325" s="47">
        <v>0</v>
      </c>
      <c r="H325" s="30"/>
      <c r="I325" s="30"/>
      <c r="J325" s="30"/>
      <c r="K325" s="30"/>
    </row>
    <row r="326" spans="1:11" ht="14.1" customHeight="1" x14ac:dyDescent="0.25">
      <c r="A326" s="30"/>
      <c r="B326" s="30"/>
      <c r="C326" s="46" t="s">
        <v>55</v>
      </c>
      <c r="D326" s="49" t="s">
        <v>47</v>
      </c>
      <c r="E326" s="47">
        <v>0</v>
      </c>
      <c r="F326" s="47">
        <v>0</v>
      </c>
      <c r="G326" s="47">
        <v>0</v>
      </c>
      <c r="H326" s="30"/>
      <c r="I326" s="30"/>
      <c r="J326" s="30"/>
      <c r="K326" s="30"/>
    </row>
    <row r="327" spans="1:11" ht="14.1" customHeight="1" x14ac:dyDescent="0.25">
      <c r="A327" s="30"/>
      <c r="B327" s="30"/>
      <c r="C327" s="46" t="s">
        <v>57</v>
      </c>
      <c r="D327" s="49" t="s">
        <v>47</v>
      </c>
      <c r="E327" s="47">
        <v>0</v>
      </c>
      <c r="F327" s="47">
        <v>0</v>
      </c>
      <c r="G327" s="47">
        <v>0</v>
      </c>
      <c r="H327" s="30"/>
      <c r="I327" s="30"/>
      <c r="J327" s="30"/>
      <c r="K327" s="30"/>
    </row>
    <row r="328" spans="1:11" ht="14.1" customHeight="1" x14ac:dyDescent="0.25">
      <c r="A328" s="30"/>
      <c r="B328" s="30"/>
      <c r="C328" s="46" t="s">
        <v>54</v>
      </c>
      <c r="D328" s="49" t="s">
        <v>47</v>
      </c>
      <c r="E328" s="47">
        <v>0</v>
      </c>
      <c r="F328" s="47">
        <v>0</v>
      </c>
      <c r="G328" s="47">
        <v>0</v>
      </c>
      <c r="H328" s="30"/>
      <c r="I328" s="30"/>
      <c r="J328" s="30"/>
      <c r="K328" s="30"/>
    </row>
    <row r="329" spans="1:11" ht="14.1" customHeight="1" x14ac:dyDescent="0.25">
      <c r="A329" s="30"/>
      <c r="B329" s="30"/>
      <c r="C329" s="46" t="s">
        <v>55</v>
      </c>
      <c r="D329" s="49" t="s">
        <v>47</v>
      </c>
      <c r="E329" s="47">
        <v>0</v>
      </c>
      <c r="F329" s="47">
        <v>0</v>
      </c>
      <c r="G329" s="47">
        <v>0</v>
      </c>
      <c r="H329" s="30"/>
      <c r="I329" s="30"/>
      <c r="J329" s="30"/>
      <c r="K329" s="30"/>
    </row>
    <row r="330" spans="1:11" ht="14.1" customHeight="1" x14ac:dyDescent="0.25">
      <c r="A330" s="30"/>
      <c r="B330" s="30"/>
      <c r="C330" s="46" t="s">
        <v>58</v>
      </c>
      <c r="D330" s="49" t="s">
        <v>47</v>
      </c>
      <c r="E330" s="47">
        <v>0</v>
      </c>
      <c r="F330" s="47">
        <v>0</v>
      </c>
      <c r="G330" s="47">
        <v>0</v>
      </c>
      <c r="H330" s="30"/>
      <c r="I330" s="30"/>
      <c r="J330" s="30"/>
      <c r="K330" s="30"/>
    </row>
    <row r="331" spans="1:11" ht="14.1" customHeight="1" x14ac:dyDescent="0.25">
      <c r="A331" s="30"/>
      <c r="B331" s="30"/>
      <c r="C331" s="46" t="s">
        <v>54</v>
      </c>
      <c r="D331" s="49" t="s">
        <v>47</v>
      </c>
      <c r="E331" s="47">
        <v>0</v>
      </c>
      <c r="F331" s="47">
        <v>0</v>
      </c>
      <c r="G331" s="47">
        <v>0</v>
      </c>
      <c r="H331" s="30"/>
      <c r="I331" s="30"/>
      <c r="J331" s="30"/>
      <c r="K331" s="30"/>
    </row>
    <row r="332" spans="1:11" ht="14.1" customHeight="1" x14ac:dyDescent="0.25">
      <c r="A332" s="30"/>
      <c r="B332" s="30"/>
      <c r="C332" s="46" t="s">
        <v>55</v>
      </c>
      <c r="D332" s="49" t="s">
        <v>47</v>
      </c>
      <c r="E332" s="47">
        <v>0</v>
      </c>
      <c r="F332" s="47">
        <v>0</v>
      </c>
      <c r="G332" s="47">
        <v>0</v>
      </c>
      <c r="H332" s="30"/>
      <c r="I332" s="30"/>
      <c r="J332" s="30"/>
      <c r="K332" s="30"/>
    </row>
    <row r="333" spans="1:11" ht="14.1" customHeight="1" x14ac:dyDescent="0.25">
      <c r="A333" s="30"/>
      <c r="B333" s="30"/>
      <c r="C333" s="46" t="s">
        <v>59</v>
      </c>
      <c r="D333" s="49" t="s">
        <v>47</v>
      </c>
      <c r="E333" s="47">
        <v>0</v>
      </c>
      <c r="F333" s="47">
        <v>0</v>
      </c>
      <c r="G333" s="47">
        <v>0</v>
      </c>
      <c r="H333" s="30"/>
      <c r="I333" s="30"/>
      <c r="J333" s="30"/>
      <c r="K333" s="30"/>
    </row>
    <row r="334" spans="1:11" ht="14.1" customHeight="1" x14ac:dyDescent="0.25">
      <c r="A334" s="30"/>
      <c r="B334" s="30"/>
      <c r="C334" s="46" t="s">
        <v>54</v>
      </c>
      <c r="D334" s="49" t="s">
        <v>47</v>
      </c>
      <c r="E334" s="47">
        <v>0</v>
      </c>
      <c r="F334" s="47">
        <v>0</v>
      </c>
      <c r="G334" s="47">
        <v>0</v>
      </c>
      <c r="H334" s="30"/>
      <c r="I334" s="30"/>
      <c r="J334" s="30"/>
      <c r="K334" s="30"/>
    </row>
    <row r="335" spans="1:11" ht="14.1" customHeight="1" x14ac:dyDescent="0.25">
      <c r="A335" s="30"/>
      <c r="B335" s="30"/>
      <c r="C335" s="46" t="s">
        <v>55</v>
      </c>
      <c r="D335" s="49" t="s">
        <v>47</v>
      </c>
      <c r="E335" s="47">
        <v>0</v>
      </c>
      <c r="F335" s="47">
        <v>0</v>
      </c>
      <c r="G335" s="47">
        <v>0</v>
      </c>
      <c r="H335" s="30"/>
      <c r="I335" s="30"/>
      <c r="J335" s="30"/>
      <c r="K335" s="30"/>
    </row>
    <row r="336" spans="1:11" ht="14.1" customHeight="1" x14ac:dyDescent="0.25">
      <c r="A336" s="30"/>
      <c r="B336" s="30"/>
      <c r="C336" s="46" t="s">
        <v>60</v>
      </c>
      <c r="D336" s="49" t="s">
        <v>47</v>
      </c>
      <c r="E336" s="47">
        <v>0</v>
      </c>
      <c r="F336" s="47">
        <v>0</v>
      </c>
      <c r="G336" s="47">
        <v>0</v>
      </c>
      <c r="H336" s="30"/>
      <c r="I336" s="30"/>
      <c r="J336" s="30"/>
      <c r="K336" s="30"/>
    </row>
    <row r="337" spans="1:11" ht="14.1" customHeight="1" x14ac:dyDescent="0.25">
      <c r="A337" s="30"/>
      <c r="B337" s="30"/>
      <c r="C337" s="46" t="s">
        <v>54</v>
      </c>
      <c r="D337" s="49" t="s">
        <v>47</v>
      </c>
      <c r="E337" s="47">
        <v>0</v>
      </c>
      <c r="F337" s="47">
        <v>0</v>
      </c>
      <c r="G337" s="47">
        <v>0</v>
      </c>
      <c r="H337" s="30"/>
      <c r="I337" s="30"/>
      <c r="J337" s="30"/>
      <c r="K337" s="30"/>
    </row>
    <row r="338" spans="1:11" ht="14.1" customHeight="1" x14ac:dyDescent="0.25">
      <c r="A338" s="30"/>
      <c r="B338" s="30"/>
      <c r="C338" s="46" t="s">
        <v>55</v>
      </c>
      <c r="D338" s="49" t="s">
        <v>47</v>
      </c>
      <c r="E338" s="47">
        <v>0</v>
      </c>
      <c r="F338" s="47">
        <v>0</v>
      </c>
      <c r="G338" s="47">
        <v>0</v>
      </c>
      <c r="H338" s="30"/>
      <c r="I338" s="30"/>
      <c r="J338" s="30"/>
      <c r="K338" s="30"/>
    </row>
    <row r="339" spans="1:11" ht="14.1" customHeight="1" x14ac:dyDescent="0.25">
      <c r="A339" s="30"/>
      <c r="B339" s="30"/>
      <c r="C339" s="46" t="s">
        <v>61</v>
      </c>
      <c r="D339" s="49" t="s">
        <v>47</v>
      </c>
      <c r="E339" s="47">
        <v>0</v>
      </c>
      <c r="F339" s="47">
        <v>0</v>
      </c>
      <c r="G339" s="47">
        <v>0</v>
      </c>
      <c r="H339" s="30"/>
      <c r="I339" s="30"/>
      <c r="J339" s="30"/>
      <c r="K339" s="30"/>
    </row>
    <row r="340" spans="1:11" ht="14.1" customHeight="1" x14ac:dyDescent="0.25">
      <c r="A340" s="30"/>
      <c r="B340" s="30"/>
      <c r="C340" s="46" t="s">
        <v>54</v>
      </c>
      <c r="D340" s="49" t="s">
        <v>47</v>
      </c>
      <c r="E340" s="47">
        <v>0</v>
      </c>
      <c r="F340" s="47">
        <v>0</v>
      </c>
      <c r="G340" s="47">
        <v>0</v>
      </c>
      <c r="H340" s="30"/>
      <c r="I340" s="30"/>
      <c r="J340" s="30"/>
      <c r="K340" s="30"/>
    </row>
    <row r="341" spans="1:11" ht="14.1" customHeight="1" x14ac:dyDescent="0.25">
      <c r="A341" s="30"/>
      <c r="B341" s="30"/>
      <c r="C341" s="46" t="s">
        <v>55</v>
      </c>
      <c r="D341" s="49" t="s">
        <v>47</v>
      </c>
      <c r="E341" s="47">
        <v>0</v>
      </c>
      <c r="F341" s="47">
        <v>0</v>
      </c>
      <c r="G341" s="47">
        <v>0</v>
      </c>
      <c r="H341" s="30"/>
      <c r="I341" s="30"/>
      <c r="J341" s="30"/>
      <c r="K341" s="30"/>
    </row>
    <row r="342" spans="1:11" ht="14.1" customHeight="1" x14ac:dyDescent="0.25">
      <c r="A342" s="30"/>
      <c r="B342" s="30"/>
      <c r="C342" s="46" t="s">
        <v>62</v>
      </c>
      <c r="D342" s="49" t="s">
        <v>47</v>
      </c>
      <c r="E342" s="47">
        <v>0</v>
      </c>
      <c r="F342" s="47">
        <v>0</v>
      </c>
      <c r="G342" s="47">
        <v>0</v>
      </c>
      <c r="H342" s="30"/>
      <c r="I342" s="30"/>
      <c r="J342" s="30"/>
      <c r="K342" s="30"/>
    </row>
    <row r="343" spans="1:11" ht="14.1" customHeight="1" x14ac:dyDescent="0.25">
      <c r="A343" s="30"/>
      <c r="B343" s="30"/>
      <c r="C343" s="46" t="s">
        <v>54</v>
      </c>
      <c r="D343" s="49" t="s">
        <v>47</v>
      </c>
      <c r="E343" s="47">
        <v>0</v>
      </c>
      <c r="F343" s="47">
        <v>0</v>
      </c>
      <c r="G343" s="47">
        <v>0</v>
      </c>
      <c r="H343" s="30"/>
      <c r="I343" s="30"/>
      <c r="J343" s="30"/>
      <c r="K343" s="30"/>
    </row>
    <row r="344" spans="1:11" ht="14.1" customHeight="1" x14ac:dyDescent="0.25">
      <c r="A344" s="30"/>
      <c r="B344" s="30"/>
      <c r="C344" s="46" t="s">
        <v>63</v>
      </c>
      <c r="D344" s="49" t="s">
        <v>47</v>
      </c>
      <c r="E344" s="47">
        <v>0</v>
      </c>
      <c r="F344" s="47">
        <v>0</v>
      </c>
      <c r="G344" s="47">
        <v>0</v>
      </c>
      <c r="H344" s="30"/>
      <c r="I344" s="30"/>
      <c r="J344" s="30"/>
      <c r="K344" s="30"/>
    </row>
    <row r="345" spans="1:11" ht="14.1" customHeight="1" x14ac:dyDescent="0.25">
      <c r="A345" s="30"/>
      <c r="B345" s="30"/>
      <c r="C345" s="46" t="s">
        <v>64</v>
      </c>
      <c r="D345" s="49" t="s">
        <v>47</v>
      </c>
      <c r="E345" s="47">
        <v>0</v>
      </c>
      <c r="F345" s="47">
        <v>0</v>
      </c>
      <c r="G345" s="47">
        <v>0</v>
      </c>
      <c r="H345" s="30"/>
      <c r="I345" s="30"/>
      <c r="J345" s="30"/>
      <c r="K345" s="30"/>
    </row>
    <row r="346" spans="1:11" ht="14.1" customHeight="1" x14ac:dyDescent="0.25">
      <c r="A346" s="30"/>
      <c r="B346" s="30"/>
      <c r="C346" s="46" t="s">
        <v>65</v>
      </c>
      <c r="D346" s="49" t="s">
        <v>47</v>
      </c>
      <c r="E346" s="47">
        <v>0</v>
      </c>
      <c r="F346" s="47">
        <v>0</v>
      </c>
      <c r="G346" s="47">
        <v>0</v>
      </c>
      <c r="H346" s="30"/>
      <c r="I346" s="30"/>
      <c r="J346" s="30"/>
      <c r="K346" s="30"/>
    </row>
    <row r="347" spans="1:11" ht="14.1" customHeight="1" x14ac:dyDescent="0.25">
      <c r="A347" s="30"/>
      <c r="B347" s="30"/>
      <c r="C347" s="46" t="s">
        <v>66</v>
      </c>
      <c r="D347" s="49" t="s">
        <v>47</v>
      </c>
      <c r="E347" s="47">
        <v>0</v>
      </c>
      <c r="F347" s="47">
        <v>0</v>
      </c>
      <c r="G347" s="47">
        <v>0</v>
      </c>
      <c r="H347" s="30"/>
      <c r="I347" s="30"/>
      <c r="J347" s="30"/>
      <c r="K347" s="30"/>
    </row>
    <row r="348" spans="1:11" ht="14.1" customHeight="1" x14ac:dyDescent="0.25">
      <c r="A348" s="30"/>
      <c r="B348" s="30"/>
      <c r="C348" s="46" t="s">
        <v>67</v>
      </c>
      <c r="D348" s="49" t="s">
        <v>47</v>
      </c>
      <c r="E348" s="47">
        <v>0</v>
      </c>
      <c r="F348" s="47">
        <v>1900000</v>
      </c>
      <c r="G348" s="47">
        <v>0</v>
      </c>
      <c r="H348" s="30"/>
      <c r="I348" s="30"/>
      <c r="J348" s="30"/>
      <c r="K348" s="30"/>
    </row>
    <row r="349" spans="1:11" ht="14.1" customHeight="1" x14ac:dyDescent="0.25">
      <c r="A349" s="30"/>
      <c r="B349" s="30"/>
      <c r="C349" s="46" t="s">
        <v>54</v>
      </c>
      <c r="D349" s="49" t="s">
        <v>47</v>
      </c>
      <c r="E349" s="47">
        <v>0</v>
      </c>
      <c r="F349" s="47">
        <v>1900000</v>
      </c>
      <c r="G349" s="47">
        <v>0</v>
      </c>
      <c r="H349" s="30"/>
      <c r="I349" s="30"/>
      <c r="J349" s="30"/>
      <c r="K349" s="30"/>
    </row>
    <row r="350" spans="1:11" ht="14.1" customHeight="1" x14ac:dyDescent="0.25">
      <c r="A350" s="30"/>
      <c r="B350" s="30"/>
      <c r="C350" s="46" t="s">
        <v>63</v>
      </c>
      <c r="D350" s="49" t="s">
        <v>47</v>
      </c>
      <c r="E350" s="47">
        <v>0</v>
      </c>
      <c r="F350" s="47">
        <v>0</v>
      </c>
      <c r="G350" s="47">
        <v>0</v>
      </c>
      <c r="H350" s="30"/>
      <c r="I350" s="30"/>
      <c r="J350" s="30"/>
      <c r="K350" s="30"/>
    </row>
    <row r="351" spans="1:11" ht="14.1" customHeight="1" x14ac:dyDescent="0.25">
      <c r="A351" s="30"/>
      <c r="B351" s="30"/>
      <c r="C351" s="46" t="s">
        <v>64</v>
      </c>
      <c r="D351" s="49" t="s">
        <v>47</v>
      </c>
      <c r="E351" s="47">
        <v>0</v>
      </c>
      <c r="F351" s="47">
        <v>0</v>
      </c>
      <c r="G351" s="47">
        <v>0</v>
      </c>
      <c r="H351" s="30"/>
      <c r="I351" s="30"/>
      <c r="J351" s="30"/>
      <c r="K351" s="30"/>
    </row>
    <row r="352" spans="1:11" ht="14.1" customHeight="1" x14ac:dyDescent="0.25">
      <c r="A352" s="30"/>
      <c r="B352" s="30"/>
      <c r="C352" s="46" t="s">
        <v>65</v>
      </c>
      <c r="D352" s="49" t="s">
        <v>47</v>
      </c>
      <c r="E352" s="47">
        <v>0</v>
      </c>
      <c r="F352" s="47">
        <v>0</v>
      </c>
      <c r="G352" s="47">
        <v>0</v>
      </c>
      <c r="H352" s="30"/>
      <c r="I352" s="30"/>
      <c r="J352" s="30"/>
      <c r="K352" s="30"/>
    </row>
    <row r="353" spans="1:11" ht="14.1" customHeight="1" x14ac:dyDescent="0.25">
      <c r="A353" s="30"/>
      <c r="B353" s="30"/>
      <c r="C353" s="46" t="s">
        <v>66</v>
      </c>
      <c r="D353" s="49" t="s">
        <v>47</v>
      </c>
      <c r="E353" s="47">
        <v>0</v>
      </c>
      <c r="F353" s="47">
        <v>0</v>
      </c>
      <c r="G353" s="47">
        <v>0</v>
      </c>
      <c r="H353" s="30"/>
      <c r="I353" s="30"/>
      <c r="J353" s="30"/>
      <c r="K353" s="30"/>
    </row>
    <row r="354" spans="1:11" ht="14.1" customHeight="1" x14ac:dyDescent="0.25">
      <c r="A354" s="30"/>
      <c r="B354" s="30"/>
      <c r="C354" s="46" t="s">
        <v>68</v>
      </c>
      <c r="D354" s="49" t="s">
        <v>47</v>
      </c>
      <c r="E354" s="47">
        <v>0</v>
      </c>
      <c r="F354" s="47">
        <v>0</v>
      </c>
      <c r="G354" s="47">
        <v>0</v>
      </c>
      <c r="H354" s="30"/>
      <c r="I354" s="30"/>
      <c r="J354" s="30"/>
      <c r="K354" s="30"/>
    </row>
    <row r="355" spans="1:11" ht="14.1" customHeight="1" x14ac:dyDescent="0.25">
      <c r="A355" s="30"/>
      <c r="B355" s="30"/>
      <c r="C355" s="46" t="s">
        <v>54</v>
      </c>
      <c r="D355" s="49" t="s">
        <v>47</v>
      </c>
      <c r="E355" s="47">
        <v>0</v>
      </c>
      <c r="F355" s="47">
        <v>0</v>
      </c>
      <c r="G355" s="47">
        <v>0</v>
      </c>
      <c r="H355" s="30"/>
      <c r="I355" s="30"/>
      <c r="J355" s="30"/>
      <c r="K355" s="30"/>
    </row>
    <row r="356" spans="1:11" ht="14.1" customHeight="1" x14ac:dyDescent="0.25">
      <c r="A356" s="30"/>
      <c r="B356" s="30"/>
      <c r="C356" s="46" t="s">
        <v>63</v>
      </c>
      <c r="D356" s="49" t="s">
        <v>47</v>
      </c>
      <c r="E356" s="47">
        <v>0</v>
      </c>
      <c r="F356" s="47">
        <v>0</v>
      </c>
      <c r="G356" s="47">
        <v>0</v>
      </c>
      <c r="H356" s="30"/>
      <c r="I356" s="30"/>
      <c r="J356" s="30"/>
      <c r="K356" s="30"/>
    </row>
    <row r="357" spans="1:11" ht="14.1" customHeight="1" x14ac:dyDescent="0.25">
      <c r="A357" s="30"/>
      <c r="B357" s="30"/>
      <c r="C357" s="46" t="s">
        <v>64</v>
      </c>
      <c r="D357" s="49" t="s">
        <v>47</v>
      </c>
      <c r="E357" s="47">
        <v>0</v>
      </c>
      <c r="F357" s="47">
        <v>0</v>
      </c>
      <c r="G357" s="47">
        <v>0</v>
      </c>
      <c r="H357" s="30"/>
      <c r="I357" s="30"/>
      <c r="J357" s="30"/>
      <c r="K357" s="30"/>
    </row>
    <row r="358" spans="1:11" ht="14.1" customHeight="1" x14ac:dyDescent="0.25">
      <c r="A358" s="30"/>
      <c r="B358" s="30"/>
      <c r="C358" s="46" t="s">
        <v>65</v>
      </c>
      <c r="D358" s="49" t="s">
        <v>47</v>
      </c>
      <c r="E358" s="47">
        <v>0</v>
      </c>
      <c r="F358" s="47">
        <v>0</v>
      </c>
      <c r="G358" s="47">
        <v>0</v>
      </c>
      <c r="H358" s="30"/>
      <c r="I358" s="30"/>
      <c r="J358" s="30"/>
      <c r="K358" s="30"/>
    </row>
    <row r="359" spans="1:11" ht="14.1" customHeight="1" x14ac:dyDescent="0.25">
      <c r="A359" s="30"/>
      <c r="B359" s="30"/>
      <c r="C359" s="46" t="s">
        <v>66</v>
      </c>
      <c r="D359" s="49" t="s">
        <v>47</v>
      </c>
      <c r="E359" s="47">
        <v>0</v>
      </c>
      <c r="F359" s="47">
        <v>0</v>
      </c>
      <c r="G359" s="47">
        <v>0</v>
      </c>
      <c r="H359" s="30"/>
      <c r="I359" s="30"/>
      <c r="J359" s="30"/>
      <c r="K359" s="30"/>
    </row>
    <row r="360" spans="1:11" ht="14.1" customHeight="1" x14ac:dyDescent="0.25">
      <c r="A360" s="30"/>
      <c r="B360" s="30"/>
      <c r="C360" s="46" t="s">
        <v>69</v>
      </c>
      <c r="D360" s="49" t="s">
        <v>47</v>
      </c>
      <c r="E360" s="47">
        <v>0</v>
      </c>
      <c r="F360" s="47">
        <v>0</v>
      </c>
      <c r="G360" s="47">
        <v>0</v>
      </c>
      <c r="H360" s="30"/>
      <c r="I360" s="30"/>
      <c r="J360" s="30"/>
      <c r="K360" s="30"/>
    </row>
    <row r="361" spans="1:11" ht="14.1" customHeight="1" x14ac:dyDescent="0.25">
      <c r="A361" s="30"/>
      <c r="B361" s="30"/>
      <c r="C361" s="46" t="s">
        <v>70</v>
      </c>
      <c r="D361" s="49" t="s">
        <v>47</v>
      </c>
      <c r="E361" s="47">
        <v>0</v>
      </c>
      <c r="F361" s="47">
        <v>0</v>
      </c>
      <c r="G361" s="47">
        <v>0</v>
      </c>
      <c r="H361" s="30"/>
      <c r="I361" s="30"/>
      <c r="J361" s="30"/>
      <c r="K361" s="30"/>
    </row>
    <row r="362" spans="1:11" ht="14.1" customHeight="1" x14ac:dyDescent="0.25">
      <c r="A362" s="30"/>
      <c r="B362" s="30"/>
      <c r="C362" s="48" t="s">
        <v>71</v>
      </c>
      <c r="D362" s="47">
        <v>0</v>
      </c>
      <c r="E362" s="47">
        <v>0</v>
      </c>
      <c r="F362" s="47">
        <v>1900000</v>
      </c>
      <c r="G362" s="47">
        <v>0</v>
      </c>
      <c r="H362" s="30"/>
      <c r="I362" s="30"/>
      <c r="J362" s="30"/>
      <c r="K362" s="30"/>
    </row>
    <row r="363" spans="1:11" ht="15" customHeight="1" x14ac:dyDescent="0.25">
      <c r="A363" s="30"/>
      <c r="B363" s="30"/>
      <c r="C363" s="50" t="s">
        <v>47</v>
      </c>
      <c r="D363" s="51" t="s">
        <v>47</v>
      </c>
      <c r="E363" s="51" t="s">
        <v>47</v>
      </c>
      <c r="F363" s="51" t="s">
        <v>47</v>
      </c>
      <c r="G363" s="51" t="s">
        <v>47</v>
      </c>
      <c r="H363" s="30"/>
      <c r="I363" s="30"/>
      <c r="J363" s="30"/>
      <c r="K363" s="30"/>
    </row>
    <row r="364" spans="1:11" ht="15" customHeight="1" x14ac:dyDescent="0.25">
      <c r="A364" s="30"/>
      <c r="B364" s="30"/>
      <c r="C364" s="33" t="s">
        <v>118</v>
      </c>
      <c r="D364" s="52">
        <v>153409000</v>
      </c>
      <c r="E364" s="52">
        <v>165600000</v>
      </c>
      <c r="F364" s="52">
        <v>165600000</v>
      </c>
      <c r="G364" s="52">
        <v>165600000</v>
      </c>
      <c r="H364" s="30"/>
      <c r="I364" s="30"/>
      <c r="J364" s="30"/>
      <c r="K364" s="30"/>
    </row>
    <row r="365" spans="1:11" ht="15" customHeight="1" x14ac:dyDescent="0.25">
      <c r="A365" s="30"/>
      <c r="B365" s="30"/>
      <c r="C365" s="34" t="s">
        <v>53</v>
      </c>
      <c r="D365" s="53">
        <v>106147000</v>
      </c>
      <c r="E365" s="53">
        <v>108400000</v>
      </c>
      <c r="F365" s="53">
        <v>110400000</v>
      </c>
      <c r="G365" s="53">
        <v>110400000</v>
      </c>
      <c r="H365" s="30"/>
      <c r="I365" s="30"/>
      <c r="J365" s="30"/>
      <c r="K365" s="30"/>
    </row>
    <row r="366" spans="1:11" ht="15" customHeight="1" x14ac:dyDescent="0.25">
      <c r="A366" s="30"/>
      <c r="B366" s="30"/>
      <c r="C366" s="34" t="s">
        <v>54</v>
      </c>
      <c r="D366" s="53">
        <v>106147000</v>
      </c>
      <c r="E366" s="53">
        <v>108400000</v>
      </c>
      <c r="F366" s="53">
        <v>110400000</v>
      </c>
      <c r="G366" s="53">
        <v>110400000</v>
      </c>
      <c r="H366" s="30"/>
      <c r="I366" s="30"/>
      <c r="J366" s="30"/>
      <c r="K366" s="30"/>
    </row>
    <row r="367" spans="1:11" ht="15" customHeight="1" x14ac:dyDescent="0.25">
      <c r="A367" s="30"/>
      <c r="B367" s="30"/>
      <c r="C367" s="34" t="s">
        <v>55</v>
      </c>
      <c r="D367" s="53">
        <v>0</v>
      </c>
      <c r="E367" s="53">
        <v>0</v>
      </c>
      <c r="F367" s="53">
        <v>0</v>
      </c>
      <c r="G367" s="53">
        <v>0</v>
      </c>
      <c r="H367" s="30"/>
      <c r="I367" s="30"/>
      <c r="J367" s="30"/>
      <c r="K367" s="30"/>
    </row>
    <row r="368" spans="1:11" ht="15" customHeight="1" x14ac:dyDescent="0.25">
      <c r="A368" s="30"/>
      <c r="B368" s="30"/>
      <c r="C368" s="34" t="s">
        <v>56</v>
      </c>
      <c r="D368" s="53">
        <v>15015000</v>
      </c>
      <c r="E368" s="53">
        <v>14920000</v>
      </c>
      <c r="F368" s="53">
        <v>14920000</v>
      </c>
      <c r="G368" s="53">
        <v>14920000</v>
      </c>
      <c r="H368" s="30"/>
      <c r="I368" s="30"/>
      <c r="J368" s="30"/>
      <c r="K368" s="30"/>
    </row>
    <row r="369" spans="1:11" ht="15" customHeight="1" x14ac:dyDescent="0.25">
      <c r="A369" s="30"/>
      <c r="B369" s="30"/>
      <c r="C369" s="34" t="s">
        <v>54</v>
      </c>
      <c r="D369" s="53">
        <v>15015000</v>
      </c>
      <c r="E369" s="53">
        <v>14920000</v>
      </c>
      <c r="F369" s="53">
        <v>14920000</v>
      </c>
      <c r="G369" s="53">
        <v>14920000</v>
      </c>
      <c r="H369" s="30"/>
      <c r="I369" s="30"/>
      <c r="J369" s="30"/>
      <c r="K369" s="30"/>
    </row>
    <row r="370" spans="1:11" ht="15" customHeight="1" x14ac:dyDescent="0.25">
      <c r="A370" s="30"/>
      <c r="B370" s="30"/>
      <c r="C370" s="34" t="s">
        <v>55</v>
      </c>
      <c r="D370" s="53">
        <v>0</v>
      </c>
      <c r="E370" s="53">
        <v>0</v>
      </c>
      <c r="F370" s="53">
        <v>0</v>
      </c>
      <c r="G370" s="53">
        <v>0</v>
      </c>
      <c r="H370" s="30"/>
      <c r="I370" s="30"/>
      <c r="J370" s="30"/>
      <c r="K370" s="30"/>
    </row>
    <row r="371" spans="1:11" ht="15" customHeight="1" x14ac:dyDescent="0.25">
      <c r="A371" s="30"/>
      <c r="B371" s="30"/>
      <c r="C371" s="34" t="s">
        <v>57</v>
      </c>
      <c r="D371" s="53">
        <v>31107000</v>
      </c>
      <c r="E371" s="53">
        <v>39040000</v>
      </c>
      <c r="F371" s="53">
        <v>37040000</v>
      </c>
      <c r="G371" s="53">
        <v>37040000</v>
      </c>
      <c r="H371" s="30"/>
      <c r="I371" s="30"/>
      <c r="J371" s="30"/>
      <c r="K371" s="30"/>
    </row>
    <row r="372" spans="1:11" ht="15" customHeight="1" x14ac:dyDescent="0.25">
      <c r="A372" s="30"/>
      <c r="B372" s="30"/>
      <c r="C372" s="34" t="s">
        <v>54</v>
      </c>
      <c r="D372" s="53">
        <v>31107000</v>
      </c>
      <c r="E372" s="53">
        <v>39040000</v>
      </c>
      <c r="F372" s="53">
        <v>37040000</v>
      </c>
      <c r="G372" s="53">
        <v>37040000</v>
      </c>
      <c r="H372" s="30"/>
      <c r="I372" s="30"/>
      <c r="J372" s="30"/>
      <c r="K372" s="30"/>
    </row>
    <row r="373" spans="1:11" ht="15" customHeight="1" x14ac:dyDescent="0.25">
      <c r="A373" s="30"/>
      <c r="B373" s="30"/>
      <c r="C373" s="34" t="s">
        <v>55</v>
      </c>
      <c r="D373" s="53">
        <v>0</v>
      </c>
      <c r="E373" s="53">
        <v>0</v>
      </c>
      <c r="F373" s="53">
        <v>0</v>
      </c>
      <c r="G373" s="53">
        <v>0</v>
      </c>
      <c r="H373" s="30"/>
      <c r="I373" s="30"/>
      <c r="J373" s="30"/>
      <c r="K373" s="30"/>
    </row>
    <row r="374" spans="1:11" ht="15" customHeight="1" x14ac:dyDescent="0.25">
      <c r="A374" s="30"/>
      <c r="B374" s="30"/>
      <c r="C374" s="34" t="s">
        <v>58</v>
      </c>
      <c r="D374" s="53">
        <v>0</v>
      </c>
      <c r="E374" s="53">
        <v>0</v>
      </c>
      <c r="F374" s="53">
        <v>0</v>
      </c>
      <c r="G374" s="53">
        <v>0</v>
      </c>
      <c r="H374" s="30"/>
      <c r="I374" s="30"/>
      <c r="J374" s="30"/>
      <c r="K374" s="30"/>
    </row>
    <row r="375" spans="1:11" ht="15" customHeight="1" x14ac:dyDescent="0.25">
      <c r="A375" s="30"/>
      <c r="B375" s="30"/>
      <c r="C375" s="34" t="s">
        <v>54</v>
      </c>
      <c r="D375" s="53">
        <v>0</v>
      </c>
      <c r="E375" s="53">
        <v>0</v>
      </c>
      <c r="F375" s="53">
        <v>0</v>
      </c>
      <c r="G375" s="53">
        <v>0</v>
      </c>
      <c r="H375" s="30"/>
      <c r="I375" s="30"/>
      <c r="J375" s="30"/>
      <c r="K375" s="30"/>
    </row>
    <row r="376" spans="1:11" ht="15" customHeight="1" x14ac:dyDescent="0.25">
      <c r="A376" s="30"/>
      <c r="B376" s="30"/>
      <c r="C376" s="34" t="s">
        <v>55</v>
      </c>
      <c r="D376" s="53">
        <v>0</v>
      </c>
      <c r="E376" s="53">
        <v>0</v>
      </c>
      <c r="F376" s="53">
        <v>0</v>
      </c>
      <c r="G376" s="53">
        <v>0</v>
      </c>
      <c r="H376" s="30"/>
      <c r="I376" s="30"/>
      <c r="J376" s="30"/>
      <c r="K376" s="30"/>
    </row>
    <row r="377" spans="1:11" ht="20.100000000000001" customHeight="1" x14ac:dyDescent="0.25">
      <c r="A377" s="30"/>
      <c r="B377" s="30"/>
      <c r="C377" s="34" t="s">
        <v>119</v>
      </c>
      <c r="D377" s="54">
        <v>0</v>
      </c>
      <c r="E377" s="54">
        <v>0</v>
      </c>
      <c r="F377" s="54">
        <v>0</v>
      </c>
      <c r="G377" s="54">
        <v>0</v>
      </c>
      <c r="H377" s="30"/>
      <c r="I377" s="30"/>
      <c r="J377" s="30"/>
      <c r="K377" s="30"/>
    </row>
    <row r="378" spans="1:11" ht="15" customHeight="1" x14ac:dyDescent="0.25">
      <c r="A378" s="30"/>
      <c r="B378" s="30"/>
      <c r="C378" s="34" t="s">
        <v>54</v>
      </c>
      <c r="D378" s="53">
        <v>0</v>
      </c>
      <c r="E378" s="53">
        <v>0</v>
      </c>
      <c r="F378" s="53">
        <v>0</v>
      </c>
      <c r="G378" s="53">
        <v>0</v>
      </c>
      <c r="H378" s="30"/>
      <c r="I378" s="30"/>
      <c r="J378" s="30"/>
      <c r="K378" s="30"/>
    </row>
    <row r="379" spans="1:11" ht="15" customHeight="1" x14ac:dyDescent="0.25">
      <c r="A379" s="30"/>
      <c r="B379" s="30"/>
      <c r="C379" s="34" t="s">
        <v>55</v>
      </c>
      <c r="D379" s="53">
        <v>0</v>
      </c>
      <c r="E379" s="53">
        <v>0</v>
      </c>
      <c r="F379" s="53">
        <v>0</v>
      </c>
      <c r="G379" s="53">
        <v>0</v>
      </c>
      <c r="H379" s="30"/>
      <c r="I379" s="30"/>
      <c r="J379" s="30"/>
      <c r="K379" s="30"/>
    </row>
    <row r="380" spans="1:11" ht="15" customHeight="1" x14ac:dyDescent="0.25">
      <c r="A380" s="30"/>
      <c r="B380" s="30"/>
      <c r="C380" s="34" t="s">
        <v>60</v>
      </c>
      <c r="D380" s="53">
        <v>0</v>
      </c>
      <c r="E380" s="53">
        <v>0</v>
      </c>
      <c r="F380" s="53">
        <v>0</v>
      </c>
      <c r="G380" s="53">
        <v>0</v>
      </c>
      <c r="H380" s="30"/>
      <c r="I380" s="30"/>
      <c r="J380" s="30"/>
      <c r="K380" s="30"/>
    </row>
    <row r="381" spans="1:11" ht="15" customHeight="1" x14ac:dyDescent="0.25">
      <c r="A381" s="30"/>
      <c r="B381" s="30"/>
      <c r="C381" s="34" t="s">
        <v>54</v>
      </c>
      <c r="D381" s="53">
        <v>0</v>
      </c>
      <c r="E381" s="53">
        <v>0</v>
      </c>
      <c r="F381" s="53">
        <v>0</v>
      </c>
      <c r="G381" s="53">
        <v>0</v>
      </c>
      <c r="H381" s="30"/>
      <c r="I381" s="30"/>
      <c r="J381" s="30"/>
      <c r="K381" s="30"/>
    </row>
    <row r="382" spans="1:11" ht="15" customHeight="1" x14ac:dyDescent="0.25">
      <c r="A382" s="30"/>
      <c r="B382" s="30"/>
      <c r="C382" s="34" t="s">
        <v>55</v>
      </c>
      <c r="D382" s="53">
        <v>0</v>
      </c>
      <c r="E382" s="53">
        <v>0</v>
      </c>
      <c r="F382" s="53">
        <v>0</v>
      </c>
      <c r="G382" s="53">
        <v>0</v>
      </c>
      <c r="H382" s="30"/>
      <c r="I382" s="30"/>
      <c r="J382" s="30"/>
      <c r="K382" s="30"/>
    </row>
    <row r="383" spans="1:11" ht="15" customHeight="1" x14ac:dyDescent="0.25">
      <c r="A383" s="30"/>
      <c r="B383" s="30"/>
      <c r="C383" s="34" t="s">
        <v>61</v>
      </c>
      <c r="D383" s="53">
        <v>240000</v>
      </c>
      <c r="E383" s="53">
        <v>240000</v>
      </c>
      <c r="F383" s="53">
        <v>240000</v>
      </c>
      <c r="G383" s="53">
        <v>240000</v>
      </c>
      <c r="H383" s="30"/>
      <c r="I383" s="30"/>
      <c r="J383" s="30"/>
      <c r="K383" s="30"/>
    </row>
    <row r="384" spans="1:11" ht="15" customHeight="1" x14ac:dyDescent="0.25">
      <c r="A384" s="30"/>
      <c r="B384" s="30"/>
      <c r="C384" s="34" t="s">
        <v>54</v>
      </c>
      <c r="D384" s="53">
        <v>240000</v>
      </c>
      <c r="E384" s="53">
        <v>240000</v>
      </c>
      <c r="F384" s="53">
        <v>240000</v>
      </c>
      <c r="G384" s="53">
        <v>240000</v>
      </c>
      <c r="H384" s="30"/>
      <c r="I384" s="30"/>
      <c r="J384" s="30"/>
      <c r="K384" s="30"/>
    </row>
    <row r="385" spans="1:11" ht="15" customHeight="1" x14ac:dyDescent="0.25">
      <c r="A385" s="30"/>
      <c r="B385" s="30"/>
      <c r="C385" s="34" t="s">
        <v>55</v>
      </c>
      <c r="D385" s="53">
        <v>0</v>
      </c>
      <c r="E385" s="53">
        <v>0</v>
      </c>
      <c r="F385" s="53">
        <v>0</v>
      </c>
      <c r="G385" s="53">
        <v>0</v>
      </c>
      <c r="H385" s="30"/>
      <c r="I385" s="30"/>
      <c r="J385" s="30"/>
      <c r="K385" s="30"/>
    </row>
    <row r="386" spans="1:11" ht="15" customHeight="1" x14ac:dyDescent="0.25">
      <c r="A386" s="30"/>
      <c r="B386" s="30"/>
      <c r="C386" s="34" t="s">
        <v>62</v>
      </c>
      <c r="D386" s="53">
        <v>0</v>
      </c>
      <c r="E386" s="53">
        <v>0</v>
      </c>
      <c r="F386" s="53">
        <v>0</v>
      </c>
      <c r="G386" s="53">
        <v>0</v>
      </c>
      <c r="H386" s="30"/>
      <c r="I386" s="30"/>
      <c r="J386" s="30"/>
      <c r="K386" s="30"/>
    </row>
    <row r="387" spans="1:11" ht="15" customHeight="1" x14ac:dyDescent="0.25">
      <c r="A387" s="30"/>
      <c r="B387" s="30"/>
      <c r="C387" s="34" t="s">
        <v>54</v>
      </c>
      <c r="D387" s="53">
        <v>0</v>
      </c>
      <c r="E387" s="53">
        <v>0</v>
      </c>
      <c r="F387" s="53">
        <v>0</v>
      </c>
      <c r="G387" s="53">
        <v>0</v>
      </c>
      <c r="H387" s="30"/>
      <c r="I387" s="30"/>
      <c r="J387" s="30"/>
      <c r="K387" s="30"/>
    </row>
    <row r="388" spans="1:11" ht="15" customHeight="1" x14ac:dyDescent="0.25">
      <c r="A388" s="30"/>
      <c r="B388" s="30"/>
      <c r="C388" s="34" t="s">
        <v>63</v>
      </c>
      <c r="D388" s="53">
        <v>0</v>
      </c>
      <c r="E388" s="53">
        <v>0</v>
      </c>
      <c r="F388" s="53">
        <v>0</v>
      </c>
      <c r="G388" s="53">
        <v>0</v>
      </c>
      <c r="H388" s="30"/>
      <c r="I388" s="30"/>
      <c r="J388" s="30"/>
      <c r="K388" s="30"/>
    </row>
    <row r="389" spans="1:11" ht="15" customHeight="1" x14ac:dyDescent="0.25">
      <c r="A389" s="30"/>
      <c r="B389" s="30"/>
      <c r="C389" s="34" t="s">
        <v>64</v>
      </c>
      <c r="D389" s="53">
        <v>0</v>
      </c>
      <c r="E389" s="53">
        <v>0</v>
      </c>
      <c r="F389" s="53">
        <v>0</v>
      </c>
      <c r="G389" s="53">
        <v>0</v>
      </c>
      <c r="H389" s="30"/>
      <c r="I389" s="30"/>
      <c r="J389" s="30"/>
      <c r="K389" s="30"/>
    </row>
    <row r="390" spans="1:11" ht="15" customHeight="1" x14ac:dyDescent="0.25">
      <c r="A390" s="30"/>
      <c r="B390" s="30"/>
      <c r="C390" s="34" t="s">
        <v>65</v>
      </c>
      <c r="D390" s="53">
        <v>0</v>
      </c>
      <c r="E390" s="53">
        <v>0</v>
      </c>
      <c r="F390" s="53">
        <v>0</v>
      </c>
      <c r="G390" s="53">
        <v>0</v>
      </c>
      <c r="H390" s="30"/>
      <c r="I390" s="30"/>
      <c r="J390" s="30"/>
      <c r="K390" s="30"/>
    </row>
    <row r="391" spans="1:11" ht="15" customHeight="1" x14ac:dyDescent="0.25">
      <c r="A391" s="30"/>
      <c r="B391" s="30"/>
      <c r="C391" s="34" t="s">
        <v>66</v>
      </c>
      <c r="D391" s="53">
        <v>0</v>
      </c>
      <c r="E391" s="53">
        <v>0</v>
      </c>
      <c r="F391" s="53">
        <v>0</v>
      </c>
      <c r="G391" s="53">
        <v>0</v>
      </c>
      <c r="H391" s="30"/>
      <c r="I391" s="30"/>
      <c r="J391" s="30"/>
      <c r="K391" s="30"/>
    </row>
    <row r="392" spans="1:11" ht="15" customHeight="1" x14ac:dyDescent="0.25">
      <c r="A392" s="30"/>
      <c r="B392" s="30"/>
      <c r="C392" s="34" t="s">
        <v>67</v>
      </c>
      <c r="D392" s="53">
        <v>900000</v>
      </c>
      <c r="E392" s="53">
        <v>3000000</v>
      </c>
      <c r="F392" s="53">
        <v>3000000</v>
      </c>
      <c r="G392" s="53">
        <v>3000000</v>
      </c>
      <c r="H392" s="30"/>
      <c r="I392" s="30"/>
      <c r="J392" s="30"/>
      <c r="K392" s="30"/>
    </row>
    <row r="393" spans="1:11" ht="15" customHeight="1" x14ac:dyDescent="0.25">
      <c r="A393" s="30"/>
      <c r="B393" s="30"/>
      <c r="C393" s="34" t="s">
        <v>54</v>
      </c>
      <c r="D393" s="53">
        <v>900000</v>
      </c>
      <c r="E393" s="53">
        <v>3000000</v>
      </c>
      <c r="F393" s="53">
        <v>3000000</v>
      </c>
      <c r="G393" s="53">
        <v>3000000</v>
      </c>
      <c r="H393" s="30"/>
      <c r="I393" s="30"/>
      <c r="J393" s="30"/>
      <c r="K393" s="30"/>
    </row>
    <row r="394" spans="1:11" ht="15" customHeight="1" x14ac:dyDescent="0.25">
      <c r="A394" s="30"/>
      <c r="B394" s="30"/>
      <c r="C394" s="34" t="s">
        <v>63</v>
      </c>
      <c r="D394" s="53">
        <v>0</v>
      </c>
      <c r="E394" s="53">
        <v>0</v>
      </c>
      <c r="F394" s="53">
        <v>0</v>
      </c>
      <c r="G394" s="53">
        <v>0</v>
      </c>
      <c r="H394" s="30"/>
      <c r="I394" s="30"/>
      <c r="J394" s="30"/>
      <c r="K394" s="30"/>
    </row>
    <row r="395" spans="1:11" ht="15" customHeight="1" x14ac:dyDescent="0.25">
      <c r="A395" s="30"/>
      <c r="B395" s="30"/>
      <c r="C395" s="34" t="s">
        <v>64</v>
      </c>
      <c r="D395" s="53">
        <v>0</v>
      </c>
      <c r="E395" s="53">
        <v>0</v>
      </c>
      <c r="F395" s="53">
        <v>0</v>
      </c>
      <c r="G395" s="53">
        <v>0</v>
      </c>
      <c r="H395" s="30"/>
      <c r="I395" s="30"/>
      <c r="J395" s="30"/>
      <c r="K395" s="30"/>
    </row>
    <row r="396" spans="1:11" ht="15" customHeight="1" x14ac:dyDescent="0.25">
      <c r="A396" s="30"/>
      <c r="B396" s="30"/>
      <c r="C396" s="34" t="s">
        <v>65</v>
      </c>
      <c r="D396" s="53">
        <v>0</v>
      </c>
      <c r="E396" s="53">
        <v>0</v>
      </c>
      <c r="F396" s="53">
        <v>0</v>
      </c>
      <c r="G396" s="53">
        <v>0</v>
      </c>
      <c r="H396" s="30"/>
      <c r="I396" s="30"/>
      <c r="J396" s="30"/>
      <c r="K396" s="30"/>
    </row>
    <row r="397" spans="1:11" ht="15" customHeight="1" x14ac:dyDescent="0.25">
      <c r="A397" s="30"/>
      <c r="B397" s="30"/>
      <c r="C397" s="34" t="s">
        <v>66</v>
      </c>
      <c r="D397" s="53">
        <v>0</v>
      </c>
      <c r="E397" s="53">
        <v>0</v>
      </c>
      <c r="F397" s="53">
        <v>0</v>
      </c>
      <c r="G397" s="53">
        <v>0</v>
      </c>
      <c r="H397" s="30"/>
      <c r="I397" s="30"/>
      <c r="J397" s="30"/>
      <c r="K397" s="30"/>
    </row>
    <row r="398" spans="1:11" ht="15" customHeight="1" x14ac:dyDescent="0.25">
      <c r="A398" s="30"/>
      <c r="B398" s="30"/>
      <c r="C398" s="34" t="s">
        <v>68</v>
      </c>
      <c r="D398" s="53">
        <v>0</v>
      </c>
      <c r="E398" s="53">
        <v>0</v>
      </c>
      <c r="F398" s="53">
        <v>0</v>
      </c>
      <c r="G398" s="53">
        <v>0</v>
      </c>
      <c r="H398" s="30"/>
      <c r="I398" s="30"/>
      <c r="J398" s="30"/>
      <c r="K398" s="30"/>
    </row>
    <row r="399" spans="1:11" ht="15" customHeight="1" x14ac:dyDescent="0.25">
      <c r="A399" s="30"/>
      <c r="B399" s="30"/>
      <c r="C399" s="34" t="s">
        <v>54</v>
      </c>
      <c r="D399" s="53">
        <v>0</v>
      </c>
      <c r="E399" s="53">
        <v>0</v>
      </c>
      <c r="F399" s="53">
        <v>0</v>
      </c>
      <c r="G399" s="53">
        <v>0</v>
      </c>
      <c r="H399" s="30"/>
      <c r="I399" s="30"/>
      <c r="J399" s="30"/>
      <c r="K399" s="30"/>
    </row>
    <row r="400" spans="1:11" ht="15" customHeight="1" x14ac:dyDescent="0.25">
      <c r="A400" s="30"/>
      <c r="B400" s="30"/>
      <c r="C400" s="34" t="s">
        <v>63</v>
      </c>
      <c r="D400" s="53">
        <v>0</v>
      </c>
      <c r="E400" s="53">
        <v>0</v>
      </c>
      <c r="F400" s="53">
        <v>0</v>
      </c>
      <c r="G400" s="53">
        <v>0</v>
      </c>
      <c r="H400" s="30"/>
      <c r="I400" s="30"/>
      <c r="J400" s="30"/>
      <c r="K400" s="30"/>
    </row>
    <row r="401" spans="1:11" ht="15" customHeight="1" x14ac:dyDescent="0.25">
      <c r="A401" s="30"/>
      <c r="B401" s="30"/>
      <c r="C401" s="34" t="s">
        <v>64</v>
      </c>
      <c r="D401" s="53">
        <v>0</v>
      </c>
      <c r="E401" s="53">
        <v>0</v>
      </c>
      <c r="F401" s="53">
        <v>0</v>
      </c>
      <c r="G401" s="53">
        <v>0</v>
      </c>
      <c r="H401" s="30"/>
      <c r="I401" s="30"/>
      <c r="J401" s="30"/>
      <c r="K401" s="30"/>
    </row>
    <row r="402" spans="1:11" ht="15" customHeight="1" x14ac:dyDescent="0.25">
      <c r="A402" s="30"/>
      <c r="B402" s="30"/>
      <c r="C402" s="34" t="s">
        <v>65</v>
      </c>
      <c r="D402" s="53">
        <v>0</v>
      </c>
      <c r="E402" s="53">
        <v>0</v>
      </c>
      <c r="F402" s="53">
        <v>0</v>
      </c>
      <c r="G402" s="53">
        <v>0</v>
      </c>
      <c r="H402" s="30"/>
      <c r="I402" s="30"/>
      <c r="J402" s="30"/>
      <c r="K402" s="30"/>
    </row>
    <row r="403" spans="1:11" ht="15" customHeight="1" x14ac:dyDescent="0.25">
      <c r="A403" s="30"/>
      <c r="B403" s="30"/>
      <c r="C403" s="34" t="s">
        <v>66</v>
      </c>
      <c r="D403" s="53">
        <v>0</v>
      </c>
      <c r="E403" s="53">
        <v>0</v>
      </c>
      <c r="F403" s="53">
        <v>0</v>
      </c>
      <c r="G403" s="53">
        <v>0</v>
      </c>
      <c r="H403" s="30"/>
      <c r="I403" s="30"/>
      <c r="J403" s="30"/>
      <c r="K403" s="30"/>
    </row>
    <row r="404" spans="1:11" ht="15" customHeight="1" x14ac:dyDescent="0.25">
      <c r="A404" s="30"/>
      <c r="B404" s="30"/>
      <c r="C404" s="34" t="s">
        <v>69</v>
      </c>
      <c r="D404" s="53">
        <v>0</v>
      </c>
      <c r="E404" s="53">
        <v>0</v>
      </c>
      <c r="F404" s="53">
        <v>0</v>
      </c>
      <c r="G404" s="53">
        <v>0</v>
      </c>
      <c r="H404" s="30"/>
      <c r="I404" s="30"/>
      <c r="J404" s="30"/>
      <c r="K404" s="30"/>
    </row>
    <row r="405" spans="1:11" ht="15" customHeight="1" x14ac:dyDescent="0.25">
      <c r="A405" s="30"/>
      <c r="B405" s="30"/>
      <c r="C405" s="34" t="s">
        <v>70</v>
      </c>
      <c r="D405" s="53">
        <v>0</v>
      </c>
      <c r="E405" s="53">
        <v>0</v>
      </c>
      <c r="F405" s="53">
        <v>0</v>
      </c>
      <c r="G405" s="53">
        <v>0</v>
      </c>
      <c r="H405" s="30"/>
      <c r="I405" s="30"/>
      <c r="J405" s="30"/>
      <c r="K405" s="30"/>
    </row>
    <row r="406" spans="1:11" ht="20.100000000000001" customHeight="1" x14ac:dyDescent="0.25">
      <c r="A406" s="30"/>
      <c r="B406" s="30"/>
      <c r="C406" s="55" t="s">
        <v>47</v>
      </c>
      <c r="D406" s="30"/>
      <c r="E406" s="30"/>
      <c r="F406" s="30"/>
      <c r="G406" s="30"/>
      <c r="H406" s="30"/>
      <c r="I406" s="30"/>
      <c r="J406" s="30"/>
      <c r="K406" s="30"/>
    </row>
    <row r="407" spans="1:11" ht="20.100000000000001" customHeight="1" x14ac:dyDescent="0.25">
      <c r="A407" s="56" t="s">
        <v>120</v>
      </c>
      <c r="B407" s="41" t="s">
        <v>121</v>
      </c>
      <c r="C407" s="41" t="s">
        <v>47</v>
      </c>
      <c r="D407" s="30"/>
      <c r="E407" s="57" t="s">
        <v>47</v>
      </c>
      <c r="F407" s="41" t="s">
        <v>121</v>
      </c>
      <c r="G407" s="41" t="s">
        <v>47</v>
      </c>
      <c r="H407" s="58" t="s">
        <v>47</v>
      </c>
      <c r="I407" s="57" t="s">
        <v>47</v>
      </c>
      <c r="J407" s="41" t="s">
        <v>121</v>
      </c>
      <c r="K407" s="41" t="s">
        <v>47</v>
      </c>
    </row>
    <row r="408" spans="1:11" ht="20.100000000000001" customHeight="1" x14ac:dyDescent="0.25">
      <c r="A408" s="59" t="s">
        <v>122</v>
      </c>
      <c r="B408" s="41" t="s">
        <v>123</v>
      </c>
      <c r="C408" s="41" t="s">
        <v>47</v>
      </c>
      <c r="D408" s="30"/>
      <c r="E408" s="59" t="s">
        <v>124</v>
      </c>
      <c r="F408" s="41" t="s">
        <v>123</v>
      </c>
      <c r="G408" s="41" t="s">
        <v>47</v>
      </c>
      <c r="H408" s="30"/>
      <c r="I408" s="59" t="s">
        <v>125</v>
      </c>
      <c r="J408" s="41" t="s">
        <v>123</v>
      </c>
      <c r="K408" s="41" t="s">
        <v>47</v>
      </c>
    </row>
    <row r="409" spans="1:11" ht="20.100000000000001" customHeight="1" x14ac:dyDescent="0.25">
      <c r="A409" s="60" t="s">
        <v>47</v>
      </c>
      <c r="B409" s="41" t="s">
        <v>126</v>
      </c>
      <c r="C409" s="41" t="s">
        <v>47</v>
      </c>
      <c r="D409" s="30"/>
      <c r="E409" s="60" t="s">
        <v>47</v>
      </c>
      <c r="F409" s="41" t="s">
        <v>126</v>
      </c>
      <c r="G409" s="41" t="s">
        <v>47</v>
      </c>
      <c r="H409" s="30"/>
      <c r="I409" s="60" t="s">
        <v>47</v>
      </c>
      <c r="J409" s="41" t="s">
        <v>126</v>
      </c>
      <c r="K409" s="41" t="s">
        <v>47</v>
      </c>
    </row>
  </sheetData>
  <mergeCells count="40">
    <mergeCell ref="D307:G307"/>
    <mergeCell ref="D308:G308"/>
    <mergeCell ref="D309:G309"/>
    <mergeCell ref="C318:G318"/>
    <mergeCell ref="C205:G205"/>
    <mergeCell ref="D250:G250"/>
    <mergeCell ref="D251:G251"/>
    <mergeCell ref="D252:G252"/>
    <mergeCell ref="C261:G261"/>
    <mergeCell ref="D306:G306"/>
    <mergeCell ref="D196:G196"/>
    <mergeCell ref="D81:G81"/>
    <mergeCell ref="D82:G82"/>
    <mergeCell ref="D83:G83"/>
    <mergeCell ref="D84:G84"/>
    <mergeCell ref="C93:G93"/>
    <mergeCell ref="D138:G138"/>
    <mergeCell ref="D139:G139"/>
    <mergeCell ref="D140:G140"/>
    <mergeCell ref="C149:G149"/>
    <mergeCell ref="D194:G194"/>
    <mergeCell ref="D195:G195"/>
    <mergeCell ref="C80:G80"/>
    <mergeCell ref="D7:G7"/>
    <mergeCell ref="C8:G8"/>
    <mergeCell ref="C9:G9"/>
    <mergeCell ref="D10:G10"/>
    <mergeCell ref="D18:G18"/>
    <mergeCell ref="C22:G22"/>
    <mergeCell ref="D23:G23"/>
    <mergeCell ref="D24:G24"/>
    <mergeCell ref="D25:G25"/>
    <mergeCell ref="D26:G26"/>
    <mergeCell ref="C35:G35"/>
    <mergeCell ref="D6:G6"/>
    <mergeCell ref="C1:G1"/>
    <mergeCell ref="C2:G2"/>
    <mergeCell ref="D3:G3"/>
    <mergeCell ref="D4:G4"/>
    <mergeCell ref="D5:G5"/>
  </mergeCells>
  <pageMargins left="0" right="0" top="0" bottom="0" header="0" footer="0"/>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84"/>
  <sheetViews>
    <sheetView workbookViewId="0">
      <selection activeCell="I14" sqref="I14"/>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1755</v>
      </c>
      <c r="E3" s="1385"/>
      <c r="F3" s="1385"/>
      <c r="G3" s="1385"/>
      <c r="H3" s="30"/>
      <c r="I3" s="30"/>
      <c r="J3" s="30"/>
      <c r="K3" s="30"/>
    </row>
    <row r="4" spans="1:11" ht="14.1" customHeight="1" x14ac:dyDescent="0.25">
      <c r="A4" s="30"/>
      <c r="B4" s="30"/>
      <c r="C4" s="32" t="s">
        <v>4</v>
      </c>
      <c r="D4" s="1384" t="s">
        <v>1054</v>
      </c>
      <c r="E4" s="1385"/>
      <c r="F4" s="1385"/>
      <c r="G4" s="1385"/>
      <c r="H4" s="30"/>
      <c r="I4" s="30"/>
      <c r="J4" s="30"/>
      <c r="K4" s="30"/>
    </row>
    <row r="5" spans="1:11" ht="14.1" customHeight="1" x14ac:dyDescent="0.25">
      <c r="A5" s="30"/>
      <c r="B5" s="30"/>
      <c r="C5" s="32" t="s">
        <v>6</v>
      </c>
      <c r="D5" s="1384" t="s">
        <v>1754</v>
      </c>
      <c r="E5" s="1385"/>
      <c r="F5" s="1385"/>
      <c r="G5" s="1385"/>
      <c r="H5" s="30"/>
      <c r="I5" s="30"/>
      <c r="J5" s="30"/>
      <c r="K5" s="30"/>
    </row>
    <row r="6" spans="1:11" ht="14.1" customHeight="1" x14ac:dyDescent="0.25">
      <c r="A6" s="30"/>
      <c r="B6" s="30"/>
      <c r="C6" s="32" t="s">
        <v>8</v>
      </c>
      <c r="D6" s="1384" t="s">
        <v>1753</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20.100000000000001" customHeight="1" x14ac:dyDescent="0.25">
      <c r="A9" s="30"/>
      <c r="B9" s="30"/>
      <c r="C9" s="1378" t="s">
        <v>1752</v>
      </c>
      <c r="D9" s="1379"/>
      <c r="E9" s="1379"/>
      <c r="F9" s="1379"/>
      <c r="G9" s="1379"/>
      <c r="H9" s="30"/>
      <c r="I9" s="30"/>
      <c r="J9" s="30"/>
      <c r="K9" s="30"/>
    </row>
    <row r="10" spans="1:11" ht="69" customHeight="1" x14ac:dyDescent="0.25">
      <c r="A10" s="30"/>
      <c r="B10" s="30"/>
      <c r="C10" s="33" t="s">
        <v>14</v>
      </c>
      <c r="D10" s="1372" t="s">
        <v>1751</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30.95" customHeight="1" x14ac:dyDescent="0.25">
      <c r="A13" s="30"/>
      <c r="B13" s="30"/>
      <c r="C13" s="34" t="s">
        <v>1750</v>
      </c>
      <c r="D13" s="38" t="s">
        <v>1749</v>
      </c>
      <c r="E13" s="38" t="s">
        <v>1748</v>
      </c>
      <c r="F13" s="38" t="s">
        <v>1332</v>
      </c>
      <c r="G13" s="38" t="s">
        <v>1747</v>
      </c>
      <c r="H13" s="30"/>
      <c r="I13" s="30"/>
      <c r="J13" s="30"/>
      <c r="K13" s="30"/>
    </row>
    <row r="14" spans="1:11" ht="93.95" customHeight="1" x14ac:dyDescent="0.25">
      <c r="A14" s="30"/>
      <c r="B14" s="30"/>
      <c r="C14" s="33" t="s">
        <v>21</v>
      </c>
      <c r="D14" s="1372" t="s">
        <v>1746</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20.100000000000001" customHeight="1" x14ac:dyDescent="0.25">
      <c r="A17" s="30"/>
      <c r="B17" s="30"/>
      <c r="C17" s="34" t="s">
        <v>1745</v>
      </c>
      <c r="D17" s="38" t="s">
        <v>256</v>
      </c>
      <c r="E17" s="38" t="s">
        <v>429</v>
      </c>
      <c r="F17" s="38" t="s">
        <v>195</v>
      </c>
      <c r="G17" s="38" t="s">
        <v>78</v>
      </c>
      <c r="H17" s="30"/>
      <c r="I17" s="30"/>
      <c r="J17" s="30"/>
      <c r="K17" s="30"/>
    </row>
    <row r="18" spans="1:11" ht="20.100000000000001" customHeight="1" x14ac:dyDescent="0.25">
      <c r="A18" s="30"/>
      <c r="B18" s="30"/>
      <c r="C18" s="34" t="s">
        <v>1744</v>
      </c>
      <c r="D18" s="38" t="s">
        <v>429</v>
      </c>
      <c r="E18" s="38" t="s">
        <v>78</v>
      </c>
      <c r="F18" s="38" t="s">
        <v>531</v>
      </c>
      <c r="G18" s="38" t="s">
        <v>47</v>
      </c>
      <c r="H18" s="30"/>
      <c r="I18" s="30"/>
      <c r="J18" s="30"/>
      <c r="K18" s="30"/>
    </row>
    <row r="19" spans="1:11" ht="14.1" customHeight="1" x14ac:dyDescent="0.25">
      <c r="A19" s="30"/>
      <c r="B19" s="30"/>
      <c r="C19" s="34" t="s">
        <v>1743</v>
      </c>
      <c r="D19" s="38" t="s">
        <v>256</v>
      </c>
      <c r="E19" s="38" t="s">
        <v>429</v>
      </c>
      <c r="F19" s="38" t="s">
        <v>78</v>
      </c>
      <c r="G19" s="38" t="s">
        <v>78</v>
      </c>
      <c r="H19" s="30"/>
      <c r="I19" s="30"/>
      <c r="J19" s="30"/>
      <c r="K19" s="30"/>
    </row>
    <row r="20" spans="1:11" ht="14.1" customHeight="1" x14ac:dyDescent="0.25">
      <c r="A20" s="30"/>
      <c r="B20" s="30"/>
      <c r="C20" s="34" t="s">
        <v>1742</v>
      </c>
      <c r="D20" s="38" t="s">
        <v>429</v>
      </c>
      <c r="E20" s="38" t="s">
        <v>195</v>
      </c>
      <c r="F20" s="38" t="s">
        <v>78</v>
      </c>
      <c r="G20" s="38" t="s">
        <v>78</v>
      </c>
      <c r="H20" s="30"/>
      <c r="I20" s="30"/>
      <c r="J20" s="30"/>
      <c r="K20" s="30"/>
    </row>
    <row r="21" spans="1:11" ht="14.1" customHeight="1" x14ac:dyDescent="0.25">
      <c r="A21" s="30"/>
      <c r="B21" s="30"/>
      <c r="C21" s="34" t="s">
        <v>1741</v>
      </c>
      <c r="D21" s="38" t="s">
        <v>256</v>
      </c>
      <c r="E21" s="38" t="s">
        <v>214</v>
      </c>
      <c r="F21" s="38" t="s">
        <v>195</v>
      </c>
      <c r="G21" s="38" t="s">
        <v>195</v>
      </c>
      <c r="H21" s="30"/>
      <c r="I21" s="30"/>
      <c r="J21" s="30"/>
      <c r="K21" s="30"/>
    </row>
    <row r="22" spans="1:11" ht="14.1" customHeight="1" x14ac:dyDescent="0.25">
      <c r="A22" s="30"/>
      <c r="B22" s="30"/>
      <c r="C22" s="1370" t="s">
        <v>30</v>
      </c>
      <c r="D22" s="1371"/>
      <c r="E22" s="1371"/>
      <c r="F22" s="1371"/>
      <c r="G22" s="1371"/>
      <c r="H22" s="30"/>
      <c r="I22" s="30"/>
      <c r="J22" s="30"/>
      <c r="K22" s="30"/>
    </row>
    <row r="23" spans="1:11" ht="14.1" customHeight="1" x14ac:dyDescent="0.25">
      <c r="A23" s="30"/>
      <c r="B23" s="30"/>
      <c r="C23" s="300" t="s">
        <v>1740</v>
      </c>
      <c r="D23" s="1370" t="s">
        <v>1739</v>
      </c>
      <c r="E23" s="1371"/>
      <c r="F23" s="1371"/>
      <c r="G23" s="1371"/>
      <c r="H23" s="30"/>
      <c r="I23" s="30"/>
      <c r="J23" s="30"/>
      <c r="K23" s="30"/>
    </row>
    <row r="24" spans="1:11" ht="18" customHeight="1" x14ac:dyDescent="0.25">
      <c r="A24" s="30"/>
      <c r="B24" s="30"/>
      <c r="C24" s="40" t="s">
        <v>33</v>
      </c>
      <c r="D24" s="1368" t="s">
        <v>1738</v>
      </c>
      <c r="E24" s="1369"/>
      <c r="F24" s="1369"/>
      <c r="G24" s="1369"/>
      <c r="H24" s="30"/>
      <c r="I24" s="30"/>
      <c r="J24" s="30"/>
      <c r="K24" s="30"/>
    </row>
    <row r="25" spans="1:11" ht="18" customHeight="1" x14ac:dyDescent="0.25">
      <c r="A25" s="30"/>
      <c r="B25" s="30"/>
      <c r="C25" s="41" t="s">
        <v>35</v>
      </c>
      <c r="D25" s="1361" t="s">
        <v>1737</v>
      </c>
      <c r="E25" s="1362"/>
      <c r="F25" s="1362"/>
      <c r="G25" s="1362"/>
      <c r="H25" s="30"/>
      <c r="I25" s="30"/>
      <c r="J25" s="30"/>
      <c r="K25" s="30"/>
    </row>
    <row r="26" spans="1:11" ht="18" customHeight="1" x14ac:dyDescent="0.25">
      <c r="A26" s="30"/>
      <c r="B26" s="30"/>
      <c r="C26" s="41" t="s">
        <v>37</v>
      </c>
      <c r="D26" s="1361" t="s">
        <v>1736</v>
      </c>
      <c r="E26" s="1362"/>
      <c r="F26" s="1362"/>
      <c r="G26" s="1362"/>
      <c r="H26" s="30"/>
      <c r="I26" s="30"/>
      <c r="J26" s="30"/>
      <c r="K26" s="30"/>
    </row>
    <row r="27" spans="1:11" ht="15" customHeight="1" x14ac:dyDescent="0.25">
      <c r="A27" s="30"/>
      <c r="B27" s="30"/>
      <c r="C27" s="42"/>
      <c r="D27" s="43">
        <v>2022</v>
      </c>
      <c r="E27" s="43">
        <v>2023</v>
      </c>
      <c r="F27" s="43">
        <v>2024</v>
      </c>
      <c r="G27" s="43">
        <v>2025</v>
      </c>
      <c r="H27" s="30"/>
      <c r="I27" s="30"/>
      <c r="J27" s="30"/>
      <c r="K27" s="30"/>
    </row>
    <row r="28" spans="1:11" ht="15" customHeight="1" x14ac:dyDescent="0.25">
      <c r="A28" s="30"/>
      <c r="B28" s="30"/>
      <c r="C28" s="44"/>
      <c r="D28" s="45" t="s">
        <v>17</v>
      </c>
      <c r="E28" s="45" t="s">
        <v>18</v>
      </c>
      <c r="F28" s="45" t="s">
        <v>18</v>
      </c>
      <c r="G28" s="45" t="s">
        <v>18</v>
      </c>
      <c r="H28" s="30"/>
      <c r="I28" s="30"/>
      <c r="J28" s="30"/>
      <c r="K28" s="30"/>
    </row>
    <row r="29" spans="1:11" ht="14.1" customHeight="1" x14ac:dyDescent="0.25">
      <c r="A29" s="30"/>
      <c r="B29" s="30"/>
      <c r="C29" s="34" t="s">
        <v>39</v>
      </c>
      <c r="D29" s="38" t="s">
        <v>1735</v>
      </c>
      <c r="E29" s="38" t="s">
        <v>1734</v>
      </c>
      <c r="F29" s="38" t="s">
        <v>1733</v>
      </c>
      <c r="G29" s="38" t="s">
        <v>1733</v>
      </c>
      <c r="H29" s="30"/>
      <c r="I29" s="30"/>
      <c r="J29" s="30"/>
      <c r="K29" s="30"/>
    </row>
    <row r="30" spans="1:11" ht="14.1" customHeight="1" x14ac:dyDescent="0.25">
      <c r="A30" s="30"/>
      <c r="B30" s="30"/>
      <c r="C30" s="34" t="s">
        <v>40</v>
      </c>
      <c r="D30" s="38" t="s">
        <v>1732</v>
      </c>
      <c r="E30" s="38" t="s">
        <v>1566</v>
      </c>
      <c r="F30" s="38" t="s">
        <v>1731</v>
      </c>
      <c r="G30" s="38" t="s">
        <v>1731</v>
      </c>
      <c r="H30" s="30"/>
      <c r="I30" s="30"/>
      <c r="J30" s="30"/>
      <c r="K30" s="30"/>
    </row>
    <row r="31" spans="1:11" ht="14.1" customHeight="1" x14ac:dyDescent="0.25">
      <c r="A31" s="30"/>
      <c r="B31" s="30"/>
      <c r="C31" s="34" t="s">
        <v>43</v>
      </c>
      <c r="D31" s="38" t="s">
        <v>1730</v>
      </c>
      <c r="E31" s="38" t="s">
        <v>1729</v>
      </c>
      <c r="F31" s="38" t="s">
        <v>1728</v>
      </c>
      <c r="G31" s="38" t="s">
        <v>1728</v>
      </c>
      <c r="H31" s="30"/>
      <c r="I31" s="30"/>
      <c r="J31" s="30"/>
      <c r="K31" s="30"/>
    </row>
    <row r="32" spans="1:11" ht="14.1" customHeight="1" x14ac:dyDescent="0.25">
      <c r="A32" s="30"/>
      <c r="B32" s="30"/>
      <c r="C32" s="34" t="s">
        <v>46</v>
      </c>
      <c r="D32" s="38" t="s">
        <v>47</v>
      </c>
      <c r="E32" s="38" t="s">
        <v>1727</v>
      </c>
      <c r="F32" s="38" t="s">
        <v>1726</v>
      </c>
      <c r="G32" s="38" t="s">
        <v>48</v>
      </c>
      <c r="H32" s="30"/>
      <c r="I32" s="30"/>
      <c r="J32" s="30"/>
      <c r="K32" s="30"/>
    </row>
    <row r="33" spans="1:11" ht="14.1" customHeight="1" x14ac:dyDescent="0.25">
      <c r="A33" s="30"/>
      <c r="B33" s="30"/>
      <c r="C33" s="34" t="s">
        <v>49</v>
      </c>
      <c r="D33" s="38" t="s">
        <v>47</v>
      </c>
      <c r="E33" s="38" t="s">
        <v>1725</v>
      </c>
      <c r="F33" s="38" t="s">
        <v>1724</v>
      </c>
      <c r="G33" s="38" t="s">
        <v>48</v>
      </c>
      <c r="H33" s="30"/>
      <c r="I33" s="30"/>
      <c r="J33" s="30"/>
      <c r="K33" s="30"/>
    </row>
    <row r="34" spans="1:11" ht="14.1" customHeight="1" x14ac:dyDescent="0.25">
      <c r="A34" s="30"/>
      <c r="B34" s="30"/>
      <c r="C34" s="34" t="s">
        <v>51</v>
      </c>
      <c r="D34" s="38" t="s">
        <v>47</v>
      </c>
      <c r="E34" s="38" t="s">
        <v>1723</v>
      </c>
      <c r="F34" s="38" t="s">
        <v>1722</v>
      </c>
      <c r="G34" s="38" t="s">
        <v>48</v>
      </c>
      <c r="H34" s="30"/>
      <c r="I34" s="30"/>
      <c r="J34" s="30"/>
      <c r="K34" s="30"/>
    </row>
    <row r="35" spans="1:11" ht="14.1" customHeight="1" x14ac:dyDescent="0.25">
      <c r="A35" s="30"/>
      <c r="B35" s="30"/>
      <c r="C35" s="1363" t="s">
        <v>52</v>
      </c>
      <c r="D35" s="1364"/>
      <c r="E35" s="1364"/>
      <c r="F35" s="1364"/>
      <c r="G35" s="1364"/>
      <c r="H35" s="30"/>
      <c r="I35" s="30"/>
      <c r="J35" s="30"/>
      <c r="K35" s="30"/>
    </row>
    <row r="36" spans="1:11" ht="14.1" customHeight="1" x14ac:dyDescent="0.25">
      <c r="A36" s="30"/>
      <c r="B36" s="30"/>
      <c r="C36" s="42"/>
      <c r="D36" s="43">
        <v>2022</v>
      </c>
      <c r="E36" s="43">
        <v>2023</v>
      </c>
      <c r="F36" s="43">
        <v>2024</v>
      </c>
      <c r="G36" s="43">
        <v>2025</v>
      </c>
      <c r="H36" s="30"/>
      <c r="I36" s="30"/>
      <c r="J36" s="30"/>
      <c r="K36" s="30"/>
    </row>
    <row r="37" spans="1:11" ht="14.1" customHeight="1" x14ac:dyDescent="0.25">
      <c r="A37" s="30"/>
      <c r="B37" s="30"/>
      <c r="C37" s="44"/>
      <c r="D37" s="45" t="s">
        <v>17</v>
      </c>
      <c r="E37" s="45" t="s">
        <v>18</v>
      </c>
      <c r="F37" s="45" t="s">
        <v>18</v>
      </c>
      <c r="G37" s="45" t="s">
        <v>18</v>
      </c>
      <c r="H37" s="30"/>
      <c r="I37" s="30"/>
      <c r="J37" s="30"/>
      <c r="K37" s="30"/>
    </row>
    <row r="38" spans="1:11" ht="14.1" customHeight="1" x14ac:dyDescent="0.25">
      <c r="A38" s="30"/>
      <c r="B38" s="30"/>
      <c r="C38" s="46" t="s">
        <v>53</v>
      </c>
      <c r="D38" s="47">
        <v>53500000</v>
      </c>
      <c r="E38" s="47">
        <v>53500000</v>
      </c>
      <c r="F38" s="47">
        <v>53500000</v>
      </c>
      <c r="G38" s="47">
        <v>53500000</v>
      </c>
      <c r="H38" s="30"/>
      <c r="I38" s="30"/>
      <c r="J38" s="30"/>
      <c r="K38" s="30"/>
    </row>
    <row r="39" spans="1:11" ht="14.1" customHeight="1" x14ac:dyDescent="0.25">
      <c r="A39" s="30"/>
      <c r="B39" s="30"/>
      <c r="C39" s="46" t="s">
        <v>54</v>
      </c>
      <c r="D39" s="47">
        <v>53500000</v>
      </c>
      <c r="E39" s="47">
        <v>53500000</v>
      </c>
      <c r="F39" s="47">
        <v>53500000</v>
      </c>
      <c r="G39" s="47">
        <v>53500000</v>
      </c>
      <c r="H39" s="30"/>
      <c r="I39" s="30"/>
      <c r="J39" s="30"/>
      <c r="K39" s="30"/>
    </row>
    <row r="40" spans="1:11" ht="14.1" customHeight="1" x14ac:dyDescent="0.25">
      <c r="A40" s="30"/>
      <c r="B40" s="30"/>
      <c r="C40" s="46" t="s">
        <v>55</v>
      </c>
      <c r="D40" s="47">
        <v>0</v>
      </c>
      <c r="E40" s="47">
        <v>0</v>
      </c>
      <c r="F40" s="47">
        <v>0</v>
      </c>
      <c r="G40" s="47">
        <v>0</v>
      </c>
      <c r="H40" s="30"/>
      <c r="I40" s="30"/>
      <c r="J40" s="30"/>
      <c r="K40" s="30"/>
    </row>
    <row r="41" spans="1:11" ht="14.1" customHeight="1" x14ac:dyDescent="0.25">
      <c r="A41" s="30"/>
      <c r="B41" s="30"/>
      <c r="C41" s="46" t="s">
        <v>56</v>
      </c>
      <c r="D41" s="47">
        <v>9600000</v>
      </c>
      <c r="E41" s="47">
        <v>9600000</v>
      </c>
      <c r="F41" s="47">
        <v>9600000</v>
      </c>
      <c r="G41" s="47">
        <v>9600000</v>
      </c>
      <c r="H41" s="30"/>
      <c r="I41" s="30"/>
      <c r="J41" s="30"/>
      <c r="K41" s="30"/>
    </row>
    <row r="42" spans="1:11" ht="14.1" customHeight="1" x14ac:dyDescent="0.25">
      <c r="A42" s="30"/>
      <c r="B42" s="30"/>
      <c r="C42" s="46" t="s">
        <v>54</v>
      </c>
      <c r="D42" s="47">
        <v>9600000</v>
      </c>
      <c r="E42" s="47">
        <v>9600000</v>
      </c>
      <c r="F42" s="47">
        <v>9600000</v>
      </c>
      <c r="G42" s="47">
        <v>9600000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57</v>
      </c>
      <c r="D44" s="47">
        <v>8090000</v>
      </c>
      <c r="E44" s="47">
        <v>10660000</v>
      </c>
      <c r="F44" s="47">
        <v>14660000</v>
      </c>
      <c r="G44" s="47">
        <v>14660000</v>
      </c>
      <c r="H44" s="30"/>
      <c r="I44" s="30"/>
      <c r="J44" s="30"/>
      <c r="K44" s="30"/>
    </row>
    <row r="45" spans="1:11" ht="14.1" customHeight="1" x14ac:dyDescent="0.25">
      <c r="A45" s="30"/>
      <c r="B45" s="30"/>
      <c r="C45" s="46" t="s">
        <v>54</v>
      </c>
      <c r="D45" s="47">
        <v>8090000</v>
      </c>
      <c r="E45" s="47">
        <v>10660000</v>
      </c>
      <c r="F45" s="47">
        <v>14660000</v>
      </c>
      <c r="G45" s="47">
        <v>14660000</v>
      </c>
      <c r="H45" s="30"/>
      <c r="I45" s="30"/>
      <c r="J45" s="30"/>
      <c r="K45" s="30"/>
    </row>
    <row r="46" spans="1:11" ht="14.1" customHeight="1" x14ac:dyDescent="0.25">
      <c r="A46" s="30"/>
      <c r="B46" s="30"/>
      <c r="C46" s="46" t="s">
        <v>55</v>
      </c>
      <c r="D46" s="47">
        <v>0</v>
      </c>
      <c r="E46" s="47">
        <v>0</v>
      </c>
      <c r="F46" s="47">
        <v>0</v>
      </c>
      <c r="G46" s="47">
        <v>0</v>
      </c>
      <c r="H46" s="30"/>
      <c r="I46" s="30"/>
      <c r="J46" s="30"/>
      <c r="K46" s="30"/>
    </row>
    <row r="47" spans="1:11" ht="14.1" customHeight="1" x14ac:dyDescent="0.25">
      <c r="A47" s="30"/>
      <c r="B47" s="30"/>
      <c r="C47" s="46" t="s">
        <v>58</v>
      </c>
      <c r="D47" s="47">
        <v>0</v>
      </c>
      <c r="E47" s="47">
        <v>0</v>
      </c>
      <c r="F47" s="47">
        <v>0</v>
      </c>
      <c r="G47" s="47">
        <v>0</v>
      </c>
      <c r="H47" s="30"/>
      <c r="I47" s="30"/>
      <c r="J47" s="30"/>
      <c r="K47" s="30"/>
    </row>
    <row r="48" spans="1:11" ht="14.1" customHeight="1" x14ac:dyDescent="0.25">
      <c r="A48" s="30"/>
      <c r="B48" s="30"/>
      <c r="C48" s="46" t="s">
        <v>54</v>
      </c>
      <c r="D48" s="47">
        <v>0</v>
      </c>
      <c r="E48" s="47">
        <v>0</v>
      </c>
      <c r="F48" s="47">
        <v>0</v>
      </c>
      <c r="G48" s="47">
        <v>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59</v>
      </c>
      <c r="D50" s="47">
        <v>0</v>
      </c>
      <c r="E50" s="47">
        <v>0</v>
      </c>
      <c r="F50" s="47">
        <v>0</v>
      </c>
      <c r="G50" s="47">
        <v>0</v>
      </c>
      <c r="H50" s="30"/>
      <c r="I50" s="30"/>
      <c r="J50" s="30"/>
      <c r="K50" s="30"/>
    </row>
    <row r="51" spans="1:11" ht="14.1" customHeight="1" x14ac:dyDescent="0.25">
      <c r="A51" s="30"/>
      <c r="B51" s="30"/>
      <c r="C51" s="46" t="s">
        <v>54</v>
      </c>
      <c r="D51" s="47">
        <v>0</v>
      </c>
      <c r="E51" s="47">
        <v>0</v>
      </c>
      <c r="F51" s="47">
        <v>0</v>
      </c>
      <c r="G51" s="47">
        <v>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60</v>
      </c>
      <c r="D53" s="47">
        <v>0</v>
      </c>
      <c r="E53" s="47">
        <v>0</v>
      </c>
      <c r="F53" s="47">
        <v>0</v>
      </c>
      <c r="G53" s="47">
        <v>0</v>
      </c>
      <c r="H53" s="30"/>
      <c r="I53" s="30"/>
      <c r="J53" s="30"/>
      <c r="K53" s="30"/>
    </row>
    <row r="54" spans="1:11" ht="14.1" customHeight="1" x14ac:dyDescent="0.25">
      <c r="A54" s="30"/>
      <c r="B54" s="30"/>
      <c r="C54" s="46" t="s">
        <v>54</v>
      </c>
      <c r="D54" s="47">
        <v>0</v>
      </c>
      <c r="E54" s="47">
        <v>0</v>
      </c>
      <c r="F54" s="47">
        <v>0</v>
      </c>
      <c r="G54" s="47">
        <v>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61</v>
      </c>
      <c r="D56" s="47">
        <v>778400</v>
      </c>
      <c r="E56" s="47">
        <v>240000</v>
      </c>
      <c r="F56" s="47">
        <v>240000</v>
      </c>
      <c r="G56" s="47">
        <v>240000</v>
      </c>
      <c r="H56" s="30"/>
      <c r="I56" s="30"/>
      <c r="J56" s="30"/>
      <c r="K56" s="30"/>
    </row>
    <row r="57" spans="1:11" ht="14.1" customHeight="1" x14ac:dyDescent="0.25">
      <c r="A57" s="30"/>
      <c r="B57" s="30"/>
      <c r="C57" s="46" t="s">
        <v>54</v>
      </c>
      <c r="D57" s="47">
        <v>778400</v>
      </c>
      <c r="E57" s="47">
        <v>240000</v>
      </c>
      <c r="F57" s="47">
        <v>240000</v>
      </c>
      <c r="G57" s="47">
        <v>240000</v>
      </c>
      <c r="H57" s="30"/>
      <c r="I57" s="30"/>
      <c r="J57" s="30"/>
      <c r="K57" s="30"/>
    </row>
    <row r="58" spans="1:11" ht="14.1" customHeight="1" x14ac:dyDescent="0.25">
      <c r="A58" s="30"/>
      <c r="B58" s="30"/>
      <c r="C58" s="46" t="s">
        <v>55</v>
      </c>
      <c r="D58" s="47">
        <v>0</v>
      </c>
      <c r="E58" s="47">
        <v>0</v>
      </c>
      <c r="F58" s="47">
        <v>0</v>
      </c>
      <c r="G58" s="47">
        <v>0</v>
      </c>
      <c r="H58" s="30"/>
      <c r="I58" s="30"/>
      <c r="J58" s="30"/>
      <c r="K58" s="30"/>
    </row>
    <row r="59" spans="1:11" ht="14.1" customHeight="1" x14ac:dyDescent="0.25">
      <c r="A59" s="30"/>
      <c r="B59" s="30"/>
      <c r="C59" s="46" t="s">
        <v>62</v>
      </c>
      <c r="D59" s="47">
        <v>0</v>
      </c>
      <c r="E59" s="47">
        <v>0</v>
      </c>
      <c r="F59" s="47">
        <v>0</v>
      </c>
      <c r="G59" s="47">
        <v>0</v>
      </c>
      <c r="H59" s="30"/>
      <c r="I59" s="30"/>
      <c r="J59" s="30"/>
      <c r="K59" s="30"/>
    </row>
    <row r="60" spans="1:11" ht="14.1" customHeight="1" x14ac:dyDescent="0.25">
      <c r="A60" s="30"/>
      <c r="B60" s="30"/>
      <c r="C60" s="46" t="s">
        <v>54</v>
      </c>
      <c r="D60" s="47">
        <v>0</v>
      </c>
      <c r="E60" s="47">
        <v>0</v>
      </c>
      <c r="F60" s="47">
        <v>0</v>
      </c>
      <c r="G60" s="47">
        <v>0</v>
      </c>
      <c r="H60" s="30"/>
      <c r="I60" s="30"/>
      <c r="J60" s="30"/>
      <c r="K60" s="30"/>
    </row>
    <row r="61" spans="1:11" ht="14.1" customHeight="1" x14ac:dyDescent="0.25">
      <c r="A61" s="30"/>
      <c r="B61" s="30"/>
      <c r="C61" s="46" t="s">
        <v>63</v>
      </c>
      <c r="D61" s="47">
        <v>0</v>
      </c>
      <c r="E61" s="47">
        <v>0</v>
      </c>
      <c r="F61" s="47">
        <v>0</v>
      </c>
      <c r="G61" s="47">
        <v>0</v>
      </c>
      <c r="H61" s="30"/>
      <c r="I61" s="30"/>
      <c r="J61" s="30"/>
      <c r="K61" s="30"/>
    </row>
    <row r="62" spans="1:11" ht="14.1" customHeight="1" x14ac:dyDescent="0.25">
      <c r="A62" s="30"/>
      <c r="B62" s="30"/>
      <c r="C62" s="46" t="s">
        <v>64</v>
      </c>
      <c r="D62" s="47">
        <v>0</v>
      </c>
      <c r="E62" s="47">
        <v>0</v>
      </c>
      <c r="F62" s="47">
        <v>0</v>
      </c>
      <c r="G62" s="47">
        <v>0</v>
      </c>
      <c r="H62" s="30"/>
      <c r="I62" s="30"/>
      <c r="J62" s="30"/>
      <c r="K62" s="30"/>
    </row>
    <row r="63" spans="1:11" ht="14.1" customHeight="1" x14ac:dyDescent="0.25">
      <c r="A63" s="30"/>
      <c r="B63" s="30"/>
      <c r="C63" s="46" t="s">
        <v>65</v>
      </c>
      <c r="D63" s="47">
        <v>0</v>
      </c>
      <c r="E63" s="47">
        <v>0</v>
      </c>
      <c r="F63" s="47">
        <v>0</v>
      </c>
      <c r="G63" s="47">
        <v>0</v>
      </c>
      <c r="H63" s="30"/>
      <c r="I63" s="30"/>
      <c r="J63" s="30"/>
      <c r="K63" s="30"/>
    </row>
    <row r="64" spans="1:11" ht="14.1" customHeight="1" x14ac:dyDescent="0.25">
      <c r="A64" s="30"/>
      <c r="B64" s="30"/>
      <c r="C64" s="46" t="s">
        <v>66</v>
      </c>
      <c r="D64" s="47">
        <v>0</v>
      </c>
      <c r="E64" s="47">
        <v>0</v>
      </c>
      <c r="F64" s="47">
        <v>0</v>
      </c>
      <c r="G64" s="47">
        <v>0</v>
      </c>
      <c r="H64" s="30"/>
      <c r="I64" s="30"/>
      <c r="J64" s="30"/>
      <c r="K64" s="30"/>
    </row>
    <row r="65" spans="1:11" ht="14.1" customHeight="1" x14ac:dyDescent="0.25">
      <c r="A65" s="30"/>
      <c r="B65" s="30"/>
      <c r="C65" s="46" t="s">
        <v>67</v>
      </c>
      <c r="D65" s="47">
        <v>0</v>
      </c>
      <c r="E65" s="47">
        <v>0</v>
      </c>
      <c r="F65" s="47">
        <v>0</v>
      </c>
      <c r="G65" s="47">
        <v>0</v>
      </c>
      <c r="H65" s="30"/>
      <c r="I65" s="30"/>
      <c r="J65" s="30"/>
      <c r="K65" s="30"/>
    </row>
    <row r="66" spans="1:11" ht="14.1" customHeight="1" x14ac:dyDescent="0.25">
      <c r="A66" s="30"/>
      <c r="B66" s="30"/>
      <c r="C66" s="46" t="s">
        <v>54</v>
      </c>
      <c r="D66" s="47">
        <v>0</v>
      </c>
      <c r="E66" s="47">
        <v>0</v>
      </c>
      <c r="F66" s="47">
        <v>0</v>
      </c>
      <c r="G66" s="47">
        <v>0</v>
      </c>
      <c r="H66" s="30"/>
      <c r="I66" s="30"/>
      <c r="J66" s="30"/>
      <c r="K66" s="30"/>
    </row>
    <row r="67" spans="1:11" ht="14.1" customHeight="1" x14ac:dyDescent="0.25">
      <c r="A67" s="30"/>
      <c r="B67" s="30"/>
      <c r="C67" s="46" t="s">
        <v>63</v>
      </c>
      <c r="D67" s="47">
        <v>0</v>
      </c>
      <c r="E67" s="47">
        <v>0</v>
      </c>
      <c r="F67" s="47">
        <v>0</v>
      </c>
      <c r="G67" s="47">
        <v>0</v>
      </c>
      <c r="H67" s="30"/>
      <c r="I67" s="30"/>
      <c r="J67" s="30"/>
      <c r="K67" s="30"/>
    </row>
    <row r="68" spans="1:11" ht="14.1" customHeight="1" x14ac:dyDescent="0.25">
      <c r="A68" s="30"/>
      <c r="B68" s="30"/>
      <c r="C68" s="46" t="s">
        <v>64</v>
      </c>
      <c r="D68" s="47">
        <v>0</v>
      </c>
      <c r="E68" s="47">
        <v>0</v>
      </c>
      <c r="F68" s="47">
        <v>0</v>
      </c>
      <c r="G68" s="47">
        <v>0</v>
      </c>
      <c r="H68" s="30"/>
      <c r="I68" s="30"/>
      <c r="J68" s="30"/>
      <c r="K68" s="30"/>
    </row>
    <row r="69" spans="1:11" ht="14.1" customHeight="1" x14ac:dyDescent="0.25">
      <c r="A69" s="30"/>
      <c r="B69" s="30"/>
      <c r="C69" s="46" t="s">
        <v>65</v>
      </c>
      <c r="D69" s="47">
        <v>0</v>
      </c>
      <c r="E69" s="47">
        <v>0</v>
      </c>
      <c r="F69" s="47">
        <v>0</v>
      </c>
      <c r="G69" s="47">
        <v>0</v>
      </c>
      <c r="H69" s="30"/>
      <c r="I69" s="30"/>
      <c r="J69" s="30"/>
      <c r="K69" s="30"/>
    </row>
    <row r="70" spans="1:11" ht="14.1" customHeight="1" x14ac:dyDescent="0.25">
      <c r="A70" s="30"/>
      <c r="B70" s="30"/>
      <c r="C70" s="46" t="s">
        <v>66</v>
      </c>
      <c r="D70" s="47">
        <v>0</v>
      </c>
      <c r="E70" s="47">
        <v>0</v>
      </c>
      <c r="F70" s="47">
        <v>0</v>
      </c>
      <c r="G70" s="47">
        <v>0</v>
      </c>
      <c r="H70" s="30"/>
      <c r="I70" s="30"/>
      <c r="J70" s="30"/>
      <c r="K70" s="30"/>
    </row>
    <row r="71" spans="1:11" ht="14.1" customHeight="1" x14ac:dyDescent="0.25">
      <c r="A71" s="30"/>
      <c r="B71" s="30"/>
      <c r="C71" s="46" t="s">
        <v>68</v>
      </c>
      <c r="D71" s="47">
        <v>0</v>
      </c>
      <c r="E71" s="47">
        <v>0</v>
      </c>
      <c r="F71" s="47">
        <v>0</v>
      </c>
      <c r="G71" s="47">
        <v>0</v>
      </c>
      <c r="H71" s="30"/>
      <c r="I71" s="30"/>
      <c r="J71" s="30"/>
      <c r="K71" s="30"/>
    </row>
    <row r="72" spans="1:11" ht="14.1" customHeight="1" x14ac:dyDescent="0.25">
      <c r="A72" s="30"/>
      <c r="B72" s="30"/>
      <c r="C72" s="46" t="s">
        <v>54</v>
      </c>
      <c r="D72" s="47">
        <v>0</v>
      </c>
      <c r="E72" s="47">
        <v>0</v>
      </c>
      <c r="F72" s="47">
        <v>0</v>
      </c>
      <c r="G72" s="47">
        <v>0</v>
      </c>
      <c r="H72" s="30"/>
      <c r="I72" s="30"/>
      <c r="J72" s="30"/>
      <c r="K72" s="30"/>
    </row>
    <row r="73" spans="1:11" ht="14.1" customHeight="1" x14ac:dyDescent="0.25">
      <c r="A73" s="30"/>
      <c r="B73" s="30"/>
      <c r="C73" s="46" t="s">
        <v>63</v>
      </c>
      <c r="D73" s="47">
        <v>0</v>
      </c>
      <c r="E73" s="47">
        <v>0</v>
      </c>
      <c r="F73" s="47">
        <v>0</v>
      </c>
      <c r="G73" s="47">
        <v>0</v>
      </c>
      <c r="H73" s="30"/>
      <c r="I73" s="30"/>
      <c r="J73" s="30"/>
      <c r="K73" s="30"/>
    </row>
    <row r="74" spans="1:11" ht="14.1" customHeight="1" x14ac:dyDescent="0.25">
      <c r="A74" s="30"/>
      <c r="B74" s="30"/>
      <c r="C74" s="46" t="s">
        <v>64</v>
      </c>
      <c r="D74" s="47">
        <v>0</v>
      </c>
      <c r="E74" s="47">
        <v>0</v>
      </c>
      <c r="F74" s="47">
        <v>0</v>
      </c>
      <c r="G74" s="47">
        <v>0</v>
      </c>
      <c r="H74" s="30"/>
      <c r="I74" s="30"/>
      <c r="J74" s="30"/>
      <c r="K74" s="30"/>
    </row>
    <row r="75" spans="1:11" ht="14.1" customHeight="1" x14ac:dyDescent="0.25">
      <c r="A75" s="30"/>
      <c r="B75" s="30"/>
      <c r="C75" s="46" t="s">
        <v>65</v>
      </c>
      <c r="D75" s="47">
        <v>0</v>
      </c>
      <c r="E75" s="47">
        <v>0</v>
      </c>
      <c r="F75" s="47">
        <v>0</v>
      </c>
      <c r="G75" s="47">
        <v>0</v>
      </c>
      <c r="H75" s="30"/>
      <c r="I75" s="30"/>
      <c r="J75" s="30"/>
      <c r="K75" s="30"/>
    </row>
    <row r="76" spans="1:11" ht="14.1" customHeight="1" x14ac:dyDescent="0.25">
      <c r="A76" s="30"/>
      <c r="B76" s="30"/>
      <c r="C76" s="46" t="s">
        <v>66</v>
      </c>
      <c r="D76" s="47">
        <v>0</v>
      </c>
      <c r="E76" s="47">
        <v>0</v>
      </c>
      <c r="F76" s="47">
        <v>0</v>
      </c>
      <c r="G76" s="47">
        <v>0</v>
      </c>
      <c r="H76" s="30"/>
      <c r="I76" s="30"/>
      <c r="J76" s="30"/>
      <c r="K76" s="30"/>
    </row>
    <row r="77" spans="1:11" ht="14.1" customHeight="1" x14ac:dyDescent="0.25">
      <c r="A77" s="30"/>
      <c r="B77" s="30"/>
      <c r="C77" s="46" t="s">
        <v>69</v>
      </c>
      <c r="D77" s="47">
        <v>0</v>
      </c>
      <c r="E77" s="47">
        <v>0</v>
      </c>
      <c r="F77" s="47">
        <v>0</v>
      </c>
      <c r="G77" s="47">
        <v>0</v>
      </c>
      <c r="H77" s="30"/>
      <c r="I77" s="30"/>
      <c r="J77" s="30"/>
      <c r="K77" s="30"/>
    </row>
    <row r="78" spans="1:11" ht="14.1" customHeight="1" x14ac:dyDescent="0.25">
      <c r="A78" s="30"/>
      <c r="B78" s="30"/>
      <c r="C78" s="46" t="s">
        <v>70</v>
      </c>
      <c r="D78" s="47">
        <v>0</v>
      </c>
      <c r="E78" s="47">
        <v>0</v>
      </c>
      <c r="F78" s="47">
        <v>0</v>
      </c>
      <c r="G78" s="47">
        <v>0</v>
      </c>
      <c r="H78" s="30"/>
      <c r="I78" s="30"/>
      <c r="J78" s="30"/>
      <c r="K78" s="30"/>
    </row>
    <row r="79" spans="1:11" ht="14.1" customHeight="1" x14ac:dyDescent="0.25">
      <c r="A79" s="30"/>
      <c r="B79" s="30"/>
      <c r="C79" s="48" t="s">
        <v>71</v>
      </c>
      <c r="D79" s="47">
        <v>71968400</v>
      </c>
      <c r="E79" s="47">
        <v>74000000</v>
      </c>
      <c r="F79" s="47">
        <v>78000000</v>
      </c>
      <c r="G79" s="47">
        <v>78000000</v>
      </c>
      <c r="H79" s="30"/>
      <c r="I79" s="30"/>
      <c r="J79" s="30"/>
      <c r="K79" s="30"/>
    </row>
    <row r="80" spans="1:11" ht="14.1" customHeight="1" x14ac:dyDescent="0.25">
      <c r="A80" s="30"/>
      <c r="B80" s="30"/>
      <c r="C80" s="1370" t="s">
        <v>72</v>
      </c>
      <c r="D80" s="1371"/>
      <c r="E80" s="1371"/>
      <c r="F80" s="1371"/>
      <c r="G80" s="1371"/>
      <c r="H80" s="30"/>
      <c r="I80" s="30"/>
      <c r="J80" s="30"/>
      <c r="K80" s="30"/>
    </row>
    <row r="81" spans="1:11" ht="14.1" customHeight="1" x14ac:dyDescent="0.25">
      <c r="A81" s="30"/>
      <c r="B81" s="30"/>
      <c r="C81" s="300" t="s">
        <v>1721</v>
      </c>
      <c r="D81" s="1370" t="s">
        <v>496</v>
      </c>
      <c r="E81" s="1371"/>
      <c r="F81" s="1371"/>
      <c r="G81" s="1371"/>
      <c r="H81" s="30"/>
      <c r="I81" s="30"/>
      <c r="J81" s="30"/>
      <c r="K81" s="30"/>
    </row>
    <row r="82" spans="1:11" ht="14.1" customHeight="1" x14ac:dyDescent="0.25">
      <c r="A82" s="30"/>
      <c r="B82" s="30"/>
      <c r="C82" s="40" t="s">
        <v>33</v>
      </c>
      <c r="D82" s="1368" t="s">
        <v>1720</v>
      </c>
      <c r="E82" s="1369"/>
      <c r="F82" s="1369"/>
      <c r="G82" s="1369"/>
      <c r="H82" s="30"/>
      <c r="I82" s="30"/>
      <c r="J82" s="30"/>
      <c r="K82" s="30"/>
    </row>
    <row r="83" spans="1:11" ht="14.1" customHeight="1" x14ac:dyDescent="0.25">
      <c r="A83" s="30"/>
      <c r="B83" s="30"/>
      <c r="C83" s="41" t="s">
        <v>35</v>
      </c>
      <c r="D83" s="1361" t="s">
        <v>1719</v>
      </c>
      <c r="E83" s="1362"/>
      <c r="F83" s="1362"/>
      <c r="G83" s="1362"/>
      <c r="H83" s="30"/>
      <c r="I83" s="30"/>
      <c r="J83" s="30"/>
      <c r="K83" s="30"/>
    </row>
    <row r="84" spans="1:11" ht="14.1" customHeight="1" x14ac:dyDescent="0.25">
      <c r="A84" s="30"/>
      <c r="B84" s="30"/>
      <c r="C84" s="41" t="s">
        <v>37</v>
      </c>
      <c r="D84" s="1361" t="s">
        <v>1511</v>
      </c>
      <c r="E84" s="1362"/>
      <c r="F84" s="1362"/>
      <c r="G84" s="1362"/>
      <c r="H84" s="30"/>
      <c r="I84" s="30"/>
      <c r="J84" s="30"/>
      <c r="K84" s="30"/>
    </row>
    <row r="85" spans="1:11" ht="15" customHeight="1" x14ac:dyDescent="0.25">
      <c r="A85" s="30"/>
      <c r="B85" s="30"/>
      <c r="C85" s="42"/>
      <c r="D85" s="43">
        <v>2022</v>
      </c>
      <c r="E85" s="43">
        <v>2023</v>
      </c>
      <c r="F85" s="43">
        <v>2024</v>
      </c>
      <c r="G85" s="43">
        <v>2025</v>
      </c>
      <c r="H85" s="30"/>
      <c r="I85" s="30"/>
      <c r="J85" s="30"/>
      <c r="K85" s="30"/>
    </row>
    <row r="86" spans="1:11" ht="15" customHeight="1" x14ac:dyDescent="0.25">
      <c r="A86" s="30"/>
      <c r="B86" s="30"/>
      <c r="C86" s="44"/>
      <c r="D86" s="45" t="s">
        <v>17</v>
      </c>
      <c r="E86" s="45" t="s">
        <v>18</v>
      </c>
      <c r="F86" s="45" t="s">
        <v>18</v>
      </c>
      <c r="G86" s="45" t="s">
        <v>18</v>
      </c>
      <c r="H86" s="30"/>
      <c r="I86" s="30"/>
      <c r="J86" s="30"/>
      <c r="K86" s="30"/>
    </row>
    <row r="87" spans="1:11" ht="14.1" customHeight="1" x14ac:dyDescent="0.25">
      <c r="A87" s="30"/>
      <c r="B87" s="30"/>
      <c r="C87" s="34" t="s">
        <v>39</v>
      </c>
      <c r="D87" s="38" t="s">
        <v>1016</v>
      </c>
      <c r="E87" s="38" t="s">
        <v>1016</v>
      </c>
      <c r="F87" s="38" t="s">
        <v>393</v>
      </c>
      <c r="G87" s="38" t="s">
        <v>393</v>
      </c>
      <c r="H87" s="30"/>
      <c r="I87" s="30"/>
      <c r="J87" s="30"/>
      <c r="K87" s="30"/>
    </row>
    <row r="88" spans="1:11" ht="14.1" customHeight="1" x14ac:dyDescent="0.25">
      <c r="A88" s="30"/>
      <c r="B88" s="30"/>
      <c r="C88" s="34" t="s">
        <v>40</v>
      </c>
      <c r="D88" s="38" t="s">
        <v>492</v>
      </c>
      <c r="E88" s="38" t="s">
        <v>492</v>
      </c>
      <c r="F88" s="38" t="s">
        <v>492</v>
      </c>
      <c r="G88" s="38" t="s">
        <v>492</v>
      </c>
      <c r="H88" s="30"/>
      <c r="I88" s="30"/>
      <c r="J88" s="30"/>
      <c r="K88" s="30"/>
    </row>
    <row r="89" spans="1:11" ht="14.1" customHeight="1" x14ac:dyDescent="0.25">
      <c r="A89" s="30"/>
      <c r="B89" s="30"/>
      <c r="C89" s="34" t="s">
        <v>43</v>
      </c>
      <c r="D89" s="38" t="s">
        <v>1718</v>
      </c>
      <c r="E89" s="38" t="s">
        <v>1718</v>
      </c>
      <c r="F89" s="38" t="s">
        <v>1717</v>
      </c>
      <c r="G89" s="38" t="s">
        <v>1717</v>
      </c>
      <c r="H89" s="30"/>
      <c r="I89" s="30"/>
      <c r="J89" s="30"/>
      <c r="K89" s="30"/>
    </row>
    <row r="90" spans="1:11" ht="14.1" customHeight="1" x14ac:dyDescent="0.25">
      <c r="A90" s="30"/>
      <c r="B90" s="30"/>
      <c r="C90" s="34" t="s">
        <v>46</v>
      </c>
      <c r="D90" s="38" t="s">
        <v>47</v>
      </c>
      <c r="E90" s="38" t="s">
        <v>48</v>
      </c>
      <c r="F90" s="38" t="s">
        <v>851</v>
      </c>
      <c r="G90" s="38" t="s">
        <v>48</v>
      </c>
      <c r="H90" s="30"/>
      <c r="I90" s="30"/>
      <c r="J90" s="30"/>
      <c r="K90" s="30"/>
    </row>
    <row r="91" spans="1:11" ht="14.1" customHeight="1" x14ac:dyDescent="0.25">
      <c r="A91" s="30"/>
      <c r="B91" s="30"/>
      <c r="C91" s="34" t="s">
        <v>49</v>
      </c>
      <c r="D91" s="38" t="s">
        <v>47</v>
      </c>
      <c r="E91" s="38" t="s">
        <v>48</v>
      </c>
      <c r="F91" s="38" t="s">
        <v>48</v>
      </c>
      <c r="G91" s="38" t="s">
        <v>48</v>
      </c>
      <c r="H91" s="30"/>
      <c r="I91" s="30"/>
      <c r="J91" s="30"/>
      <c r="K91" s="30"/>
    </row>
    <row r="92" spans="1:11" ht="14.1" customHeight="1" x14ac:dyDescent="0.25">
      <c r="A92" s="30"/>
      <c r="B92" s="30"/>
      <c r="C92" s="34" t="s">
        <v>51</v>
      </c>
      <c r="D92" s="38" t="s">
        <v>47</v>
      </c>
      <c r="E92" s="38" t="s">
        <v>48</v>
      </c>
      <c r="F92" s="38" t="s">
        <v>674</v>
      </c>
      <c r="G92" s="38" t="s">
        <v>48</v>
      </c>
      <c r="H92" s="30"/>
      <c r="I92" s="30"/>
      <c r="J92" s="30"/>
      <c r="K92" s="30"/>
    </row>
    <row r="93" spans="1:11" ht="14.1" customHeight="1" x14ac:dyDescent="0.25">
      <c r="A93" s="30"/>
      <c r="B93" s="30"/>
      <c r="C93" s="1363" t="s">
        <v>52</v>
      </c>
      <c r="D93" s="1364"/>
      <c r="E93" s="1364"/>
      <c r="F93" s="1364"/>
      <c r="G93" s="1364"/>
      <c r="H93" s="30"/>
      <c r="I93" s="30"/>
      <c r="J93" s="30"/>
      <c r="K93" s="30"/>
    </row>
    <row r="94" spans="1:11" ht="14.1" customHeight="1" x14ac:dyDescent="0.25">
      <c r="A94" s="30"/>
      <c r="B94" s="30"/>
      <c r="C94" s="42"/>
      <c r="D94" s="43">
        <v>2022</v>
      </c>
      <c r="E94" s="43">
        <v>2023</v>
      </c>
      <c r="F94" s="43">
        <v>2024</v>
      </c>
      <c r="G94" s="43">
        <v>2025</v>
      </c>
      <c r="H94" s="30"/>
      <c r="I94" s="30"/>
      <c r="J94" s="30"/>
      <c r="K94" s="30"/>
    </row>
    <row r="95" spans="1:11" ht="14.1" customHeight="1" x14ac:dyDescent="0.25">
      <c r="A95" s="30"/>
      <c r="B95" s="30"/>
      <c r="C95" s="44"/>
      <c r="D95" s="45" t="s">
        <v>17</v>
      </c>
      <c r="E95" s="45" t="s">
        <v>18</v>
      </c>
      <c r="F95" s="45" t="s">
        <v>18</v>
      </c>
      <c r="G95" s="45" t="s">
        <v>18</v>
      </c>
      <c r="H95" s="30"/>
      <c r="I95" s="30"/>
      <c r="J95" s="30"/>
      <c r="K95" s="30"/>
    </row>
    <row r="96" spans="1:11" ht="14.1" customHeight="1" x14ac:dyDescent="0.25">
      <c r="A96" s="30"/>
      <c r="B96" s="30"/>
      <c r="C96" s="46" t="s">
        <v>53</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56</v>
      </c>
      <c r="D99" s="47">
        <v>0</v>
      </c>
      <c r="E99" s="47">
        <v>0</v>
      </c>
      <c r="F99" s="47">
        <v>0</v>
      </c>
      <c r="G99" s="47">
        <v>0</v>
      </c>
      <c r="H99" s="30"/>
      <c r="I99" s="30"/>
      <c r="J99" s="30"/>
      <c r="K99" s="30"/>
    </row>
    <row r="100" spans="1:11" ht="14.1" customHeight="1" x14ac:dyDescent="0.25">
      <c r="A100" s="30"/>
      <c r="B100" s="30"/>
      <c r="C100" s="46" t="s">
        <v>54</v>
      </c>
      <c r="D100" s="47">
        <v>0</v>
      </c>
      <c r="E100" s="47">
        <v>0</v>
      </c>
      <c r="F100" s="47">
        <v>0</v>
      </c>
      <c r="G100" s="47">
        <v>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57</v>
      </c>
      <c r="D102" s="47">
        <v>0</v>
      </c>
      <c r="E102" s="47">
        <v>0</v>
      </c>
      <c r="F102" s="47">
        <v>0</v>
      </c>
      <c r="G102" s="47">
        <v>0</v>
      </c>
      <c r="H102" s="30"/>
      <c r="I102" s="30"/>
      <c r="J102" s="30"/>
      <c r="K102" s="30"/>
    </row>
    <row r="103" spans="1:11" ht="14.1" customHeight="1" x14ac:dyDescent="0.25">
      <c r="A103" s="30"/>
      <c r="B103" s="30"/>
      <c r="C103" s="46" t="s">
        <v>54</v>
      </c>
      <c r="D103" s="47">
        <v>0</v>
      </c>
      <c r="E103" s="47">
        <v>0</v>
      </c>
      <c r="F103" s="47">
        <v>0</v>
      </c>
      <c r="G103" s="47">
        <v>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58</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59</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60</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61</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55</v>
      </c>
      <c r="D116" s="47">
        <v>0</v>
      </c>
      <c r="E116" s="47">
        <v>0</v>
      </c>
      <c r="F116" s="47">
        <v>0</v>
      </c>
      <c r="G116" s="47">
        <v>0</v>
      </c>
      <c r="H116" s="30"/>
      <c r="I116" s="30"/>
      <c r="J116" s="30"/>
      <c r="K116" s="30"/>
    </row>
    <row r="117" spans="1:11" ht="14.1" customHeight="1" x14ac:dyDescent="0.25">
      <c r="A117" s="30"/>
      <c r="B117" s="30"/>
      <c r="C117" s="46" t="s">
        <v>62</v>
      </c>
      <c r="D117" s="47">
        <v>0</v>
      </c>
      <c r="E117" s="47">
        <v>0</v>
      </c>
      <c r="F117" s="47">
        <v>0</v>
      </c>
      <c r="G117" s="47">
        <v>0</v>
      </c>
      <c r="H117" s="30"/>
      <c r="I117" s="30"/>
      <c r="J117" s="30"/>
      <c r="K117" s="30"/>
    </row>
    <row r="118" spans="1:11" ht="14.1" customHeight="1" x14ac:dyDescent="0.25">
      <c r="A118" s="30"/>
      <c r="B118" s="30"/>
      <c r="C118" s="46" t="s">
        <v>54</v>
      </c>
      <c r="D118" s="47">
        <v>0</v>
      </c>
      <c r="E118" s="47">
        <v>0</v>
      </c>
      <c r="F118" s="47">
        <v>0</v>
      </c>
      <c r="G118" s="47">
        <v>0</v>
      </c>
      <c r="H118" s="30"/>
      <c r="I118" s="30"/>
      <c r="J118" s="30"/>
      <c r="K118" s="30"/>
    </row>
    <row r="119" spans="1:11" ht="14.1" customHeight="1" x14ac:dyDescent="0.25">
      <c r="A119" s="30"/>
      <c r="B119" s="30"/>
      <c r="C119" s="46" t="s">
        <v>63</v>
      </c>
      <c r="D119" s="47">
        <v>0</v>
      </c>
      <c r="E119" s="47">
        <v>0</v>
      </c>
      <c r="F119" s="47">
        <v>0</v>
      </c>
      <c r="G119" s="47">
        <v>0</v>
      </c>
      <c r="H119" s="30"/>
      <c r="I119" s="30"/>
      <c r="J119" s="30"/>
      <c r="K119" s="30"/>
    </row>
    <row r="120" spans="1:11" ht="14.1" customHeight="1" x14ac:dyDescent="0.25">
      <c r="A120" s="30"/>
      <c r="B120" s="30"/>
      <c r="C120" s="46" t="s">
        <v>64</v>
      </c>
      <c r="D120" s="47">
        <v>0</v>
      </c>
      <c r="E120" s="47">
        <v>0</v>
      </c>
      <c r="F120" s="47">
        <v>0</v>
      </c>
      <c r="G120" s="47">
        <v>0</v>
      </c>
      <c r="H120" s="30"/>
      <c r="I120" s="30"/>
      <c r="J120" s="30"/>
      <c r="K120" s="30"/>
    </row>
    <row r="121" spans="1:11" ht="14.1" customHeight="1" x14ac:dyDescent="0.25">
      <c r="A121" s="30"/>
      <c r="B121" s="30"/>
      <c r="C121" s="46" t="s">
        <v>65</v>
      </c>
      <c r="D121" s="47">
        <v>0</v>
      </c>
      <c r="E121" s="47">
        <v>0</v>
      </c>
      <c r="F121" s="47">
        <v>0</v>
      </c>
      <c r="G121" s="47">
        <v>0</v>
      </c>
      <c r="H121" s="30"/>
      <c r="I121" s="30"/>
      <c r="J121" s="30"/>
      <c r="K121" s="30"/>
    </row>
    <row r="122" spans="1:11" ht="14.1" customHeight="1" x14ac:dyDescent="0.25">
      <c r="A122" s="30"/>
      <c r="B122" s="30"/>
      <c r="C122" s="46" t="s">
        <v>66</v>
      </c>
      <c r="D122" s="47">
        <v>0</v>
      </c>
      <c r="E122" s="47">
        <v>0</v>
      </c>
      <c r="F122" s="47">
        <v>0</v>
      </c>
      <c r="G122" s="47">
        <v>0</v>
      </c>
      <c r="H122" s="30"/>
      <c r="I122" s="30"/>
      <c r="J122" s="30"/>
      <c r="K122" s="30"/>
    </row>
    <row r="123" spans="1:11" ht="14.1" customHeight="1" x14ac:dyDescent="0.25">
      <c r="A123" s="30"/>
      <c r="B123" s="30"/>
      <c r="C123" s="46" t="s">
        <v>67</v>
      </c>
      <c r="D123" s="47">
        <v>1000000</v>
      </c>
      <c r="E123" s="47">
        <v>1000000</v>
      </c>
      <c r="F123" s="47">
        <v>1000000</v>
      </c>
      <c r="G123" s="47">
        <v>1000000</v>
      </c>
      <c r="H123" s="30"/>
      <c r="I123" s="30"/>
      <c r="J123" s="30"/>
      <c r="K123" s="30"/>
    </row>
    <row r="124" spans="1:11" ht="14.1" customHeight="1" x14ac:dyDescent="0.25">
      <c r="A124" s="30"/>
      <c r="B124" s="30"/>
      <c r="C124" s="46" t="s">
        <v>54</v>
      </c>
      <c r="D124" s="47">
        <v>1000000</v>
      </c>
      <c r="E124" s="47">
        <v>1000000</v>
      </c>
      <c r="F124" s="47">
        <v>1000000</v>
      </c>
      <c r="G124" s="47">
        <v>1000000</v>
      </c>
      <c r="H124" s="30"/>
      <c r="I124" s="30"/>
      <c r="J124" s="30"/>
      <c r="K124" s="30"/>
    </row>
    <row r="125" spans="1:11" ht="14.1" customHeight="1" x14ac:dyDescent="0.25">
      <c r="A125" s="30"/>
      <c r="B125" s="30"/>
      <c r="C125" s="46" t="s">
        <v>63</v>
      </c>
      <c r="D125" s="47">
        <v>0</v>
      </c>
      <c r="E125" s="47">
        <v>0</v>
      </c>
      <c r="F125" s="47">
        <v>0</v>
      </c>
      <c r="G125" s="47">
        <v>0</v>
      </c>
      <c r="H125" s="30"/>
      <c r="I125" s="30"/>
      <c r="J125" s="30"/>
      <c r="K125" s="30"/>
    </row>
    <row r="126" spans="1:11" ht="14.1" customHeight="1" x14ac:dyDescent="0.25">
      <c r="A126" s="30"/>
      <c r="B126" s="30"/>
      <c r="C126" s="46" t="s">
        <v>64</v>
      </c>
      <c r="D126" s="47">
        <v>0</v>
      </c>
      <c r="E126" s="47">
        <v>0</v>
      </c>
      <c r="F126" s="47">
        <v>0</v>
      </c>
      <c r="G126" s="47">
        <v>0</v>
      </c>
      <c r="H126" s="30"/>
      <c r="I126" s="30"/>
      <c r="J126" s="30"/>
      <c r="K126" s="30"/>
    </row>
    <row r="127" spans="1:11" ht="14.1" customHeight="1" x14ac:dyDescent="0.25">
      <c r="A127" s="30"/>
      <c r="B127" s="30"/>
      <c r="C127" s="46" t="s">
        <v>65</v>
      </c>
      <c r="D127" s="47">
        <v>0</v>
      </c>
      <c r="E127" s="47">
        <v>0</v>
      </c>
      <c r="F127" s="47">
        <v>0</v>
      </c>
      <c r="G127" s="47">
        <v>0</v>
      </c>
      <c r="H127" s="30"/>
      <c r="I127" s="30"/>
      <c r="J127" s="30"/>
      <c r="K127" s="30"/>
    </row>
    <row r="128" spans="1:11" ht="14.1" customHeight="1" x14ac:dyDescent="0.25">
      <c r="A128" s="30"/>
      <c r="B128" s="30"/>
      <c r="C128" s="46" t="s">
        <v>66</v>
      </c>
      <c r="D128" s="47">
        <v>0</v>
      </c>
      <c r="E128" s="47">
        <v>0</v>
      </c>
      <c r="F128" s="47">
        <v>0</v>
      </c>
      <c r="G128" s="47">
        <v>0</v>
      </c>
      <c r="H128" s="30"/>
      <c r="I128" s="30"/>
      <c r="J128" s="30"/>
      <c r="K128" s="30"/>
    </row>
    <row r="129" spans="1:11" ht="14.1" customHeight="1" x14ac:dyDescent="0.25">
      <c r="A129" s="30"/>
      <c r="B129" s="30"/>
      <c r="C129" s="46" t="s">
        <v>68</v>
      </c>
      <c r="D129" s="47">
        <v>0</v>
      </c>
      <c r="E129" s="47">
        <v>0</v>
      </c>
      <c r="F129" s="47">
        <v>0</v>
      </c>
      <c r="G129" s="47">
        <v>0</v>
      </c>
      <c r="H129" s="30"/>
      <c r="I129" s="30"/>
      <c r="J129" s="30"/>
      <c r="K129" s="30"/>
    </row>
    <row r="130" spans="1:11" ht="14.1" customHeight="1" x14ac:dyDescent="0.25">
      <c r="A130" s="30"/>
      <c r="B130" s="30"/>
      <c r="C130" s="46" t="s">
        <v>54</v>
      </c>
      <c r="D130" s="47">
        <v>0</v>
      </c>
      <c r="E130" s="47">
        <v>0</v>
      </c>
      <c r="F130" s="47">
        <v>0</v>
      </c>
      <c r="G130" s="47">
        <v>0</v>
      </c>
      <c r="H130" s="30"/>
      <c r="I130" s="30"/>
      <c r="J130" s="30"/>
      <c r="K130" s="30"/>
    </row>
    <row r="131" spans="1:11" ht="14.1" customHeight="1" x14ac:dyDescent="0.25">
      <c r="A131" s="30"/>
      <c r="B131" s="30"/>
      <c r="C131" s="46" t="s">
        <v>63</v>
      </c>
      <c r="D131" s="47">
        <v>0</v>
      </c>
      <c r="E131" s="47">
        <v>0</v>
      </c>
      <c r="F131" s="47">
        <v>0</v>
      </c>
      <c r="G131" s="47">
        <v>0</v>
      </c>
      <c r="H131" s="30"/>
      <c r="I131" s="30"/>
      <c r="J131" s="30"/>
      <c r="K131" s="30"/>
    </row>
    <row r="132" spans="1:11" ht="14.1" customHeight="1" x14ac:dyDescent="0.25">
      <c r="A132" s="30"/>
      <c r="B132" s="30"/>
      <c r="C132" s="46" t="s">
        <v>64</v>
      </c>
      <c r="D132" s="47">
        <v>0</v>
      </c>
      <c r="E132" s="47">
        <v>0</v>
      </c>
      <c r="F132" s="47">
        <v>0</v>
      </c>
      <c r="G132" s="47">
        <v>0</v>
      </c>
      <c r="H132" s="30"/>
      <c r="I132" s="30"/>
      <c r="J132" s="30"/>
      <c r="K132" s="30"/>
    </row>
    <row r="133" spans="1:11" ht="14.1" customHeight="1" x14ac:dyDescent="0.25">
      <c r="A133" s="30"/>
      <c r="B133" s="30"/>
      <c r="C133" s="46" t="s">
        <v>65</v>
      </c>
      <c r="D133" s="47">
        <v>0</v>
      </c>
      <c r="E133" s="47">
        <v>0</v>
      </c>
      <c r="F133" s="47">
        <v>0</v>
      </c>
      <c r="G133" s="47">
        <v>0</v>
      </c>
      <c r="H133" s="30"/>
      <c r="I133" s="30"/>
      <c r="J133" s="30"/>
      <c r="K133" s="30"/>
    </row>
    <row r="134" spans="1:11" ht="14.1" customHeight="1" x14ac:dyDescent="0.25">
      <c r="A134" s="30"/>
      <c r="B134" s="30"/>
      <c r="C134" s="46" t="s">
        <v>66</v>
      </c>
      <c r="D134" s="47">
        <v>0</v>
      </c>
      <c r="E134" s="47">
        <v>0</v>
      </c>
      <c r="F134" s="47">
        <v>0</v>
      </c>
      <c r="G134" s="47">
        <v>0</v>
      </c>
      <c r="H134" s="30"/>
      <c r="I134" s="30"/>
      <c r="J134" s="30"/>
      <c r="K134" s="30"/>
    </row>
    <row r="135" spans="1:11" ht="14.1" customHeight="1" x14ac:dyDescent="0.25">
      <c r="A135" s="30"/>
      <c r="B135" s="30"/>
      <c r="C135" s="46" t="s">
        <v>69</v>
      </c>
      <c r="D135" s="47">
        <v>0</v>
      </c>
      <c r="E135" s="47">
        <v>0</v>
      </c>
      <c r="F135" s="47">
        <v>0</v>
      </c>
      <c r="G135" s="47">
        <v>0</v>
      </c>
      <c r="H135" s="30"/>
      <c r="I135" s="30"/>
      <c r="J135" s="30"/>
      <c r="K135" s="30"/>
    </row>
    <row r="136" spans="1:11" ht="14.1" customHeight="1" x14ac:dyDescent="0.25">
      <c r="A136" s="30"/>
      <c r="B136" s="30"/>
      <c r="C136" s="46" t="s">
        <v>70</v>
      </c>
      <c r="D136" s="47">
        <v>0</v>
      </c>
      <c r="E136" s="47">
        <v>0</v>
      </c>
      <c r="F136" s="47">
        <v>0</v>
      </c>
      <c r="G136" s="47">
        <v>0</v>
      </c>
      <c r="H136" s="30"/>
      <c r="I136" s="30"/>
      <c r="J136" s="30"/>
      <c r="K136" s="30"/>
    </row>
    <row r="137" spans="1:11" ht="14.1" customHeight="1" x14ac:dyDescent="0.25">
      <c r="A137" s="30"/>
      <c r="B137" s="30"/>
      <c r="C137" s="48" t="s">
        <v>71</v>
      </c>
      <c r="D137" s="47">
        <v>1000000</v>
      </c>
      <c r="E137" s="47">
        <v>1000000</v>
      </c>
      <c r="F137" s="47">
        <v>1000000</v>
      </c>
      <c r="G137" s="47">
        <v>1000000</v>
      </c>
      <c r="H137" s="30"/>
      <c r="I137" s="30"/>
      <c r="J137" s="30"/>
      <c r="K137" s="30"/>
    </row>
    <row r="138" spans="1:11" ht="15" customHeight="1" x14ac:dyDescent="0.25">
      <c r="A138" s="30"/>
      <c r="B138" s="30"/>
      <c r="C138" s="50" t="s">
        <v>47</v>
      </c>
      <c r="D138" s="51" t="s">
        <v>47</v>
      </c>
      <c r="E138" s="51" t="s">
        <v>47</v>
      </c>
      <c r="F138" s="51" t="s">
        <v>47</v>
      </c>
      <c r="G138" s="51" t="s">
        <v>47</v>
      </c>
      <c r="H138" s="30"/>
      <c r="I138" s="30"/>
      <c r="J138" s="30"/>
      <c r="K138" s="30"/>
    </row>
    <row r="139" spans="1:11" ht="15" customHeight="1" x14ac:dyDescent="0.25">
      <c r="A139" s="30"/>
      <c r="B139" s="30"/>
      <c r="C139" s="33" t="s">
        <v>118</v>
      </c>
      <c r="D139" s="52">
        <v>72968400</v>
      </c>
      <c r="E139" s="52">
        <v>75000000</v>
      </c>
      <c r="F139" s="52">
        <v>79000000</v>
      </c>
      <c r="G139" s="52">
        <v>79000000</v>
      </c>
      <c r="H139" s="30"/>
      <c r="I139" s="30"/>
      <c r="J139" s="30"/>
      <c r="K139" s="30"/>
    </row>
    <row r="140" spans="1:11" ht="15" customHeight="1" x14ac:dyDescent="0.25">
      <c r="A140" s="30"/>
      <c r="B140" s="30"/>
      <c r="C140" s="34" t="s">
        <v>53</v>
      </c>
      <c r="D140" s="53">
        <v>53500000</v>
      </c>
      <c r="E140" s="53">
        <v>53500000</v>
      </c>
      <c r="F140" s="53">
        <v>53500000</v>
      </c>
      <c r="G140" s="53">
        <v>53500000</v>
      </c>
      <c r="H140" s="30"/>
      <c r="I140" s="30"/>
      <c r="J140" s="30"/>
      <c r="K140" s="30"/>
    </row>
    <row r="141" spans="1:11" ht="15" customHeight="1" x14ac:dyDescent="0.25">
      <c r="A141" s="30"/>
      <c r="B141" s="30"/>
      <c r="C141" s="34" t="s">
        <v>54</v>
      </c>
      <c r="D141" s="53">
        <v>53500000</v>
      </c>
      <c r="E141" s="53">
        <v>53500000</v>
      </c>
      <c r="F141" s="53">
        <v>53500000</v>
      </c>
      <c r="G141" s="53">
        <v>53500000</v>
      </c>
      <c r="H141" s="30"/>
      <c r="I141" s="30"/>
      <c r="J141" s="30"/>
      <c r="K141" s="30"/>
    </row>
    <row r="142" spans="1:11" ht="15" customHeight="1" x14ac:dyDescent="0.25">
      <c r="A142" s="30"/>
      <c r="B142" s="30"/>
      <c r="C142" s="34" t="s">
        <v>55</v>
      </c>
      <c r="D142" s="53">
        <v>0</v>
      </c>
      <c r="E142" s="53">
        <v>0</v>
      </c>
      <c r="F142" s="53">
        <v>0</v>
      </c>
      <c r="G142" s="53">
        <v>0</v>
      </c>
      <c r="H142" s="30"/>
      <c r="I142" s="30"/>
      <c r="J142" s="30"/>
      <c r="K142" s="30"/>
    </row>
    <row r="143" spans="1:11" ht="15" customHeight="1" x14ac:dyDescent="0.25">
      <c r="A143" s="30"/>
      <c r="B143" s="30"/>
      <c r="C143" s="34" t="s">
        <v>56</v>
      </c>
      <c r="D143" s="53">
        <v>9600000</v>
      </c>
      <c r="E143" s="53">
        <v>9600000</v>
      </c>
      <c r="F143" s="53">
        <v>9600000</v>
      </c>
      <c r="G143" s="53">
        <v>9600000</v>
      </c>
      <c r="H143" s="30"/>
      <c r="I143" s="30"/>
      <c r="J143" s="30"/>
      <c r="K143" s="30"/>
    </row>
    <row r="144" spans="1:11" ht="15" customHeight="1" x14ac:dyDescent="0.25">
      <c r="A144" s="30"/>
      <c r="B144" s="30"/>
      <c r="C144" s="34" t="s">
        <v>54</v>
      </c>
      <c r="D144" s="53">
        <v>9600000</v>
      </c>
      <c r="E144" s="53">
        <v>9600000</v>
      </c>
      <c r="F144" s="53">
        <v>9600000</v>
      </c>
      <c r="G144" s="53">
        <v>9600000</v>
      </c>
      <c r="H144" s="30"/>
      <c r="I144" s="30"/>
      <c r="J144" s="30"/>
      <c r="K144" s="30"/>
    </row>
    <row r="145" spans="1:11" ht="15" customHeight="1" x14ac:dyDescent="0.25">
      <c r="A145" s="30"/>
      <c r="B145" s="30"/>
      <c r="C145" s="34" t="s">
        <v>55</v>
      </c>
      <c r="D145" s="53">
        <v>0</v>
      </c>
      <c r="E145" s="53">
        <v>0</v>
      </c>
      <c r="F145" s="53">
        <v>0</v>
      </c>
      <c r="G145" s="53">
        <v>0</v>
      </c>
      <c r="H145" s="30"/>
      <c r="I145" s="30"/>
      <c r="J145" s="30"/>
      <c r="K145" s="30"/>
    </row>
    <row r="146" spans="1:11" ht="15" customHeight="1" x14ac:dyDescent="0.25">
      <c r="A146" s="30"/>
      <c r="B146" s="30"/>
      <c r="C146" s="34" t="s">
        <v>57</v>
      </c>
      <c r="D146" s="53">
        <v>8090000</v>
      </c>
      <c r="E146" s="53">
        <v>10660000</v>
      </c>
      <c r="F146" s="53">
        <v>14660000</v>
      </c>
      <c r="G146" s="53">
        <v>14660000</v>
      </c>
      <c r="H146" s="30"/>
      <c r="I146" s="30"/>
      <c r="J146" s="30"/>
      <c r="K146" s="30"/>
    </row>
    <row r="147" spans="1:11" ht="15" customHeight="1" x14ac:dyDescent="0.25">
      <c r="A147" s="30"/>
      <c r="B147" s="30"/>
      <c r="C147" s="34" t="s">
        <v>54</v>
      </c>
      <c r="D147" s="53">
        <v>8090000</v>
      </c>
      <c r="E147" s="53">
        <v>10660000</v>
      </c>
      <c r="F147" s="53">
        <v>14660000</v>
      </c>
      <c r="G147" s="53">
        <v>14660000</v>
      </c>
      <c r="H147" s="30"/>
      <c r="I147" s="30"/>
      <c r="J147" s="30"/>
      <c r="K147" s="30"/>
    </row>
    <row r="148" spans="1:11" ht="15" customHeight="1" x14ac:dyDescent="0.25">
      <c r="A148" s="30"/>
      <c r="B148" s="30"/>
      <c r="C148" s="34" t="s">
        <v>55</v>
      </c>
      <c r="D148" s="53">
        <v>0</v>
      </c>
      <c r="E148" s="53">
        <v>0</v>
      </c>
      <c r="F148" s="53">
        <v>0</v>
      </c>
      <c r="G148" s="53">
        <v>0</v>
      </c>
      <c r="H148" s="30"/>
      <c r="I148" s="30"/>
      <c r="J148" s="30"/>
      <c r="K148" s="30"/>
    </row>
    <row r="149" spans="1:11" ht="15" customHeight="1" x14ac:dyDescent="0.25">
      <c r="A149" s="30"/>
      <c r="B149" s="30"/>
      <c r="C149" s="34" t="s">
        <v>58</v>
      </c>
      <c r="D149" s="53">
        <v>0</v>
      </c>
      <c r="E149" s="53">
        <v>0</v>
      </c>
      <c r="F149" s="53">
        <v>0</v>
      </c>
      <c r="G149" s="53">
        <v>0</v>
      </c>
      <c r="H149" s="30"/>
      <c r="I149" s="30"/>
      <c r="J149" s="30"/>
      <c r="K149" s="30"/>
    </row>
    <row r="150" spans="1:11" ht="15" customHeight="1" x14ac:dyDescent="0.25">
      <c r="A150" s="30"/>
      <c r="B150" s="30"/>
      <c r="C150" s="34" t="s">
        <v>54</v>
      </c>
      <c r="D150" s="53">
        <v>0</v>
      </c>
      <c r="E150" s="53">
        <v>0</v>
      </c>
      <c r="F150" s="53">
        <v>0</v>
      </c>
      <c r="G150" s="53">
        <v>0</v>
      </c>
      <c r="H150" s="30"/>
      <c r="I150" s="30"/>
      <c r="J150" s="30"/>
      <c r="K150" s="30"/>
    </row>
    <row r="151" spans="1:11" ht="15" customHeight="1" x14ac:dyDescent="0.25">
      <c r="A151" s="30"/>
      <c r="B151" s="30"/>
      <c r="C151" s="34" t="s">
        <v>55</v>
      </c>
      <c r="D151" s="53">
        <v>0</v>
      </c>
      <c r="E151" s="53">
        <v>0</v>
      </c>
      <c r="F151" s="53">
        <v>0</v>
      </c>
      <c r="G151" s="53">
        <v>0</v>
      </c>
      <c r="H151" s="30"/>
      <c r="I151" s="30"/>
      <c r="J151" s="30"/>
      <c r="K151" s="30"/>
    </row>
    <row r="152" spans="1:11" ht="20.100000000000001" customHeight="1" x14ac:dyDescent="0.25">
      <c r="A152" s="30"/>
      <c r="B152" s="30"/>
      <c r="C152" s="34" t="s">
        <v>119</v>
      </c>
      <c r="D152" s="54">
        <v>0</v>
      </c>
      <c r="E152" s="54">
        <v>0</v>
      </c>
      <c r="F152" s="54">
        <v>0</v>
      </c>
      <c r="G152" s="54">
        <v>0</v>
      </c>
      <c r="H152" s="30"/>
      <c r="I152" s="30"/>
      <c r="J152" s="30"/>
      <c r="K152" s="30"/>
    </row>
    <row r="153" spans="1:11" ht="15" customHeight="1" x14ac:dyDescent="0.25">
      <c r="A153" s="30"/>
      <c r="B153" s="30"/>
      <c r="C153" s="34" t="s">
        <v>54</v>
      </c>
      <c r="D153" s="53">
        <v>0</v>
      </c>
      <c r="E153" s="53">
        <v>0</v>
      </c>
      <c r="F153" s="53">
        <v>0</v>
      </c>
      <c r="G153" s="53">
        <v>0</v>
      </c>
      <c r="H153" s="30"/>
      <c r="I153" s="30"/>
      <c r="J153" s="30"/>
      <c r="K153" s="30"/>
    </row>
    <row r="154" spans="1:11" ht="15" customHeight="1" x14ac:dyDescent="0.25">
      <c r="A154" s="30"/>
      <c r="B154" s="30"/>
      <c r="C154" s="34" t="s">
        <v>55</v>
      </c>
      <c r="D154" s="53">
        <v>0</v>
      </c>
      <c r="E154" s="53">
        <v>0</v>
      </c>
      <c r="F154" s="53">
        <v>0</v>
      </c>
      <c r="G154" s="53">
        <v>0</v>
      </c>
      <c r="H154" s="30"/>
      <c r="I154" s="30"/>
      <c r="J154" s="30"/>
      <c r="K154" s="30"/>
    </row>
    <row r="155" spans="1:11" ht="15" customHeight="1" x14ac:dyDescent="0.25">
      <c r="A155" s="30"/>
      <c r="B155" s="30"/>
      <c r="C155" s="34" t="s">
        <v>60</v>
      </c>
      <c r="D155" s="53">
        <v>0</v>
      </c>
      <c r="E155" s="53">
        <v>0</v>
      </c>
      <c r="F155" s="53">
        <v>0</v>
      </c>
      <c r="G155" s="53">
        <v>0</v>
      </c>
      <c r="H155" s="30"/>
      <c r="I155" s="30"/>
      <c r="J155" s="30"/>
      <c r="K155" s="30"/>
    </row>
    <row r="156" spans="1:11" ht="15" customHeight="1" x14ac:dyDescent="0.25">
      <c r="A156" s="30"/>
      <c r="B156" s="30"/>
      <c r="C156" s="34" t="s">
        <v>54</v>
      </c>
      <c r="D156" s="53">
        <v>0</v>
      </c>
      <c r="E156" s="53">
        <v>0</v>
      </c>
      <c r="F156" s="53">
        <v>0</v>
      </c>
      <c r="G156" s="53">
        <v>0</v>
      </c>
      <c r="H156" s="30"/>
      <c r="I156" s="30"/>
      <c r="J156" s="30"/>
      <c r="K156" s="30"/>
    </row>
    <row r="157" spans="1:11" ht="15" customHeight="1" x14ac:dyDescent="0.25">
      <c r="A157" s="30"/>
      <c r="B157" s="30"/>
      <c r="C157" s="34" t="s">
        <v>55</v>
      </c>
      <c r="D157" s="53">
        <v>0</v>
      </c>
      <c r="E157" s="53">
        <v>0</v>
      </c>
      <c r="F157" s="53">
        <v>0</v>
      </c>
      <c r="G157" s="53">
        <v>0</v>
      </c>
      <c r="H157" s="30"/>
      <c r="I157" s="30"/>
      <c r="J157" s="30"/>
      <c r="K157" s="30"/>
    </row>
    <row r="158" spans="1:11" ht="15" customHeight="1" x14ac:dyDescent="0.25">
      <c r="A158" s="30"/>
      <c r="B158" s="30"/>
      <c r="C158" s="34" t="s">
        <v>61</v>
      </c>
      <c r="D158" s="53">
        <v>778400</v>
      </c>
      <c r="E158" s="53">
        <v>240000</v>
      </c>
      <c r="F158" s="53">
        <v>240000</v>
      </c>
      <c r="G158" s="53">
        <v>240000</v>
      </c>
      <c r="H158" s="30"/>
      <c r="I158" s="30"/>
      <c r="J158" s="30"/>
      <c r="K158" s="30"/>
    </row>
    <row r="159" spans="1:11" ht="15" customHeight="1" x14ac:dyDescent="0.25">
      <c r="A159" s="30"/>
      <c r="B159" s="30"/>
      <c r="C159" s="34" t="s">
        <v>54</v>
      </c>
      <c r="D159" s="53">
        <v>778400</v>
      </c>
      <c r="E159" s="53">
        <v>240000</v>
      </c>
      <c r="F159" s="53">
        <v>240000</v>
      </c>
      <c r="G159" s="53">
        <v>240000</v>
      </c>
      <c r="H159" s="30"/>
      <c r="I159" s="30"/>
      <c r="J159" s="30"/>
      <c r="K159" s="30"/>
    </row>
    <row r="160" spans="1:11" ht="15" customHeight="1" x14ac:dyDescent="0.25">
      <c r="A160" s="30"/>
      <c r="B160" s="30"/>
      <c r="C160" s="34" t="s">
        <v>55</v>
      </c>
      <c r="D160" s="53">
        <v>0</v>
      </c>
      <c r="E160" s="53">
        <v>0</v>
      </c>
      <c r="F160" s="53">
        <v>0</v>
      </c>
      <c r="G160" s="53">
        <v>0</v>
      </c>
      <c r="H160" s="30"/>
      <c r="I160" s="30"/>
      <c r="J160" s="30"/>
      <c r="K160" s="30"/>
    </row>
    <row r="161" spans="1:11" ht="15" customHeight="1" x14ac:dyDescent="0.25">
      <c r="A161" s="30"/>
      <c r="B161" s="30"/>
      <c r="C161" s="34" t="s">
        <v>62</v>
      </c>
      <c r="D161" s="53">
        <v>0</v>
      </c>
      <c r="E161" s="53">
        <v>0</v>
      </c>
      <c r="F161" s="53">
        <v>0</v>
      </c>
      <c r="G161" s="53">
        <v>0</v>
      </c>
      <c r="H161" s="30"/>
      <c r="I161" s="30"/>
      <c r="J161" s="30"/>
      <c r="K161" s="30"/>
    </row>
    <row r="162" spans="1:11" ht="15" customHeight="1" x14ac:dyDescent="0.25">
      <c r="A162" s="30"/>
      <c r="B162" s="30"/>
      <c r="C162" s="34" t="s">
        <v>54</v>
      </c>
      <c r="D162" s="53">
        <v>0</v>
      </c>
      <c r="E162" s="53">
        <v>0</v>
      </c>
      <c r="F162" s="53">
        <v>0</v>
      </c>
      <c r="G162" s="53">
        <v>0</v>
      </c>
      <c r="H162" s="30"/>
      <c r="I162" s="30"/>
      <c r="J162" s="30"/>
      <c r="K162" s="30"/>
    </row>
    <row r="163" spans="1:11" ht="15" customHeight="1" x14ac:dyDescent="0.25">
      <c r="A163" s="30"/>
      <c r="B163" s="30"/>
      <c r="C163" s="34" t="s">
        <v>63</v>
      </c>
      <c r="D163" s="53">
        <v>0</v>
      </c>
      <c r="E163" s="53">
        <v>0</v>
      </c>
      <c r="F163" s="53">
        <v>0</v>
      </c>
      <c r="G163" s="53">
        <v>0</v>
      </c>
      <c r="H163" s="30"/>
      <c r="I163" s="30"/>
      <c r="J163" s="30"/>
      <c r="K163" s="30"/>
    </row>
    <row r="164" spans="1:11" ht="15" customHeight="1" x14ac:dyDescent="0.25">
      <c r="A164" s="30"/>
      <c r="B164" s="30"/>
      <c r="C164" s="34" t="s">
        <v>64</v>
      </c>
      <c r="D164" s="53">
        <v>0</v>
      </c>
      <c r="E164" s="53">
        <v>0</v>
      </c>
      <c r="F164" s="53">
        <v>0</v>
      </c>
      <c r="G164" s="53">
        <v>0</v>
      </c>
      <c r="H164" s="30"/>
      <c r="I164" s="30"/>
      <c r="J164" s="30"/>
      <c r="K164" s="30"/>
    </row>
    <row r="165" spans="1:11" ht="15" customHeight="1" x14ac:dyDescent="0.25">
      <c r="A165" s="30"/>
      <c r="B165" s="30"/>
      <c r="C165" s="34" t="s">
        <v>65</v>
      </c>
      <c r="D165" s="53">
        <v>0</v>
      </c>
      <c r="E165" s="53">
        <v>0</v>
      </c>
      <c r="F165" s="53">
        <v>0</v>
      </c>
      <c r="G165" s="53">
        <v>0</v>
      </c>
      <c r="H165" s="30"/>
      <c r="I165" s="30"/>
      <c r="J165" s="30"/>
      <c r="K165" s="30"/>
    </row>
    <row r="166" spans="1:11" ht="15" customHeight="1" x14ac:dyDescent="0.25">
      <c r="A166" s="30"/>
      <c r="B166" s="30"/>
      <c r="C166" s="34" t="s">
        <v>66</v>
      </c>
      <c r="D166" s="53">
        <v>0</v>
      </c>
      <c r="E166" s="53">
        <v>0</v>
      </c>
      <c r="F166" s="53">
        <v>0</v>
      </c>
      <c r="G166" s="53">
        <v>0</v>
      </c>
      <c r="H166" s="30"/>
      <c r="I166" s="30"/>
      <c r="J166" s="30"/>
      <c r="K166" s="30"/>
    </row>
    <row r="167" spans="1:11" ht="15" customHeight="1" x14ac:dyDescent="0.25">
      <c r="A167" s="30"/>
      <c r="B167" s="30"/>
      <c r="C167" s="34" t="s">
        <v>67</v>
      </c>
      <c r="D167" s="53">
        <v>1000000</v>
      </c>
      <c r="E167" s="53">
        <v>1000000</v>
      </c>
      <c r="F167" s="53">
        <v>1000000</v>
      </c>
      <c r="G167" s="53">
        <v>1000000</v>
      </c>
      <c r="H167" s="30"/>
      <c r="I167" s="30"/>
      <c r="J167" s="30"/>
      <c r="K167" s="30"/>
    </row>
    <row r="168" spans="1:11" ht="15" customHeight="1" x14ac:dyDescent="0.25">
      <c r="A168" s="30"/>
      <c r="B168" s="30"/>
      <c r="C168" s="34" t="s">
        <v>54</v>
      </c>
      <c r="D168" s="53">
        <v>1000000</v>
      </c>
      <c r="E168" s="53">
        <v>1000000</v>
      </c>
      <c r="F168" s="53">
        <v>1000000</v>
      </c>
      <c r="G168" s="53">
        <v>1000000</v>
      </c>
      <c r="H168" s="30"/>
      <c r="I168" s="30"/>
      <c r="J168" s="30"/>
      <c r="K168" s="30"/>
    </row>
    <row r="169" spans="1:11" ht="15" customHeight="1" x14ac:dyDescent="0.25">
      <c r="A169" s="30"/>
      <c r="B169" s="30"/>
      <c r="C169" s="34" t="s">
        <v>63</v>
      </c>
      <c r="D169" s="53">
        <v>0</v>
      </c>
      <c r="E169" s="53">
        <v>0</v>
      </c>
      <c r="F169" s="53">
        <v>0</v>
      </c>
      <c r="G169" s="53">
        <v>0</v>
      </c>
      <c r="H169" s="30"/>
      <c r="I169" s="30"/>
      <c r="J169" s="30"/>
      <c r="K169" s="30"/>
    </row>
    <row r="170" spans="1:11" ht="15" customHeight="1" x14ac:dyDescent="0.25">
      <c r="A170" s="30"/>
      <c r="B170" s="30"/>
      <c r="C170" s="34" t="s">
        <v>64</v>
      </c>
      <c r="D170" s="53">
        <v>0</v>
      </c>
      <c r="E170" s="53">
        <v>0</v>
      </c>
      <c r="F170" s="53">
        <v>0</v>
      </c>
      <c r="G170" s="53">
        <v>0</v>
      </c>
      <c r="H170" s="30"/>
      <c r="I170" s="30"/>
      <c r="J170" s="30"/>
      <c r="K170" s="30"/>
    </row>
    <row r="171" spans="1:11" ht="15" customHeight="1" x14ac:dyDescent="0.25">
      <c r="A171" s="30"/>
      <c r="B171" s="30"/>
      <c r="C171" s="34" t="s">
        <v>65</v>
      </c>
      <c r="D171" s="53">
        <v>0</v>
      </c>
      <c r="E171" s="53">
        <v>0</v>
      </c>
      <c r="F171" s="53">
        <v>0</v>
      </c>
      <c r="G171" s="53">
        <v>0</v>
      </c>
      <c r="H171" s="30"/>
      <c r="I171" s="30"/>
      <c r="J171" s="30"/>
      <c r="K171" s="30"/>
    </row>
    <row r="172" spans="1:11" ht="15" customHeight="1" x14ac:dyDescent="0.25">
      <c r="A172" s="30"/>
      <c r="B172" s="30"/>
      <c r="C172" s="34" t="s">
        <v>66</v>
      </c>
      <c r="D172" s="53">
        <v>0</v>
      </c>
      <c r="E172" s="53">
        <v>0</v>
      </c>
      <c r="F172" s="53">
        <v>0</v>
      </c>
      <c r="G172" s="53">
        <v>0</v>
      </c>
      <c r="H172" s="30"/>
      <c r="I172" s="30"/>
      <c r="J172" s="30"/>
      <c r="K172" s="30"/>
    </row>
    <row r="173" spans="1:11" ht="15" customHeight="1" x14ac:dyDescent="0.25">
      <c r="A173" s="30"/>
      <c r="B173" s="30"/>
      <c r="C173" s="34" t="s">
        <v>68</v>
      </c>
      <c r="D173" s="53">
        <v>0</v>
      </c>
      <c r="E173" s="53">
        <v>0</v>
      </c>
      <c r="F173" s="53">
        <v>0</v>
      </c>
      <c r="G173" s="53">
        <v>0</v>
      </c>
      <c r="H173" s="30"/>
      <c r="I173" s="30"/>
      <c r="J173" s="30"/>
      <c r="K173" s="30"/>
    </row>
    <row r="174" spans="1:11" ht="15" customHeight="1" x14ac:dyDescent="0.25">
      <c r="A174" s="30"/>
      <c r="B174" s="30"/>
      <c r="C174" s="34" t="s">
        <v>54</v>
      </c>
      <c r="D174" s="53">
        <v>0</v>
      </c>
      <c r="E174" s="53">
        <v>0</v>
      </c>
      <c r="F174" s="53">
        <v>0</v>
      </c>
      <c r="G174" s="53">
        <v>0</v>
      </c>
      <c r="H174" s="30"/>
      <c r="I174" s="30"/>
      <c r="J174" s="30"/>
      <c r="K174" s="30"/>
    </row>
    <row r="175" spans="1:11" ht="15" customHeight="1" x14ac:dyDescent="0.25">
      <c r="A175" s="30"/>
      <c r="B175" s="30"/>
      <c r="C175" s="34" t="s">
        <v>63</v>
      </c>
      <c r="D175" s="53">
        <v>0</v>
      </c>
      <c r="E175" s="53">
        <v>0</v>
      </c>
      <c r="F175" s="53">
        <v>0</v>
      </c>
      <c r="G175" s="53">
        <v>0</v>
      </c>
      <c r="H175" s="30"/>
      <c r="I175" s="30"/>
      <c r="J175" s="30"/>
      <c r="K175" s="30"/>
    </row>
    <row r="176" spans="1:11" ht="15" customHeight="1" x14ac:dyDescent="0.25">
      <c r="A176" s="30"/>
      <c r="B176" s="30"/>
      <c r="C176" s="34" t="s">
        <v>64</v>
      </c>
      <c r="D176" s="53">
        <v>0</v>
      </c>
      <c r="E176" s="53">
        <v>0</v>
      </c>
      <c r="F176" s="53">
        <v>0</v>
      </c>
      <c r="G176" s="53">
        <v>0</v>
      </c>
      <c r="H176" s="30"/>
      <c r="I176" s="30"/>
      <c r="J176" s="30"/>
      <c r="K176" s="30"/>
    </row>
    <row r="177" spans="1:11" ht="15" customHeight="1" x14ac:dyDescent="0.25">
      <c r="A177" s="30"/>
      <c r="B177" s="30"/>
      <c r="C177" s="34" t="s">
        <v>65</v>
      </c>
      <c r="D177" s="53">
        <v>0</v>
      </c>
      <c r="E177" s="53">
        <v>0</v>
      </c>
      <c r="F177" s="53">
        <v>0</v>
      </c>
      <c r="G177" s="53">
        <v>0</v>
      </c>
      <c r="H177" s="30"/>
      <c r="I177" s="30"/>
      <c r="J177" s="30"/>
      <c r="K177" s="30"/>
    </row>
    <row r="178" spans="1:11" ht="15" customHeight="1" x14ac:dyDescent="0.25">
      <c r="A178" s="30"/>
      <c r="B178" s="30"/>
      <c r="C178" s="34" t="s">
        <v>66</v>
      </c>
      <c r="D178" s="53">
        <v>0</v>
      </c>
      <c r="E178" s="53">
        <v>0</v>
      </c>
      <c r="F178" s="53">
        <v>0</v>
      </c>
      <c r="G178" s="53">
        <v>0</v>
      </c>
      <c r="H178" s="30"/>
      <c r="I178" s="30"/>
      <c r="J178" s="30"/>
      <c r="K178" s="30"/>
    </row>
    <row r="179" spans="1:11" ht="15" customHeight="1" x14ac:dyDescent="0.25">
      <c r="A179" s="30"/>
      <c r="B179" s="30"/>
      <c r="C179" s="34" t="s">
        <v>69</v>
      </c>
      <c r="D179" s="53">
        <v>0</v>
      </c>
      <c r="E179" s="53">
        <v>0</v>
      </c>
      <c r="F179" s="53">
        <v>0</v>
      </c>
      <c r="G179" s="53">
        <v>0</v>
      </c>
      <c r="H179" s="30"/>
      <c r="I179" s="30"/>
      <c r="J179" s="30"/>
      <c r="K179" s="30"/>
    </row>
    <row r="180" spans="1:11" ht="15" customHeight="1" x14ac:dyDescent="0.25">
      <c r="A180" s="30"/>
      <c r="B180" s="30"/>
      <c r="C180" s="34" t="s">
        <v>70</v>
      </c>
      <c r="D180" s="53">
        <v>0</v>
      </c>
      <c r="E180" s="53">
        <v>0</v>
      </c>
      <c r="F180" s="53">
        <v>0</v>
      </c>
      <c r="G180" s="53">
        <v>0</v>
      </c>
      <c r="H180" s="30"/>
      <c r="I180" s="30"/>
      <c r="J180" s="30"/>
      <c r="K180" s="30"/>
    </row>
    <row r="181" spans="1:11" ht="20.100000000000001" customHeight="1" x14ac:dyDescent="0.25">
      <c r="A181" s="30"/>
      <c r="B181" s="30"/>
      <c r="C181" s="55" t="s">
        <v>47</v>
      </c>
      <c r="D181" s="30"/>
      <c r="E181" s="30"/>
      <c r="F181" s="30"/>
      <c r="G181" s="30"/>
      <c r="H181" s="30"/>
      <c r="I181" s="30"/>
      <c r="J181" s="30"/>
      <c r="K181" s="30"/>
    </row>
    <row r="182" spans="1:11" ht="20.100000000000001" customHeight="1" x14ac:dyDescent="0.25">
      <c r="A182" s="56" t="s">
        <v>120</v>
      </c>
      <c r="B182" s="41" t="s">
        <v>121</v>
      </c>
      <c r="C182" s="41" t="s">
        <v>47</v>
      </c>
      <c r="D182" s="30"/>
      <c r="E182" s="57" t="s">
        <v>47</v>
      </c>
      <c r="F182" s="41" t="s">
        <v>121</v>
      </c>
      <c r="G182" s="41" t="s">
        <v>47</v>
      </c>
      <c r="H182" s="58" t="s">
        <v>47</v>
      </c>
      <c r="I182" s="57" t="s">
        <v>47</v>
      </c>
      <c r="J182" s="41" t="s">
        <v>121</v>
      </c>
      <c r="K182" s="41" t="s">
        <v>47</v>
      </c>
    </row>
    <row r="183" spans="1:11" ht="20.100000000000001" customHeight="1" x14ac:dyDescent="0.25">
      <c r="A183" s="59" t="s">
        <v>122</v>
      </c>
      <c r="B183" s="41" t="s">
        <v>123</v>
      </c>
      <c r="C183" s="41" t="s">
        <v>47</v>
      </c>
      <c r="D183" s="30"/>
      <c r="E183" s="59" t="s">
        <v>124</v>
      </c>
      <c r="F183" s="41" t="s">
        <v>123</v>
      </c>
      <c r="G183" s="41" t="s">
        <v>47</v>
      </c>
      <c r="H183" s="30"/>
      <c r="I183" s="59" t="s">
        <v>125</v>
      </c>
      <c r="J183" s="41" t="s">
        <v>123</v>
      </c>
      <c r="K183" s="41" t="s">
        <v>47</v>
      </c>
    </row>
    <row r="184" spans="1:11" ht="20.100000000000001" customHeight="1" x14ac:dyDescent="0.25">
      <c r="A184" s="60" t="s">
        <v>47</v>
      </c>
      <c r="B184" s="41" t="s">
        <v>126</v>
      </c>
      <c r="C184" s="41" t="s">
        <v>47</v>
      </c>
      <c r="D184" s="30"/>
      <c r="E184" s="60" t="s">
        <v>47</v>
      </c>
      <c r="F184" s="41" t="s">
        <v>126</v>
      </c>
      <c r="G184" s="41" t="s">
        <v>47</v>
      </c>
      <c r="H184" s="30"/>
      <c r="I184" s="60" t="s">
        <v>47</v>
      </c>
      <c r="J184" s="41" t="s">
        <v>126</v>
      </c>
      <c r="K184" s="41" t="s">
        <v>47</v>
      </c>
    </row>
  </sheetData>
  <mergeCells count="23">
    <mergeCell ref="D23:G23"/>
    <mergeCell ref="D24:G24"/>
    <mergeCell ref="D25:G25"/>
    <mergeCell ref="D83:G83"/>
    <mergeCell ref="D84:G84"/>
    <mergeCell ref="C93:G93"/>
    <mergeCell ref="D26:G26"/>
    <mergeCell ref="C35:G35"/>
    <mergeCell ref="C80:G80"/>
    <mergeCell ref="D81:G81"/>
    <mergeCell ref="D82:G82"/>
    <mergeCell ref="C22:G22"/>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83"/>
  <sheetViews>
    <sheetView workbookViewId="0">
      <selection activeCell="L10" sqref="L10"/>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1778</v>
      </c>
      <c r="E3" s="1385"/>
      <c r="F3" s="1385"/>
      <c r="G3" s="1385"/>
      <c r="H3" s="30"/>
      <c r="I3" s="30"/>
      <c r="J3" s="30"/>
      <c r="K3" s="30"/>
    </row>
    <row r="4" spans="1:11" ht="14.1" customHeight="1" x14ac:dyDescent="0.25">
      <c r="A4" s="30"/>
      <c r="B4" s="30"/>
      <c r="C4" s="32" t="s">
        <v>4</v>
      </c>
      <c r="D4" s="1384" t="s">
        <v>1777</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72.95" customHeight="1" x14ac:dyDescent="0.25">
      <c r="A9" s="30"/>
      <c r="B9" s="30"/>
      <c r="C9" s="1378" t="s">
        <v>1776</v>
      </c>
      <c r="D9" s="1379"/>
      <c r="E9" s="1379"/>
      <c r="F9" s="1379"/>
      <c r="G9" s="1379"/>
      <c r="H9" s="30"/>
      <c r="I9" s="30"/>
      <c r="J9" s="30"/>
      <c r="K9" s="30"/>
    </row>
    <row r="10" spans="1:11" ht="75" customHeight="1" x14ac:dyDescent="0.25">
      <c r="A10" s="30"/>
      <c r="B10" s="30"/>
      <c r="C10" s="33" t="s">
        <v>14</v>
      </c>
      <c r="D10" s="1372" t="s">
        <v>1775</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1774</v>
      </c>
      <c r="D13" s="38" t="s">
        <v>730</v>
      </c>
      <c r="E13" s="38" t="s">
        <v>730</v>
      </c>
      <c r="F13" s="38" t="s">
        <v>730</v>
      </c>
      <c r="G13" s="38" t="s">
        <v>730</v>
      </c>
      <c r="H13" s="30"/>
      <c r="I13" s="30"/>
      <c r="J13" s="30"/>
      <c r="K13" s="30"/>
    </row>
    <row r="14" spans="1:11" ht="14.1" customHeight="1" x14ac:dyDescent="0.25">
      <c r="A14" s="30"/>
      <c r="B14" s="30"/>
      <c r="C14" s="34" t="s">
        <v>1773</v>
      </c>
      <c r="D14" s="38" t="s">
        <v>143</v>
      </c>
      <c r="E14" s="38" t="s">
        <v>143</v>
      </c>
      <c r="F14" s="38" t="s">
        <v>143</v>
      </c>
      <c r="G14" s="38" t="s">
        <v>143</v>
      </c>
      <c r="H14" s="30"/>
      <c r="I14" s="30"/>
      <c r="J14" s="30"/>
      <c r="K14" s="30"/>
    </row>
    <row r="15" spans="1:11" ht="14.1" customHeight="1" x14ac:dyDescent="0.25">
      <c r="A15" s="30"/>
      <c r="B15" s="30"/>
      <c r="C15" s="34" t="s">
        <v>1772</v>
      </c>
      <c r="D15" s="38" t="s">
        <v>84</v>
      </c>
      <c r="E15" s="38" t="s">
        <v>84</v>
      </c>
      <c r="F15" s="38" t="s">
        <v>84</v>
      </c>
      <c r="G15" s="38" t="s">
        <v>84</v>
      </c>
      <c r="H15" s="30"/>
      <c r="I15" s="30"/>
      <c r="J15" s="30"/>
      <c r="K15" s="30"/>
    </row>
    <row r="16" spans="1:11" ht="51.95" customHeight="1" x14ac:dyDescent="0.25">
      <c r="A16" s="30"/>
      <c r="B16" s="30"/>
      <c r="C16" s="33" t="s">
        <v>21</v>
      </c>
      <c r="D16" s="1372" t="s">
        <v>1123</v>
      </c>
      <c r="E16" s="1373"/>
      <c r="F16" s="1373"/>
      <c r="G16" s="1373"/>
      <c r="H16" s="30"/>
      <c r="I16" s="30"/>
      <c r="J16" s="30"/>
      <c r="K16" s="30"/>
    </row>
    <row r="17" spans="1:11" ht="27.95" customHeight="1" x14ac:dyDescent="0.25">
      <c r="A17" s="30"/>
      <c r="B17" s="30"/>
      <c r="C17" s="34" t="s">
        <v>23</v>
      </c>
      <c r="D17" s="35">
        <v>2022</v>
      </c>
      <c r="E17" s="35">
        <v>2023</v>
      </c>
      <c r="F17" s="35">
        <v>2024</v>
      </c>
      <c r="G17" s="35">
        <v>2025</v>
      </c>
      <c r="H17" s="30"/>
      <c r="I17" s="30"/>
      <c r="J17" s="30"/>
      <c r="K17" s="30"/>
    </row>
    <row r="18" spans="1:11" ht="14.1" customHeight="1" x14ac:dyDescent="0.25">
      <c r="A18" s="30"/>
      <c r="B18" s="30"/>
      <c r="C18" s="36"/>
      <c r="D18" s="37" t="s">
        <v>17</v>
      </c>
      <c r="E18" s="37" t="s">
        <v>18</v>
      </c>
      <c r="F18" s="37" t="s">
        <v>18</v>
      </c>
      <c r="G18" s="37" t="s">
        <v>18</v>
      </c>
      <c r="H18" s="30"/>
      <c r="I18" s="30"/>
      <c r="J18" s="30"/>
      <c r="K18" s="30"/>
    </row>
    <row r="19" spans="1:11" ht="20.100000000000001" customHeight="1" x14ac:dyDescent="0.25">
      <c r="A19" s="30"/>
      <c r="B19" s="30"/>
      <c r="C19" s="34" t="s">
        <v>1771</v>
      </c>
      <c r="D19" s="38" t="s">
        <v>26</v>
      </c>
      <c r="E19" s="38" t="s">
        <v>26</v>
      </c>
      <c r="F19" s="38" t="s">
        <v>26</v>
      </c>
      <c r="G19" s="38" t="s">
        <v>26</v>
      </c>
      <c r="H19" s="30"/>
      <c r="I19" s="30"/>
      <c r="J19" s="30"/>
      <c r="K19" s="30"/>
    </row>
    <row r="20" spans="1:11" ht="20.100000000000001" customHeight="1" x14ac:dyDescent="0.25">
      <c r="A20" s="30"/>
      <c r="B20" s="30"/>
      <c r="C20" s="34" t="s">
        <v>1770</v>
      </c>
      <c r="D20" s="38" t="s">
        <v>84</v>
      </c>
      <c r="E20" s="38" t="s">
        <v>84</v>
      </c>
      <c r="F20" s="38" t="s">
        <v>84</v>
      </c>
      <c r="G20" s="38" t="s">
        <v>84</v>
      </c>
      <c r="H20" s="30"/>
      <c r="I20" s="30"/>
      <c r="J20" s="30"/>
      <c r="K20" s="30"/>
    </row>
    <row r="21" spans="1:11" ht="14.1" customHeight="1" x14ac:dyDescent="0.25">
      <c r="A21" s="30"/>
      <c r="B21" s="30"/>
      <c r="C21" s="1370" t="s">
        <v>30</v>
      </c>
      <c r="D21" s="1371"/>
      <c r="E21" s="1371"/>
      <c r="F21" s="1371"/>
      <c r="G21" s="1371"/>
      <c r="H21" s="30"/>
      <c r="I21" s="30"/>
      <c r="J21" s="30"/>
      <c r="K21" s="30"/>
    </row>
    <row r="22" spans="1:11" ht="14.1" customHeight="1" x14ac:dyDescent="0.25">
      <c r="A22" s="30"/>
      <c r="B22" s="30"/>
      <c r="C22" s="300" t="s">
        <v>1769</v>
      </c>
      <c r="D22" s="1370" t="s">
        <v>1768</v>
      </c>
      <c r="E22" s="1371"/>
      <c r="F22" s="1371"/>
      <c r="G22" s="1371"/>
      <c r="H22" s="30"/>
      <c r="I22" s="30"/>
      <c r="J22" s="30"/>
      <c r="K22" s="30"/>
    </row>
    <row r="23" spans="1:11" ht="27" customHeight="1" x14ac:dyDescent="0.25">
      <c r="A23" s="30"/>
      <c r="B23" s="30"/>
      <c r="C23" s="40" t="s">
        <v>33</v>
      </c>
      <c r="D23" s="1368" t="s">
        <v>1767</v>
      </c>
      <c r="E23" s="1369"/>
      <c r="F23" s="1369"/>
      <c r="G23" s="1369"/>
      <c r="H23" s="30"/>
      <c r="I23" s="30"/>
      <c r="J23" s="30"/>
      <c r="K23" s="30"/>
    </row>
    <row r="24" spans="1:11" ht="27" customHeight="1" x14ac:dyDescent="0.25">
      <c r="A24" s="30"/>
      <c r="B24" s="30"/>
      <c r="C24" s="41" t="s">
        <v>35</v>
      </c>
      <c r="D24" s="1361" t="s">
        <v>1766</v>
      </c>
      <c r="E24" s="1362"/>
      <c r="F24" s="1362"/>
      <c r="G24" s="1362"/>
      <c r="H24" s="30"/>
      <c r="I24" s="30"/>
      <c r="J24" s="30"/>
      <c r="K24" s="30"/>
    </row>
    <row r="25" spans="1:11" ht="27" customHeight="1" x14ac:dyDescent="0.25">
      <c r="A25" s="30"/>
      <c r="B25" s="30"/>
      <c r="C25" s="41" t="s">
        <v>37</v>
      </c>
      <c r="D25" s="1361" t="s">
        <v>1765</v>
      </c>
      <c r="E25" s="1362"/>
      <c r="F25" s="1362"/>
      <c r="G25" s="1362"/>
      <c r="H25" s="30"/>
      <c r="I25" s="30"/>
      <c r="J25" s="30"/>
      <c r="K25" s="30"/>
    </row>
    <row r="26" spans="1:11" ht="15" customHeight="1" x14ac:dyDescent="0.25">
      <c r="A26" s="30"/>
      <c r="B26" s="30"/>
      <c r="C26" s="42"/>
      <c r="D26" s="43">
        <v>2022</v>
      </c>
      <c r="E26" s="43">
        <v>2023</v>
      </c>
      <c r="F26" s="43">
        <v>2024</v>
      </c>
      <c r="G26" s="43">
        <v>2025</v>
      </c>
      <c r="H26" s="30"/>
      <c r="I26" s="30"/>
      <c r="J26" s="30"/>
      <c r="K26" s="30"/>
    </row>
    <row r="27" spans="1:11" ht="15" customHeight="1" x14ac:dyDescent="0.25">
      <c r="A27" s="30"/>
      <c r="B27" s="30"/>
      <c r="C27" s="44"/>
      <c r="D27" s="45" t="s">
        <v>17</v>
      </c>
      <c r="E27" s="45" t="s">
        <v>18</v>
      </c>
      <c r="F27" s="45" t="s">
        <v>18</v>
      </c>
      <c r="G27" s="45" t="s">
        <v>18</v>
      </c>
      <c r="H27" s="30"/>
      <c r="I27" s="30"/>
      <c r="J27" s="30"/>
      <c r="K27" s="30"/>
    </row>
    <row r="28" spans="1:11" ht="14.1" customHeight="1" x14ac:dyDescent="0.25">
      <c r="A28" s="30"/>
      <c r="B28" s="30"/>
      <c r="C28" s="34" t="s">
        <v>39</v>
      </c>
      <c r="D28" s="38" t="s">
        <v>84</v>
      </c>
      <c r="E28" s="38" t="s">
        <v>84</v>
      </c>
      <c r="F28" s="38" t="s">
        <v>84</v>
      </c>
      <c r="G28" s="38" t="s">
        <v>84</v>
      </c>
      <c r="H28" s="30"/>
      <c r="I28" s="30"/>
      <c r="J28" s="30"/>
      <c r="K28" s="30"/>
    </row>
    <row r="29" spans="1:11" ht="14.1" customHeight="1" x14ac:dyDescent="0.25">
      <c r="A29" s="30"/>
      <c r="B29" s="30"/>
      <c r="C29" s="34" t="s">
        <v>40</v>
      </c>
      <c r="D29" s="38" t="s">
        <v>1764</v>
      </c>
      <c r="E29" s="38" t="s">
        <v>1763</v>
      </c>
      <c r="F29" s="38" t="s">
        <v>1762</v>
      </c>
      <c r="G29" s="38" t="s">
        <v>1762</v>
      </c>
      <c r="H29" s="30"/>
      <c r="I29" s="30"/>
      <c r="J29" s="30"/>
      <c r="K29" s="30"/>
    </row>
    <row r="30" spans="1:11" ht="14.1" customHeight="1" x14ac:dyDescent="0.25">
      <c r="A30" s="30"/>
      <c r="B30" s="30"/>
      <c r="C30" s="34" t="s">
        <v>43</v>
      </c>
      <c r="D30" s="38" t="s">
        <v>1764</v>
      </c>
      <c r="E30" s="38" t="s">
        <v>1763</v>
      </c>
      <c r="F30" s="38" t="s">
        <v>1762</v>
      </c>
      <c r="G30" s="38" t="s">
        <v>1762</v>
      </c>
      <c r="H30" s="30"/>
      <c r="I30" s="30"/>
      <c r="J30" s="30"/>
      <c r="K30" s="30"/>
    </row>
    <row r="31" spans="1:11" ht="14.1" customHeight="1" x14ac:dyDescent="0.25">
      <c r="A31" s="30"/>
      <c r="B31" s="30"/>
      <c r="C31" s="34" t="s">
        <v>46</v>
      </c>
      <c r="D31" s="38" t="s">
        <v>47</v>
      </c>
      <c r="E31" s="38" t="s">
        <v>48</v>
      </c>
      <c r="F31" s="38" t="s">
        <v>48</v>
      </c>
      <c r="G31" s="38" t="s">
        <v>48</v>
      </c>
      <c r="H31" s="30"/>
      <c r="I31" s="30"/>
      <c r="J31" s="30"/>
      <c r="K31" s="30"/>
    </row>
    <row r="32" spans="1:11" ht="14.1" customHeight="1" x14ac:dyDescent="0.25">
      <c r="A32" s="30"/>
      <c r="B32" s="30"/>
      <c r="C32" s="34" t="s">
        <v>49</v>
      </c>
      <c r="D32" s="38" t="s">
        <v>47</v>
      </c>
      <c r="E32" s="38" t="s">
        <v>1761</v>
      </c>
      <c r="F32" s="38" t="s">
        <v>1760</v>
      </c>
      <c r="G32" s="38" t="s">
        <v>48</v>
      </c>
      <c r="H32" s="30"/>
      <c r="I32" s="30"/>
      <c r="J32" s="30"/>
      <c r="K32" s="30"/>
    </row>
    <row r="33" spans="1:11" ht="14.1" customHeight="1" x14ac:dyDescent="0.25">
      <c r="A33" s="30"/>
      <c r="B33" s="30"/>
      <c r="C33" s="34" t="s">
        <v>51</v>
      </c>
      <c r="D33" s="38" t="s">
        <v>47</v>
      </c>
      <c r="E33" s="38" t="s">
        <v>1761</v>
      </c>
      <c r="F33" s="38" t="s">
        <v>1760</v>
      </c>
      <c r="G33" s="38" t="s">
        <v>48</v>
      </c>
      <c r="H33" s="30"/>
      <c r="I33" s="30"/>
      <c r="J33" s="30"/>
      <c r="K33" s="30"/>
    </row>
    <row r="34" spans="1:11" ht="14.1" customHeight="1" x14ac:dyDescent="0.25">
      <c r="A34" s="30"/>
      <c r="B34" s="30"/>
      <c r="C34" s="1363" t="s">
        <v>52</v>
      </c>
      <c r="D34" s="1364"/>
      <c r="E34" s="1364"/>
      <c r="F34" s="1364"/>
      <c r="G34" s="1364"/>
      <c r="H34" s="30"/>
      <c r="I34" s="30"/>
      <c r="J34" s="30"/>
      <c r="K34" s="30"/>
    </row>
    <row r="35" spans="1:11" ht="14.1" customHeight="1" x14ac:dyDescent="0.25">
      <c r="A35" s="30"/>
      <c r="B35" s="30"/>
      <c r="C35" s="42"/>
      <c r="D35" s="43">
        <v>2022</v>
      </c>
      <c r="E35" s="43">
        <v>2023</v>
      </c>
      <c r="F35" s="43">
        <v>2024</v>
      </c>
      <c r="G35" s="43">
        <v>2025</v>
      </c>
      <c r="H35" s="30"/>
      <c r="I35" s="30"/>
      <c r="J35" s="30"/>
      <c r="K35" s="30"/>
    </row>
    <row r="36" spans="1:11" ht="14.1" customHeight="1" x14ac:dyDescent="0.25">
      <c r="A36" s="30"/>
      <c r="B36" s="30"/>
      <c r="C36" s="44"/>
      <c r="D36" s="45" t="s">
        <v>17</v>
      </c>
      <c r="E36" s="45" t="s">
        <v>18</v>
      </c>
      <c r="F36" s="45" t="s">
        <v>18</v>
      </c>
      <c r="G36" s="45" t="s">
        <v>18</v>
      </c>
      <c r="H36" s="30"/>
      <c r="I36" s="30"/>
      <c r="J36" s="30"/>
      <c r="K36" s="30"/>
    </row>
    <row r="37" spans="1:11" ht="14.1" customHeight="1" x14ac:dyDescent="0.25">
      <c r="A37" s="30"/>
      <c r="B37" s="30"/>
      <c r="C37" s="46" t="s">
        <v>53</v>
      </c>
      <c r="D37" s="47">
        <v>7069000</v>
      </c>
      <c r="E37" s="47">
        <v>7250000</v>
      </c>
      <c r="F37" s="47">
        <v>7250000</v>
      </c>
      <c r="G37" s="47">
        <v>7250000</v>
      </c>
      <c r="H37" s="30"/>
      <c r="I37" s="30"/>
      <c r="J37" s="30"/>
      <c r="K37" s="30"/>
    </row>
    <row r="38" spans="1:11" ht="14.1" customHeight="1" x14ac:dyDescent="0.25">
      <c r="A38" s="30"/>
      <c r="B38" s="30"/>
      <c r="C38" s="46" t="s">
        <v>54</v>
      </c>
      <c r="D38" s="47">
        <v>7069000</v>
      </c>
      <c r="E38" s="47">
        <v>7250000</v>
      </c>
      <c r="F38" s="47">
        <v>7250000</v>
      </c>
      <c r="G38" s="47">
        <v>7250000</v>
      </c>
      <c r="H38" s="30"/>
      <c r="I38" s="30"/>
      <c r="J38" s="30"/>
      <c r="K38" s="30"/>
    </row>
    <row r="39" spans="1:11" ht="14.1" customHeight="1" x14ac:dyDescent="0.25">
      <c r="A39" s="30"/>
      <c r="B39" s="30"/>
      <c r="C39" s="46" t="s">
        <v>55</v>
      </c>
      <c r="D39" s="47">
        <v>0</v>
      </c>
      <c r="E39" s="47">
        <v>0</v>
      </c>
      <c r="F39" s="47">
        <v>0</v>
      </c>
      <c r="G39" s="47">
        <v>0</v>
      </c>
      <c r="H39" s="30"/>
      <c r="I39" s="30"/>
      <c r="J39" s="30"/>
      <c r="K39" s="30"/>
    </row>
    <row r="40" spans="1:11" ht="14.1" customHeight="1" x14ac:dyDescent="0.25">
      <c r="A40" s="30"/>
      <c r="B40" s="30"/>
      <c r="C40" s="46" t="s">
        <v>56</v>
      </c>
      <c r="D40" s="47">
        <v>1219000</v>
      </c>
      <c r="E40" s="47">
        <v>1250000</v>
      </c>
      <c r="F40" s="47">
        <v>1250000</v>
      </c>
      <c r="G40" s="47">
        <v>1250000</v>
      </c>
      <c r="H40" s="30"/>
      <c r="I40" s="30"/>
      <c r="J40" s="30"/>
      <c r="K40" s="30"/>
    </row>
    <row r="41" spans="1:11" ht="14.1" customHeight="1" x14ac:dyDescent="0.25">
      <c r="A41" s="30"/>
      <c r="B41" s="30"/>
      <c r="C41" s="46" t="s">
        <v>54</v>
      </c>
      <c r="D41" s="47">
        <v>1219000</v>
      </c>
      <c r="E41" s="47">
        <v>1250000</v>
      </c>
      <c r="F41" s="47">
        <v>1250000</v>
      </c>
      <c r="G41" s="47">
        <v>1250000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57</v>
      </c>
      <c r="D43" s="47">
        <v>3446000</v>
      </c>
      <c r="E43" s="47">
        <v>5200000</v>
      </c>
      <c r="F43" s="47">
        <v>5300000</v>
      </c>
      <c r="G43" s="47">
        <v>5300000</v>
      </c>
      <c r="H43" s="30"/>
      <c r="I43" s="30"/>
      <c r="J43" s="30"/>
      <c r="K43" s="30"/>
    </row>
    <row r="44" spans="1:11" ht="14.1" customHeight="1" x14ac:dyDescent="0.25">
      <c r="A44" s="30"/>
      <c r="B44" s="30"/>
      <c r="C44" s="46" t="s">
        <v>54</v>
      </c>
      <c r="D44" s="47">
        <v>3446000</v>
      </c>
      <c r="E44" s="47">
        <v>5200000</v>
      </c>
      <c r="F44" s="47">
        <v>5300000</v>
      </c>
      <c r="G44" s="47">
        <v>5300000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58</v>
      </c>
      <c r="D46" s="47">
        <v>0</v>
      </c>
      <c r="E46" s="47">
        <v>0</v>
      </c>
      <c r="F46" s="47">
        <v>0</v>
      </c>
      <c r="G46" s="47">
        <v>0</v>
      </c>
      <c r="H46" s="30"/>
      <c r="I46" s="30"/>
      <c r="J46" s="30"/>
      <c r="K46" s="30"/>
    </row>
    <row r="47" spans="1:11" ht="14.1" customHeight="1" x14ac:dyDescent="0.25">
      <c r="A47" s="30"/>
      <c r="B47" s="30"/>
      <c r="C47" s="46" t="s">
        <v>54</v>
      </c>
      <c r="D47" s="47">
        <v>0</v>
      </c>
      <c r="E47" s="47">
        <v>0</v>
      </c>
      <c r="F47" s="47">
        <v>0</v>
      </c>
      <c r="G47" s="47">
        <v>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59</v>
      </c>
      <c r="D49" s="47">
        <v>0</v>
      </c>
      <c r="E49" s="47">
        <v>0</v>
      </c>
      <c r="F49" s="47">
        <v>0</v>
      </c>
      <c r="G49" s="47">
        <v>0</v>
      </c>
      <c r="H49" s="30"/>
      <c r="I49" s="30"/>
      <c r="J49" s="30"/>
      <c r="K49" s="30"/>
    </row>
    <row r="50" spans="1:11" ht="14.1" customHeight="1" x14ac:dyDescent="0.25">
      <c r="A50" s="30"/>
      <c r="B50" s="30"/>
      <c r="C50" s="46" t="s">
        <v>54</v>
      </c>
      <c r="D50" s="47">
        <v>0</v>
      </c>
      <c r="E50" s="47">
        <v>0</v>
      </c>
      <c r="F50" s="47">
        <v>0</v>
      </c>
      <c r="G50" s="47">
        <v>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60</v>
      </c>
      <c r="D52" s="47">
        <v>320000</v>
      </c>
      <c r="E52" s="47">
        <v>0</v>
      </c>
      <c r="F52" s="47">
        <v>0</v>
      </c>
      <c r="G52" s="47">
        <v>0</v>
      </c>
      <c r="H52" s="30"/>
      <c r="I52" s="30"/>
      <c r="J52" s="30"/>
      <c r="K52" s="30"/>
    </row>
    <row r="53" spans="1:11" ht="14.1" customHeight="1" x14ac:dyDescent="0.25">
      <c r="A53" s="30"/>
      <c r="B53" s="30"/>
      <c r="C53" s="46" t="s">
        <v>54</v>
      </c>
      <c r="D53" s="47">
        <v>320000</v>
      </c>
      <c r="E53" s="47">
        <v>0</v>
      </c>
      <c r="F53" s="47">
        <v>0</v>
      </c>
      <c r="G53" s="47">
        <v>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61</v>
      </c>
      <c r="D55" s="47">
        <v>100000</v>
      </c>
      <c r="E55" s="47">
        <v>0</v>
      </c>
      <c r="F55" s="47">
        <v>0</v>
      </c>
      <c r="G55" s="47">
        <v>0</v>
      </c>
      <c r="H55" s="30"/>
      <c r="I55" s="30"/>
      <c r="J55" s="30"/>
      <c r="K55" s="30"/>
    </row>
    <row r="56" spans="1:11" ht="14.1" customHeight="1" x14ac:dyDescent="0.25">
      <c r="A56" s="30"/>
      <c r="B56" s="30"/>
      <c r="C56" s="46" t="s">
        <v>54</v>
      </c>
      <c r="D56" s="47">
        <v>100000</v>
      </c>
      <c r="E56" s="47">
        <v>0</v>
      </c>
      <c r="F56" s="47">
        <v>0</v>
      </c>
      <c r="G56" s="47">
        <v>0</v>
      </c>
      <c r="H56" s="30"/>
      <c r="I56" s="30"/>
      <c r="J56" s="30"/>
      <c r="K56" s="30"/>
    </row>
    <row r="57" spans="1:11" ht="14.1" customHeight="1" x14ac:dyDescent="0.25">
      <c r="A57" s="30"/>
      <c r="B57" s="30"/>
      <c r="C57" s="46" t="s">
        <v>55</v>
      </c>
      <c r="D57" s="47">
        <v>0</v>
      </c>
      <c r="E57" s="47">
        <v>0</v>
      </c>
      <c r="F57" s="47">
        <v>0</v>
      </c>
      <c r="G57" s="47">
        <v>0</v>
      </c>
      <c r="H57" s="30"/>
      <c r="I57" s="30"/>
      <c r="J57" s="30"/>
      <c r="K57" s="30"/>
    </row>
    <row r="58" spans="1:11" ht="14.1" customHeight="1" x14ac:dyDescent="0.25">
      <c r="A58" s="30"/>
      <c r="B58" s="30"/>
      <c r="C58" s="46" t="s">
        <v>62</v>
      </c>
      <c r="D58" s="47">
        <v>0</v>
      </c>
      <c r="E58" s="47">
        <v>0</v>
      </c>
      <c r="F58" s="47">
        <v>0</v>
      </c>
      <c r="G58" s="47">
        <v>0</v>
      </c>
      <c r="H58" s="30"/>
      <c r="I58" s="30"/>
      <c r="J58" s="30"/>
      <c r="K58" s="30"/>
    </row>
    <row r="59" spans="1:11" ht="14.1" customHeight="1" x14ac:dyDescent="0.25">
      <c r="A59" s="30"/>
      <c r="B59" s="30"/>
      <c r="C59" s="46" t="s">
        <v>54</v>
      </c>
      <c r="D59" s="47">
        <v>0</v>
      </c>
      <c r="E59" s="47">
        <v>0</v>
      </c>
      <c r="F59" s="47">
        <v>0</v>
      </c>
      <c r="G59" s="47">
        <v>0</v>
      </c>
      <c r="H59" s="30"/>
      <c r="I59" s="30"/>
      <c r="J59" s="30"/>
      <c r="K59" s="30"/>
    </row>
    <row r="60" spans="1:11" ht="14.1" customHeight="1" x14ac:dyDescent="0.25">
      <c r="A60" s="30"/>
      <c r="B60" s="30"/>
      <c r="C60" s="46" t="s">
        <v>63</v>
      </c>
      <c r="D60" s="47">
        <v>0</v>
      </c>
      <c r="E60" s="47">
        <v>0</v>
      </c>
      <c r="F60" s="47">
        <v>0</v>
      </c>
      <c r="G60" s="47">
        <v>0</v>
      </c>
      <c r="H60" s="30"/>
      <c r="I60" s="30"/>
      <c r="J60" s="30"/>
      <c r="K60" s="30"/>
    </row>
    <row r="61" spans="1:11" ht="14.1" customHeight="1" x14ac:dyDescent="0.25">
      <c r="A61" s="30"/>
      <c r="B61" s="30"/>
      <c r="C61" s="46" t="s">
        <v>64</v>
      </c>
      <c r="D61" s="47">
        <v>0</v>
      </c>
      <c r="E61" s="47">
        <v>0</v>
      </c>
      <c r="F61" s="47">
        <v>0</v>
      </c>
      <c r="G61" s="47">
        <v>0</v>
      </c>
      <c r="H61" s="30"/>
      <c r="I61" s="30"/>
      <c r="J61" s="30"/>
      <c r="K61" s="30"/>
    </row>
    <row r="62" spans="1:11" ht="14.1" customHeight="1" x14ac:dyDescent="0.25">
      <c r="A62" s="30"/>
      <c r="B62" s="30"/>
      <c r="C62" s="46" t="s">
        <v>65</v>
      </c>
      <c r="D62" s="47">
        <v>0</v>
      </c>
      <c r="E62" s="47">
        <v>0</v>
      </c>
      <c r="F62" s="47">
        <v>0</v>
      </c>
      <c r="G62" s="47">
        <v>0</v>
      </c>
      <c r="H62" s="30"/>
      <c r="I62" s="30"/>
      <c r="J62" s="30"/>
      <c r="K62" s="30"/>
    </row>
    <row r="63" spans="1:11" ht="14.1" customHeight="1" x14ac:dyDescent="0.25">
      <c r="A63" s="30"/>
      <c r="B63" s="30"/>
      <c r="C63" s="46" t="s">
        <v>66</v>
      </c>
      <c r="D63" s="47">
        <v>0</v>
      </c>
      <c r="E63" s="47">
        <v>0</v>
      </c>
      <c r="F63" s="47">
        <v>0</v>
      </c>
      <c r="G63" s="47">
        <v>0</v>
      </c>
      <c r="H63" s="30"/>
      <c r="I63" s="30"/>
      <c r="J63" s="30"/>
      <c r="K63" s="30"/>
    </row>
    <row r="64" spans="1:11" ht="14.1" customHeight="1" x14ac:dyDescent="0.25">
      <c r="A64" s="30"/>
      <c r="B64" s="30"/>
      <c r="C64" s="46" t="s">
        <v>67</v>
      </c>
      <c r="D64" s="47">
        <v>0</v>
      </c>
      <c r="E64" s="47">
        <v>0</v>
      </c>
      <c r="F64" s="47">
        <v>0</v>
      </c>
      <c r="G64" s="47">
        <v>0</v>
      </c>
      <c r="H64" s="30"/>
      <c r="I64" s="30"/>
      <c r="J64" s="30"/>
      <c r="K64" s="30"/>
    </row>
    <row r="65" spans="1:11" ht="14.1" customHeight="1" x14ac:dyDescent="0.25">
      <c r="A65" s="30"/>
      <c r="B65" s="30"/>
      <c r="C65" s="46" t="s">
        <v>54</v>
      </c>
      <c r="D65" s="47">
        <v>0</v>
      </c>
      <c r="E65" s="47">
        <v>0</v>
      </c>
      <c r="F65" s="47">
        <v>0</v>
      </c>
      <c r="G65" s="47">
        <v>0</v>
      </c>
      <c r="H65" s="30"/>
      <c r="I65" s="30"/>
      <c r="J65" s="30"/>
      <c r="K65" s="30"/>
    </row>
    <row r="66" spans="1:11" ht="14.1" customHeight="1" x14ac:dyDescent="0.25">
      <c r="A66" s="30"/>
      <c r="B66" s="30"/>
      <c r="C66" s="46" t="s">
        <v>63</v>
      </c>
      <c r="D66" s="47">
        <v>0</v>
      </c>
      <c r="E66" s="47">
        <v>0</v>
      </c>
      <c r="F66" s="47">
        <v>0</v>
      </c>
      <c r="G66" s="47">
        <v>0</v>
      </c>
      <c r="H66" s="30"/>
      <c r="I66" s="30"/>
      <c r="J66" s="30"/>
      <c r="K66" s="30"/>
    </row>
    <row r="67" spans="1:11" ht="14.1" customHeight="1" x14ac:dyDescent="0.25">
      <c r="A67" s="30"/>
      <c r="B67" s="30"/>
      <c r="C67" s="46" t="s">
        <v>64</v>
      </c>
      <c r="D67" s="47">
        <v>0</v>
      </c>
      <c r="E67" s="47">
        <v>0</v>
      </c>
      <c r="F67" s="47">
        <v>0</v>
      </c>
      <c r="G67" s="47">
        <v>0</v>
      </c>
      <c r="H67" s="30"/>
      <c r="I67" s="30"/>
      <c r="J67" s="30"/>
      <c r="K67" s="30"/>
    </row>
    <row r="68" spans="1:11" ht="14.1" customHeight="1" x14ac:dyDescent="0.25">
      <c r="A68" s="30"/>
      <c r="B68" s="30"/>
      <c r="C68" s="46" t="s">
        <v>65</v>
      </c>
      <c r="D68" s="47">
        <v>0</v>
      </c>
      <c r="E68" s="47">
        <v>0</v>
      </c>
      <c r="F68" s="47">
        <v>0</v>
      </c>
      <c r="G68" s="47">
        <v>0</v>
      </c>
      <c r="H68" s="30"/>
      <c r="I68" s="30"/>
      <c r="J68" s="30"/>
      <c r="K68" s="30"/>
    </row>
    <row r="69" spans="1:11" ht="14.1" customHeight="1" x14ac:dyDescent="0.25">
      <c r="A69" s="30"/>
      <c r="B69" s="30"/>
      <c r="C69" s="46" t="s">
        <v>66</v>
      </c>
      <c r="D69" s="47">
        <v>0</v>
      </c>
      <c r="E69" s="47">
        <v>0</v>
      </c>
      <c r="F69" s="47">
        <v>0</v>
      </c>
      <c r="G69" s="47">
        <v>0</v>
      </c>
      <c r="H69" s="30"/>
      <c r="I69" s="30"/>
      <c r="J69" s="30"/>
      <c r="K69" s="30"/>
    </row>
    <row r="70" spans="1:11" ht="14.1" customHeight="1" x14ac:dyDescent="0.25">
      <c r="A70" s="30"/>
      <c r="B70" s="30"/>
      <c r="C70" s="46" t="s">
        <v>68</v>
      </c>
      <c r="D70" s="47">
        <v>0</v>
      </c>
      <c r="E70" s="47">
        <v>0</v>
      </c>
      <c r="F70" s="47">
        <v>0</v>
      </c>
      <c r="G70" s="47">
        <v>0</v>
      </c>
      <c r="H70" s="30"/>
      <c r="I70" s="30"/>
      <c r="J70" s="30"/>
      <c r="K70" s="30"/>
    </row>
    <row r="71" spans="1:11" ht="14.1" customHeight="1" x14ac:dyDescent="0.25">
      <c r="A71" s="30"/>
      <c r="B71" s="30"/>
      <c r="C71" s="46" t="s">
        <v>54</v>
      </c>
      <c r="D71" s="47">
        <v>0</v>
      </c>
      <c r="E71" s="47">
        <v>0</v>
      </c>
      <c r="F71" s="47">
        <v>0</v>
      </c>
      <c r="G71" s="47">
        <v>0</v>
      </c>
      <c r="H71" s="30"/>
      <c r="I71" s="30"/>
      <c r="J71" s="30"/>
      <c r="K71" s="30"/>
    </row>
    <row r="72" spans="1:11" ht="14.1" customHeight="1" x14ac:dyDescent="0.25">
      <c r="A72" s="30"/>
      <c r="B72" s="30"/>
      <c r="C72" s="46" t="s">
        <v>63</v>
      </c>
      <c r="D72" s="47">
        <v>0</v>
      </c>
      <c r="E72" s="47">
        <v>0</v>
      </c>
      <c r="F72" s="47">
        <v>0</v>
      </c>
      <c r="G72" s="47">
        <v>0</v>
      </c>
      <c r="H72" s="30"/>
      <c r="I72" s="30"/>
      <c r="J72" s="30"/>
      <c r="K72" s="30"/>
    </row>
    <row r="73" spans="1:11" ht="14.1" customHeight="1" x14ac:dyDescent="0.25">
      <c r="A73" s="30"/>
      <c r="B73" s="30"/>
      <c r="C73" s="46" t="s">
        <v>64</v>
      </c>
      <c r="D73" s="47">
        <v>0</v>
      </c>
      <c r="E73" s="47">
        <v>0</v>
      </c>
      <c r="F73" s="47">
        <v>0</v>
      </c>
      <c r="G73" s="47">
        <v>0</v>
      </c>
      <c r="H73" s="30"/>
      <c r="I73" s="30"/>
      <c r="J73" s="30"/>
      <c r="K73" s="30"/>
    </row>
    <row r="74" spans="1:11" ht="14.1" customHeight="1" x14ac:dyDescent="0.25">
      <c r="A74" s="30"/>
      <c r="B74" s="30"/>
      <c r="C74" s="46" t="s">
        <v>65</v>
      </c>
      <c r="D74" s="47">
        <v>0</v>
      </c>
      <c r="E74" s="47">
        <v>0</v>
      </c>
      <c r="F74" s="47">
        <v>0</v>
      </c>
      <c r="G74" s="47">
        <v>0</v>
      </c>
      <c r="H74" s="30"/>
      <c r="I74" s="30"/>
      <c r="J74" s="30"/>
      <c r="K74" s="30"/>
    </row>
    <row r="75" spans="1:11" ht="14.1" customHeight="1" x14ac:dyDescent="0.25">
      <c r="A75" s="30"/>
      <c r="B75" s="30"/>
      <c r="C75" s="46" t="s">
        <v>66</v>
      </c>
      <c r="D75" s="47">
        <v>0</v>
      </c>
      <c r="E75" s="47">
        <v>0</v>
      </c>
      <c r="F75" s="47">
        <v>0</v>
      </c>
      <c r="G75" s="47">
        <v>0</v>
      </c>
      <c r="H75" s="30"/>
      <c r="I75" s="30"/>
      <c r="J75" s="30"/>
      <c r="K75" s="30"/>
    </row>
    <row r="76" spans="1:11" ht="14.1" customHeight="1" x14ac:dyDescent="0.25">
      <c r="A76" s="30"/>
      <c r="B76" s="30"/>
      <c r="C76" s="46" t="s">
        <v>69</v>
      </c>
      <c r="D76" s="47">
        <v>0</v>
      </c>
      <c r="E76" s="47">
        <v>0</v>
      </c>
      <c r="F76" s="47">
        <v>0</v>
      </c>
      <c r="G76" s="47">
        <v>0</v>
      </c>
      <c r="H76" s="30"/>
      <c r="I76" s="30"/>
      <c r="J76" s="30"/>
      <c r="K76" s="30"/>
    </row>
    <row r="77" spans="1:11" ht="14.1" customHeight="1" x14ac:dyDescent="0.25">
      <c r="A77" s="30"/>
      <c r="B77" s="30"/>
      <c r="C77" s="46" t="s">
        <v>70</v>
      </c>
      <c r="D77" s="47">
        <v>0</v>
      </c>
      <c r="E77" s="47">
        <v>0</v>
      </c>
      <c r="F77" s="47">
        <v>0</v>
      </c>
      <c r="G77" s="47">
        <v>0</v>
      </c>
      <c r="H77" s="30"/>
      <c r="I77" s="30"/>
      <c r="J77" s="30"/>
      <c r="K77" s="30"/>
    </row>
    <row r="78" spans="1:11" ht="14.1" customHeight="1" x14ac:dyDescent="0.25">
      <c r="A78" s="30"/>
      <c r="B78" s="30"/>
      <c r="C78" s="48" t="s">
        <v>71</v>
      </c>
      <c r="D78" s="47">
        <v>12154000</v>
      </c>
      <c r="E78" s="47">
        <v>13700000</v>
      </c>
      <c r="F78" s="47">
        <v>13800000</v>
      </c>
      <c r="G78" s="47">
        <v>13800000</v>
      </c>
      <c r="H78" s="30"/>
      <c r="I78" s="30"/>
      <c r="J78" s="30"/>
      <c r="K78" s="30"/>
    </row>
    <row r="79" spans="1:11" ht="14.1" customHeight="1" x14ac:dyDescent="0.25">
      <c r="A79" s="30"/>
      <c r="B79" s="30"/>
      <c r="C79" s="1370" t="s">
        <v>72</v>
      </c>
      <c r="D79" s="1371"/>
      <c r="E79" s="1371"/>
      <c r="F79" s="1371"/>
      <c r="G79" s="1371"/>
      <c r="H79" s="30"/>
      <c r="I79" s="30"/>
      <c r="J79" s="30"/>
      <c r="K79" s="30"/>
    </row>
    <row r="80" spans="1:11" ht="14.1" customHeight="1" x14ac:dyDescent="0.25">
      <c r="A80" s="30"/>
      <c r="B80" s="30"/>
      <c r="C80" s="300" t="s">
        <v>1759</v>
      </c>
      <c r="D80" s="1370" t="s">
        <v>1757</v>
      </c>
      <c r="E80" s="1371"/>
      <c r="F80" s="1371"/>
      <c r="G80" s="1371"/>
      <c r="H80" s="30"/>
      <c r="I80" s="30"/>
      <c r="J80" s="30"/>
      <c r="K80" s="30"/>
    </row>
    <row r="81" spans="1:11" ht="14.1" customHeight="1" x14ac:dyDescent="0.25">
      <c r="A81" s="30"/>
      <c r="B81" s="30"/>
      <c r="C81" s="40" t="s">
        <v>33</v>
      </c>
      <c r="D81" s="1368" t="s">
        <v>1758</v>
      </c>
      <c r="E81" s="1369"/>
      <c r="F81" s="1369"/>
      <c r="G81" s="1369"/>
      <c r="H81" s="30"/>
      <c r="I81" s="30"/>
      <c r="J81" s="30"/>
      <c r="K81" s="30"/>
    </row>
    <row r="82" spans="1:11" ht="14.1" customHeight="1" x14ac:dyDescent="0.25">
      <c r="A82" s="30"/>
      <c r="B82" s="30"/>
      <c r="C82" s="41" t="s">
        <v>35</v>
      </c>
      <c r="D82" s="1361" t="s">
        <v>1757</v>
      </c>
      <c r="E82" s="1362"/>
      <c r="F82" s="1362"/>
      <c r="G82" s="1362"/>
      <c r="H82" s="30"/>
      <c r="I82" s="30"/>
      <c r="J82" s="30"/>
      <c r="K82" s="30"/>
    </row>
    <row r="83" spans="1:11" ht="14.1" customHeight="1" x14ac:dyDescent="0.25">
      <c r="A83" s="30"/>
      <c r="B83" s="30"/>
      <c r="C83" s="41" t="s">
        <v>37</v>
      </c>
      <c r="D83" s="1361" t="s">
        <v>1756</v>
      </c>
      <c r="E83" s="1362"/>
      <c r="F83" s="1362"/>
      <c r="G83" s="1362"/>
      <c r="H83" s="30"/>
      <c r="I83" s="30"/>
      <c r="J83" s="30"/>
      <c r="K83" s="30"/>
    </row>
    <row r="84" spans="1:11" ht="15" customHeight="1" x14ac:dyDescent="0.25">
      <c r="A84" s="30"/>
      <c r="B84" s="30"/>
      <c r="C84" s="42"/>
      <c r="D84" s="43">
        <v>2022</v>
      </c>
      <c r="E84" s="43">
        <v>2023</v>
      </c>
      <c r="F84" s="43">
        <v>2024</v>
      </c>
      <c r="G84" s="43">
        <v>2025</v>
      </c>
      <c r="H84" s="30"/>
      <c r="I84" s="30"/>
      <c r="J84" s="30"/>
      <c r="K84" s="30"/>
    </row>
    <row r="85" spans="1:11" ht="15" customHeight="1" x14ac:dyDescent="0.25">
      <c r="A85" s="30"/>
      <c r="B85" s="30"/>
      <c r="C85" s="44"/>
      <c r="D85" s="45" t="s">
        <v>17</v>
      </c>
      <c r="E85" s="45" t="s">
        <v>18</v>
      </c>
      <c r="F85" s="45" t="s">
        <v>18</v>
      </c>
      <c r="G85" s="45" t="s">
        <v>18</v>
      </c>
      <c r="H85" s="30"/>
      <c r="I85" s="30"/>
      <c r="J85" s="30"/>
      <c r="K85" s="30"/>
    </row>
    <row r="86" spans="1:11" ht="14.1" customHeight="1" x14ac:dyDescent="0.25">
      <c r="A86" s="30"/>
      <c r="B86" s="30"/>
      <c r="C86" s="34" t="s">
        <v>39</v>
      </c>
      <c r="D86" s="38" t="s">
        <v>84</v>
      </c>
      <c r="E86" s="38" t="s">
        <v>84</v>
      </c>
      <c r="F86" s="38" t="s">
        <v>84</v>
      </c>
      <c r="G86" s="38" t="s">
        <v>84</v>
      </c>
      <c r="H86" s="30"/>
      <c r="I86" s="30"/>
      <c r="J86" s="30"/>
      <c r="K86" s="30"/>
    </row>
    <row r="87" spans="1:11" ht="14.1" customHeight="1" x14ac:dyDescent="0.25">
      <c r="A87" s="30"/>
      <c r="B87" s="30"/>
      <c r="C87" s="34" t="s">
        <v>40</v>
      </c>
      <c r="D87" s="38" t="s">
        <v>492</v>
      </c>
      <c r="E87" s="38" t="s">
        <v>492</v>
      </c>
      <c r="F87" s="38" t="s">
        <v>492</v>
      </c>
      <c r="G87" s="38" t="s">
        <v>492</v>
      </c>
      <c r="H87" s="30"/>
      <c r="I87" s="30"/>
      <c r="J87" s="30"/>
      <c r="K87" s="30"/>
    </row>
    <row r="88" spans="1:11" ht="14.1" customHeight="1" x14ac:dyDescent="0.25">
      <c r="A88" s="30"/>
      <c r="B88" s="30"/>
      <c r="C88" s="34" t="s">
        <v>43</v>
      </c>
      <c r="D88" s="38" t="s">
        <v>492</v>
      </c>
      <c r="E88" s="38" t="s">
        <v>492</v>
      </c>
      <c r="F88" s="38" t="s">
        <v>492</v>
      </c>
      <c r="G88" s="38" t="s">
        <v>492</v>
      </c>
      <c r="H88" s="30"/>
      <c r="I88" s="30"/>
      <c r="J88" s="30"/>
      <c r="K88" s="30"/>
    </row>
    <row r="89" spans="1:11" ht="14.1" customHeight="1" x14ac:dyDescent="0.25">
      <c r="A89" s="30"/>
      <c r="B89" s="30"/>
      <c r="C89" s="34" t="s">
        <v>46</v>
      </c>
      <c r="D89" s="38" t="s">
        <v>47</v>
      </c>
      <c r="E89" s="38" t="s">
        <v>48</v>
      </c>
      <c r="F89" s="38" t="s">
        <v>48</v>
      </c>
      <c r="G89" s="38" t="s">
        <v>48</v>
      </c>
      <c r="H89" s="30"/>
      <c r="I89" s="30"/>
      <c r="J89" s="30"/>
      <c r="K89" s="30"/>
    </row>
    <row r="90" spans="1:11" ht="14.1" customHeight="1" x14ac:dyDescent="0.25">
      <c r="A90" s="30"/>
      <c r="B90" s="30"/>
      <c r="C90" s="34" t="s">
        <v>49</v>
      </c>
      <c r="D90" s="38" t="s">
        <v>47</v>
      </c>
      <c r="E90" s="38" t="s">
        <v>48</v>
      </c>
      <c r="F90" s="38" t="s">
        <v>48</v>
      </c>
      <c r="G90" s="38" t="s">
        <v>48</v>
      </c>
      <c r="H90" s="30"/>
      <c r="I90" s="30"/>
      <c r="J90" s="30"/>
      <c r="K90" s="30"/>
    </row>
    <row r="91" spans="1:11" ht="14.1" customHeight="1" x14ac:dyDescent="0.25">
      <c r="A91" s="30"/>
      <c r="B91" s="30"/>
      <c r="C91" s="34" t="s">
        <v>51</v>
      </c>
      <c r="D91" s="38" t="s">
        <v>47</v>
      </c>
      <c r="E91" s="38" t="s">
        <v>48</v>
      </c>
      <c r="F91" s="38" t="s">
        <v>48</v>
      </c>
      <c r="G91" s="38" t="s">
        <v>48</v>
      </c>
      <c r="H91" s="30"/>
      <c r="I91" s="30"/>
      <c r="J91" s="30"/>
      <c r="K91" s="30"/>
    </row>
    <row r="92" spans="1:11" ht="14.1" customHeight="1" x14ac:dyDescent="0.25">
      <c r="A92" s="30"/>
      <c r="B92" s="30"/>
      <c r="C92" s="1363" t="s">
        <v>52</v>
      </c>
      <c r="D92" s="1364"/>
      <c r="E92" s="1364"/>
      <c r="F92" s="1364"/>
      <c r="G92" s="1364"/>
      <c r="H92" s="30"/>
      <c r="I92" s="30"/>
      <c r="J92" s="30"/>
      <c r="K92" s="30"/>
    </row>
    <row r="93" spans="1:11" ht="14.1" customHeight="1" x14ac:dyDescent="0.25">
      <c r="A93" s="30"/>
      <c r="B93" s="30"/>
      <c r="C93" s="42"/>
      <c r="D93" s="43">
        <v>2022</v>
      </c>
      <c r="E93" s="43">
        <v>2023</v>
      </c>
      <c r="F93" s="43">
        <v>2024</v>
      </c>
      <c r="G93" s="43">
        <v>2025</v>
      </c>
      <c r="H93" s="30"/>
      <c r="I93" s="30"/>
      <c r="J93" s="30"/>
      <c r="K93" s="30"/>
    </row>
    <row r="94" spans="1:11" ht="14.1" customHeight="1" x14ac:dyDescent="0.25">
      <c r="A94" s="30"/>
      <c r="B94" s="30"/>
      <c r="C94" s="44"/>
      <c r="D94" s="45" t="s">
        <v>17</v>
      </c>
      <c r="E94" s="45" t="s">
        <v>18</v>
      </c>
      <c r="F94" s="45" t="s">
        <v>18</v>
      </c>
      <c r="G94" s="45" t="s">
        <v>18</v>
      </c>
      <c r="H94" s="30"/>
      <c r="I94" s="30"/>
      <c r="J94" s="30"/>
      <c r="K94" s="30"/>
    </row>
    <row r="95" spans="1:11" ht="14.1" customHeight="1" x14ac:dyDescent="0.25">
      <c r="A95" s="30"/>
      <c r="B95" s="30"/>
      <c r="C95" s="46" t="s">
        <v>53</v>
      </c>
      <c r="D95" s="47">
        <v>0</v>
      </c>
      <c r="E95" s="47">
        <v>0</v>
      </c>
      <c r="F95" s="47">
        <v>0</v>
      </c>
      <c r="G95" s="47">
        <v>0</v>
      </c>
      <c r="H95" s="30"/>
      <c r="I95" s="30"/>
      <c r="J95" s="30"/>
      <c r="K95" s="30"/>
    </row>
    <row r="96" spans="1:11" ht="14.1" customHeight="1" x14ac:dyDescent="0.25">
      <c r="A96" s="30"/>
      <c r="B96" s="30"/>
      <c r="C96" s="46" t="s">
        <v>54</v>
      </c>
      <c r="D96" s="47">
        <v>0</v>
      </c>
      <c r="E96" s="47">
        <v>0</v>
      </c>
      <c r="F96" s="47">
        <v>0</v>
      </c>
      <c r="G96" s="47">
        <v>0</v>
      </c>
      <c r="H96" s="30"/>
      <c r="I96" s="30"/>
      <c r="J96" s="30"/>
      <c r="K96" s="30"/>
    </row>
    <row r="97" spans="1:11" ht="14.1" customHeight="1" x14ac:dyDescent="0.25">
      <c r="A97" s="30"/>
      <c r="B97" s="30"/>
      <c r="C97" s="46" t="s">
        <v>55</v>
      </c>
      <c r="D97" s="47">
        <v>0</v>
      </c>
      <c r="E97" s="47">
        <v>0</v>
      </c>
      <c r="F97" s="47">
        <v>0</v>
      </c>
      <c r="G97" s="47">
        <v>0</v>
      </c>
      <c r="H97" s="30"/>
      <c r="I97" s="30"/>
      <c r="J97" s="30"/>
      <c r="K97" s="30"/>
    </row>
    <row r="98" spans="1:11" ht="14.1" customHeight="1" x14ac:dyDescent="0.25">
      <c r="A98" s="30"/>
      <c r="B98" s="30"/>
      <c r="C98" s="46" t="s">
        <v>56</v>
      </c>
      <c r="D98" s="47">
        <v>0</v>
      </c>
      <c r="E98" s="47">
        <v>0</v>
      </c>
      <c r="F98" s="47">
        <v>0</v>
      </c>
      <c r="G98" s="47">
        <v>0</v>
      </c>
      <c r="H98" s="30"/>
      <c r="I98" s="30"/>
      <c r="J98" s="30"/>
      <c r="K98" s="30"/>
    </row>
    <row r="99" spans="1:11" ht="14.1" customHeight="1" x14ac:dyDescent="0.25">
      <c r="A99" s="30"/>
      <c r="B99" s="30"/>
      <c r="C99" s="46" t="s">
        <v>54</v>
      </c>
      <c r="D99" s="47">
        <v>0</v>
      </c>
      <c r="E99" s="47">
        <v>0</v>
      </c>
      <c r="F99" s="47">
        <v>0</v>
      </c>
      <c r="G99" s="47">
        <v>0</v>
      </c>
      <c r="H99" s="30"/>
      <c r="I99" s="30"/>
      <c r="J99" s="30"/>
      <c r="K99" s="30"/>
    </row>
    <row r="100" spans="1:11" ht="14.1" customHeight="1" x14ac:dyDescent="0.25">
      <c r="A100" s="30"/>
      <c r="B100" s="30"/>
      <c r="C100" s="46" t="s">
        <v>55</v>
      </c>
      <c r="D100" s="47">
        <v>0</v>
      </c>
      <c r="E100" s="47">
        <v>0</v>
      </c>
      <c r="F100" s="47">
        <v>0</v>
      </c>
      <c r="G100" s="47">
        <v>0</v>
      </c>
      <c r="H100" s="30"/>
      <c r="I100" s="30"/>
      <c r="J100" s="30"/>
      <c r="K100" s="30"/>
    </row>
    <row r="101" spans="1:11" ht="14.1" customHeight="1" x14ac:dyDescent="0.25">
      <c r="A101" s="30"/>
      <c r="B101" s="30"/>
      <c r="C101" s="46" t="s">
        <v>57</v>
      </c>
      <c r="D101" s="47">
        <v>0</v>
      </c>
      <c r="E101" s="47">
        <v>0</v>
      </c>
      <c r="F101" s="47">
        <v>0</v>
      </c>
      <c r="G101" s="47">
        <v>0</v>
      </c>
      <c r="H101" s="30"/>
      <c r="I101" s="30"/>
      <c r="J101" s="30"/>
      <c r="K101" s="30"/>
    </row>
    <row r="102" spans="1:11" ht="14.1" customHeight="1" x14ac:dyDescent="0.25">
      <c r="A102" s="30"/>
      <c r="B102" s="30"/>
      <c r="C102" s="46" t="s">
        <v>54</v>
      </c>
      <c r="D102" s="47">
        <v>0</v>
      </c>
      <c r="E102" s="47">
        <v>0</v>
      </c>
      <c r="F102" s="47">
        <v>0</v>
      </c>
      <c r="G102" s="47">
        <v>0</v>
      </c>
      <c r="H102" s="30"/>
      <c r="I102" s="30"/>
      <c r="J102" s="30"/>
      <c r="K102" s="30"/>
    </row>
    <row r="103" spans="1:11" ht="14.1" customHeight="1" x14ac:dyDescent="0.25">
      <c r="A103" s="30"/>
      <c r="B103" s="30"/>
      <c r="C103" s="46" t="s">
        <v>55</v>
      </c>
      <c r="D103" s="47">
        <v>0</v>
      </c>
      <c r="E103" s="47">
        <v>0</v>
      </c>
      <c r="F103" s="47">
        <v>0</v>
      </c>
      <c r="G103" s="47">
        <v>0</v>
      </c>
      <c r="H103" s="30"/>
      <c r="I103" s="30"/>
      <c r="J103" s="30"/>
      <c r="K103" s="30"/>
    </row>
    <row r="104" spans="1:11" ht="14.1" customHeight="1" x14ac:dyDescent="0.25">
      <c r="A104" s="30"/>
      <c r="B104" s="30"/>
      <c r="C104" s="46" t="s">
        <v>58</v>
      </c>
      <c r="D104" s="47">
        <v>0</v>
      </c>
      <c r="E104" s="47">
        <v>0</v>
      </c>
      <c r="F104" s="47">
        <v>0</v>
      </c>
      <c r="G104" s="47">
        <v>0</v>
      </c>
      <c r="H104" s="30"/>
      <c r="I104" s="30"/>
      <c r="J104" s="30"/>
      <c r="K104" s="30"/>
    </row>
    <row r="105" spans="1:11" ht="14.1" customHeight="1" x14ac:dyDescent="0.25">
      <c r="A105" s="30"/>
      <c r="B105" s="30"/>
      <c r="C105" s="46" t="s">
        <v>54</v>
      </c>
      <c r="D105" s="47">
        <v>0</v>
      </c>
      <c r="E105" s="47">
        <v>0</v>
      </c>
      <c r="F105" s="47">
        <v>0</v>
      </c>
      <c r="G105" s="47">
        <v>0</v>
      </c>
      <c r="H105" s="30"/>
      <c r="I105" s="30"/>
      <c r="J105" s="30"/>
      <c r="K105" s="30"/>
    </row>
    <row r="106" spans="1:11" ht="14.1" customHeight="1" x14ac:dyDescent="0.25">
      <c r="A106" s="30"/>
      <c r="B106" s="30"/>
      <c r="C106" s="46" t="s">
        <v>55</v>
      </c>
      <c r="D106" s="47">
        <v>0</v>
      </c>
      <c r="E106" s="47">
        <v>0</v>
      </c>
      <c r="F106" s="47">
        <v>0</v>
      </c>
      <c r="G106" s="47">
        <v>0</v>
      </c>
      <c r="H106" s="30"/>
      <c r="I106" s="30"/>
      <c r="J106" s="30"/>
      <c r="K106" s="30"/>
    </row>
    <row r="107" spans="1:11" ht="14.1" customHeight="1" x14ac:dyDescent="0.25">
      <c r="A107" s="30"/>
      <c r="B107" s="30"/>
      <c r="C107" s="46" t="s">
        <v>59</v>
      </c>
      <c r="D107" s="47">
        <v>0</v>
      </c>
      <c r="E107" s="47">
        <v>0</v>
      </c>
      <c r="F107" s="47">
        <v>0</v>
      </c>
      <c r="G107" s="47">
        <v>0</v>
      </c>
      <c r="H107" s="30"/>
      <c r="I107" s="30"/>
      <c r="J107" s="30"/>
      <c r="K107" s="30"/>
    </row>
    <row r="108" spans="1:11" ht="14.1" customHeight="1" x14ac:dyDescent="0.25">
      <c r="A108" s="30"/>
      <c r="B108" s="30"/>
      <c r="C108" s="46" t="s">
        <v>54</v>
      </c>
      <c r="D108" s="47">
        <v>0</v>
      </c>
      <c r="E108" s="47">
        <v>0</v>
      </c>
      <c r="F108" s="47">
        <v>0</v>
      </c>
      <c r="G108" s="47">
        <v>0</v>
      </c>
      <c r="H108" s="30"/>
      <c r="I108" s="30"/>
      <c r="J108" s="30"/>
      <c r="K108" s="30"/>
    </row>
    <row r="109" spans="1:11" ht="14.1" customHeight="1" x14ac:dyDescent="0.25">
      <c r="A109" s="30"/>
      <c r="B109" s="30"/>
      <c r="C109" s="46" t="s">
        <v>55</v>
      </c>
      <c r="D109" s="47">
        <v>0</v>
      </c>
      <c r="E109" s="47">
        <v>0</v>
      </c>
      <c r="F109" s="47">
        <v>0</v>
      </c>
      <c r="G109" s="47">
        <v>0</v>
      </c>
      <c r="H109" s="30"/>
      <c r="I109" s="30"/>
      <c r="J109" s="30"/>
      <c r="K109" s="30"/>
    </row>
    <row r="110" spans="1:11" ht="14.1" customHeight="1" x14ac:dyDescent="0.25">
      <c r="A110" s="30"/>
      <c r="B110" s="30"/>
      <c r="C110" s="46" t="s">
        <v>60</v>
      </c>
      <c r="D110" s="47">
        <v>0</v>
      </c>
      <c r="E110" s="47">
        <v>0</v>
      </c>
      <c r="F110" s="47">
        <v>0</v>
      </c>
      <c r="G110" s="47">
        <v>0</v>
      </c>
      <c r="H110" s="30"/>
      <c r="I110" s="30"/>
      <c r="J110" s="30"/>
      <c r="K110" s="30"/>
    </row>
    <row r="111" spans="1:11" ht="14.1" customHeight="1" x14ac:dyDescent="0.25">
      <c r="A111" s="30"/>
      <c r="B111" s="30"/>
      <c r="C111" s="46" t="s">
        <v>54</v>
      </c>
      <c r="D111" s="47">
        <v>0</v>
      </c>
      <c r="E111" s="47">
        <v>0</v>
      </c>
      <c r="F111" s="47">
        <v>0</v>
      </c>
      <c r="G111" s="47">
        <v>0</v>
      </c>
      <c r="H111" s="30"/>
      <c r="I111" s="30"/>
      <c r="J111" s="30"/>
      <c r="K111" s="30"/>
    </row>
    <row r="112" spans="1:11" ht="14.1" customHeight="1" x14ac:dyDescent="0.25">
      <c r="A112" s="30"/>
      <c r="B112" s="30"/>
      <c r="C112" s="46" t="s">
        <v>55</v>
      </c>
      <c r="D112" s="47">
        <v>0</v>
      </c>
      <c r="E112" s="47">
        <v>0</v>
      </c>
      <c r="F112" s="47">
        <v>0</v>
      </c>
      <c r="G112" s="47">
        <v>0</v>
      </c>
      <c r="H112" s="30"/>
      <c r="I112" s="30"/>
      <c r="J112" s="30"/>
      <c r="K112" s="30"/>
    </row>
    <row r="113" spans="1:11" ht="14.1" customHeight="1" x14ac:dyDescent="0.25">
      <c r="A113" s="30"/>
      <c r="B113" s="30"/>
      <c r="C113" s="46" t="s">
        <v>61</v>
      </c>
      <c r="D113" s="47">
        <v>0</v>
      </c>
      <c r="E113" s="47">
        <v>0</v>
      </c>
      <c r="F113" s="47">
        <v>0</v>
      </c>
      <c r="G113" s="47">
        <v>0</v>
      </c>
      <c r="H113" s="30"/>
      <c r="I113" s="30"/>
      <c r="J113" s="30"/>
      <c r="K113" s="30"/>
    </row>
    <row r="114" spans="1:11" ht="14.1" customHeight="1" x14ac:dyDescent="0.25">
      <c r="A114" s="30"/>
      <c r="B114" s="30"/>
      <c r="C114" s="46" t="s">
        <v>54</v>
      </c>
      <c r="D114" s="47">
        <v>0</v>
      </c>
      <c r="E114" s="47">
        <v>0</v>
      </c>
      <c r="F114" s="47">
        <v>0</v>
      </c>
      <c r="G114" s="47">
        <v>0</v>
      </c>
      <c r="H114" s="30"/>
      <c r="I114" s="30"/>
      <c r="J114" s="30"/>
      <c r="K114" s="30"/>
    </row>
    <row r="115" spans="1:11" ht="14.1" customHeight="1" x14ac:dyDescent="0.25">
      <c r="A115" s="30"/>
      <c r="B115" s="30"/>
      <c r="C115" s="46" t="s">
        <v>55</v>
      </c>
      <c r="D115" s="47">
        <v>0</v>
      </c>
      <c r="E115" s="47">
        <v>0</v>
      </c>
      <c r="F115" s="47">
        <v>0</v>
      </c>
      <c r="G115" s="47">
        <v>0</v>
      </c>
      <c r="H115" s="30"/>
      <c r="I115" s="30"/>
      <c r="J115" s="30"/>
      <c r="K115" s="30"/>
    </row>
    <row r="116" spans="1:11" ht="14.1" customHeight="1" x14ac:dyDescent="0.25">
      <c r="A116" s="30"/>
      <c r="B116" s="30"/>
      <c r="C116" s="46" t="s">
        <v>62</v>
      </c>
      <c r="D116" s="47">
        <v>0</v>
      </c>
      <c r="E116" s="47">
        <v>0</v>
      </c>
      <c r="F116" s="47">
        <v>0</v>
      </c>
      <c r="G116" s="47">
        <v>0</v>
      </c>
      <c r="H116" s="30"/>
      <c r="I116" s="30"/>
      <c r="J116" s="30"/>
      <c r="K116" s="30"/>
    </row>
    <row r="117" spans="1:11" ht="14.1" customHeight="1" x14ac:dyDescent="0.25">
      <c r="A117" s="30"/>
      <c r="B117" s="30"/>
      <c r="C117" s="46" t="s">
        <v>54</v>
      </c>
      <c r="D117" s="47">
        <v>0</v>
      </c>
      <c r="E117" s="47">
        <v>0</v>
      </c>
      <c r="F117" s="47">
        <v>0</v>
      </c>
      <c r="G117" s="47">
        <v>0</v>
      </c>
      <c r="H117" s="30"/>
      <c r="I117" s="30"/>
      <c r="J117" s="30"/>
      <c r="K117" s="30"/>
    </row>
    <row r="118" spans="1:11" ht="14.1" customHeight="1" x14ac:dyDescent="0.25">
      <c r="A118" s="30"/>
      <c r="B118" s="30"/>
      <c r="C118" s="46" t="s">
        <v>63</v>
      </c>
      <c r="D118" s="47">
        <v>0</v>
      </c>
      <c r="E118" s="47">
        <v>0</v>
      </c>
      <c r="F118" s="47">
        <v>0</v>
      </c>
      <c r="G118" s="47">
        <v>0</v>
      </c>
      <c r="H118" s="30"/>
      <c r="I118" s="30"/>
      <c r="J118" s="30"/>
      <c r="K118" s="30"/>
    </row>
    <row r="119" spans="1:11" ht="14.1" customHeight="1" x14ac:dyDescent="0.25">
      <c r="A119" s="30"/>
      <c r="B119" s="30"/>
      <c r="C119" s="46" t="s">
        <v>64</v>
      </c>
      <c r="D119" s="47">
        <v>0</v>
      </c>
      <c r="E119" s="47">
        <v>0</v>
      </c>
      <c r="F119" s="47">
        <v>0</v>
      </c>
      <c r="G119" s="47">
        <v>0</v>
      </c>
      <c r="H119" s="30"/>
      <c r="I119" s="30"/>
      <c r="J119" s="30"/>
      <c r="K119" s="30"/>
    </row>
    <row r="120" spans="1:11" ht="14.1" customHeight="1" x14ac:dyDescent="0.25">
      <c r="A120" s="30"/>
      <c r="B120" s="30"/>
      <c r="C120" s="46" t="s">
        <v>65</v>
      </c>
      <c r="D120" s="47">
        <v>0</v>
      </c>
      <c r="E120" s="47">
        <v>0</v>
      </c>
      <c r="F120" s="47">
        <v>0</v>
      </c>
      <c r="G120" s="47">
        <v>0</v>
      </c>
      <c r="H120" s="30"/>
      <c r="I120" s="30"/>
      <c r="J120" s="30"/>
      <c r="K120" s="30"/>
    </row>
    <row r="121" spans="1:11" ht="14.1" customHeight="1" x14ac:dyDescent="0.25">
      <c r="A121" s="30"/>
      <c r="B121" s="30"/>
      <c r="C121" s="46" t="s">
        <v>66</v>
      </c>
      <c r="D121" s="47">
        <v>0</v>
      </c>
      <c r="E121" s="47">
        <v>0</v>
      </c>
      <c r="F121" s="47">
        <v>0</v>
      </c>
      <c r="G121" s="47">
        <v>0</v>
      </c>
      <c r="H121" s="30"/>
      <c r="I121" s="30"/>
      <c r="J121" s="30"/>
      <c r="K121" s="30"/>
    </row>
    <row r="122" spans="1:11" ht="14.1" customHeight="1" x14ac:dyDescent="0.25">
      <c r="A122" s="30"/>
      <c r="B122" s="30"/>
      <c r="C122" s="46" t="s">
        <v>67</v>
      </c>
      <c r="D122" s="47">
        <v>1000000</v>
      </c>
      <c r="E122" s="47">
        <v>1000000</v>
      </c>
      <c r="F122" s="47">
        <v>1000000</v>
      </c>
      <c r="G122" s="47">
        <v>1000000</v>
      </c>
      <c r="H122" s="30"/>
      <c r="I122" s="30"/>
      <c r="J122" s="30"/>
      <c r="K122" s="30"/>
    </row>
    <row r="123" spans="1:11" ht="14.1" customHeight="1" x14ac:dyDescent="0.25">
      <c r="A123" s="30"/>
      <c r="B123" s="30"/>
      <c r="C123" s="46" t="s">
        <v>54</v>
      </c>
      <c r="D123" s="47">
        <v>1000000</v>
      </c>
      <c r="E123" s="47">
        <v>1000000</v>
      </c>
      <c r="F123" s="47">
        <v>1000000</v>
      </c>
      <c r="G123" s="47">
        <v>1000000</v>
      </c>
      <c r="H123" s="30"/>
      <c r="I123" s="30"/>
      <c r="J123" s="30"/>
      <c r="K123" s="30"/>
    </row>
    <row r="124" spans="1:11" ht="14.1" customHeight="1" x14ac:dyDescent="0.25">
      <c r="A124" s="30"/>
      <c r="B124" s="30"/>
      <c r="C124" s="46" t="s">
        <v>63</v>
      </c>
      <c r="D124" s="47">
        <v>0</v>
      </c>
      <c r="E124" s="47">
        <v>0</v>
      </c>
      <c r="F124" s="47">
        <v>0</v>
      </c>
      <c r="G124" s="47">
        <v>0</v>
      </c>
      <c r="H124" s="30"/>
      <c r="I124" s="30"/>
      <c r="J124" s="30"/>
      <c r="K124" s="30"/>
    </row>
    <row r="125" spans="1:11" ht="14.1" customHeight="1" x14ac:dyDescent="0.25">
      <c r="A125" s="30"/>
      <c r="B125" s="30"/>
      <c r="C125" s="46" t="s">
        <v>64</v>
      </c>
      <c r="D125" s="47">
        <v>0</v>
      </c>
      <c r="E125" s="47">
        <v>0</v>
      </c>
      <c r="F125" s="47">
        <v>0</v>
      </c>
      <c r="G125" s="47">
        <v>0</v>
      </c>
      <c r="H125" s="30"/>
      <c r="I125" s="30"/>
      <c r="J125" s="30"/>
      <c r="K125" s="30"/>
    </row>
    <row r="126" spans="1:11" ht="14.1" customHeight="1" x14ac:dyDescent="0.25">
      <c r="A126" s="30"/>
      <c r="B126" s="30"/>
      <c r="C126" s="46" t="s">
        <v>65</v>
      </c>
      <c r="D126" s="47">
        <v>0</v>
      </c>
      <c r="E126" s="47">
        <v>0</v>
      </c>
      <c r="F126" s="47">
        <v>0</v>
      </c>
      <c r="G126" s="47">
        <v>0</v>
      </c>
      <c r="H126" s="30"/>
      <c r="I126" s="30"/>
      <c r="J126" s="30"/>
      <c r="K126" s="30"/>
    </row>
    <row r="127" spans="1:11" ht="14.1" customHeight="1" x14ac:dyDescent="0.25">
      <c r="A127" s="30"/>
      <c r="B127" s="30"/>
      <c r="C127" s="46" t="s">
        <v>66</v>
      </c>
      <c r="D127" s="47">
        <v>0</v>
      </c>
      <c r="E127" s="47">
        <v>0</v>
      </c>
      <c r="F127" s="47">
        <v>0</v>
      </c>
      <c r="G127" s="47">
        <v>0</v>
      </c>
      <c r="H127" s="30"/>
      <c r="I127" s="30"/>
      <c r="J127" s="30"/>
      <c r="K127" s="30"/>
    </row>
    <row r="128" spans="1:11" ht="14.1" customHeight="1" x14ac:dyDescent="0.25">
      <c r="A128" s="30"/>
      <c r="B128" s="30"/>
      <c r="C128" s="46" t="s">
        <v>68</v>
      </c>
      <c r="D128" s="47">
        <v>0</v>
      </c>
      <c r="E128" s="47">
        <v>0</v>
      </c>
      <c r="F128" s="47">
        <v>0</v>
      </c>
      <c r="G128" s="47">
        <v>0</v>
      </c>
      <c r="H128" s="30"/>
      <c r="I128" s="30"/>
      <c r="J128" s="30"/>
      <c r="K128" s="30"/>
    </row>
    <row r="129" spans="1:11" ht="14.1" customHeight="1" x14ac:dyDescent="0.25">
      <c r="A129" s="30"/>
      <c r="B129" s="30"/>
      <c r="C129" s="46" t="s">
        <v>54</v>
      </c>
      <c r="D129" s="47">
        <v>0</v>
      </c>
      <c r="E129" s="47">
        <v>0</v>
      </c>
      <c r="F129" s="47">
        <v>0</v>
      </c>
      <c r="G129" s="47">
        <v>0</v>
      </c>
      <c r="H129" s="30"/>
      <c r="I129" s="30"/>
      <c r="J129" s="30"/>
      <c r="K129" s="30"/>
    </row>
    <row r="130" spans="1:11" ht="14.1" customHeight="1" x14ac:dyDescent="0.25">
      <c r="A130" s="30"/>
      <c r="B130" s="30"/>
      <c r="C130" s="46" t="s">
        <v>63</v>
      </c>
      <c r="D130" s="47">
        <v>0</v>
      </c>
      <c r="E130" s="47">
        <v>0</v>
      </c>
      <c r="F130" s="47">
        <v>0</v>
      </c>
      <c r="G130" s="47">
        <v>0</v>
      </c>
      <c r="H130" s="30"/>
      <c r="I130" s="30"/>
      <c r="J130" s="30"/>
      <c r="K130" s="30"/>
    </row>
    <row r="131" spans="1:11" ht="14.1" customHeight="1" x14ac:dyDescent="0.25">
      <c r="A131" s="30"/>
      <c r="B131" s="30"/>
      <c r="C131" s="46" t="s">
        <v>64</v>
      </c>
      <c r="D131" s="47">
        <v>0</v>
      </c>
      <c r="E131" s="47">
        <v>0</v>
      </c>
      <c r="F131" s="47">
        <v>0</v>
      </c>
      <c r="G131" s="47">
        <v>0</v>
      </c>
      <c r="H131" s="30"/>
      <c r="I131" s="30"/>
      <c r="J131" s="30"/>
      <c r="K131" s="30"/>
    </row>
    <row r="132" spans="1:11" ht="14.1" customHeight="1" x14ac:dyDescent="0.25">
      <c r="A132" s="30"/>
      <c r="B132" s="30"/>
      <c r="C132" s="46" t="s">
        <v>65</v>
      </c>
      <c r="D132" s="47">
        <v>0</v>
      </c>
      <c r="E132" s="47">
        <v>0</v>
      </c>
      <c r="F132" s="47">
        <v>0</v>
      </c>
      <c r="G132" s="47">
        <v>0</v>
      </c>
      <c r="H132" s="30"/>
      <c r="I132" s="30"/>
      <c r="J132" s="30"/>
      <c r="K132" s="30"/>
    </row>
    <row r="133" spans="1:11" ht="14.1" customHeight="1" x14ac:dyDescent="0.25">
      <c r="A133" s="30"/>
      <c r="B133" s="30"/>
      <c r="C133" s="46" t="s">
        <v>66</v>
      </c>
      <c r="D133" s="47">
        <v>0</v>
      </c>
      <c r="E133" s="47">
        <v>0</v>
      </c>
      <c r="F133" s="47">
        <v>0</v>
      </c>
      <c r="G133" s="47">
        <v>0</v>
      </c>
      <c r="H133" s="30"/>
      <c r="I133" s="30"/>
      <c r="J133" s="30"/>
      <c r="K133" s="30"/>
    </row>
    <row r="134" spans="1:11" ht="14.1" customHeight="1" x14ac:dyDescent="0.25">
      <c r="A134" s="30"/>
      <c r="B134" s="30"/>
      <c r="C134" s="46" t="s">
        <v>69</v>
      </c>
      <c r="D134" s="47">
        <v>0</v>
      </c>
      <c r="E134" s="47">
        <v>0</v>
      </c>
      <c r="F134" s="47">
        <v>0</v>
      </c>
      <c r="G134" s="47">
        <v>0</v>
      </c>
      <c r="H134" s="30"/>
      <c r="I134" s="30"/>
      <c r="J134" s="30"/>
      <c r="K134" s="30"/>
    </row>
    <row r="135" spans="1:11" ht="14.1" customHeight="1" x14ac:dyDescent="0.25">
      <c r="A135" s="30"/>
      <c r="B135" s="30"/>
      <c r="C135" s="46" t="s">
        <v>70</v>
      </c>
      <c r="D135" s="47">
        <v>0</v>
      </c>
      <c r="E135" s="47">
        <v>0</v>
      </c>
      <c r="F135" s="47">
        <v>0</v>
      </c>
      <c r="G135" s="47">
        <v>0</v>
      </c>
      <c r="H135" s="30"/>
      <c r="I135" s="30"/>
      <c r="J135" s="30"/>
      <c r="K135" s="30"/>
    </row>
    <row r="136" spans="1:11" ht="14.1" customHeight="1" x14ac:dyDescent="0.25">
      <c r="A136" s="30"/>
      <c r="B136" s="30"/>
      <c r="C136" s="48" t="s">
        <v>71</v>
      </c>
      <c r="D136" s="47">
        <v>1000000</v>
      </c>
      <c r="E136" s="47">
        <v>1000000</v>
      </c>
      <c r="F136" s="47">
        <v>1000000</v>
      </c>
      <c r="G136" s="47">
        <v>1000000</v>
      </c>
      <c r="H136" s="30"/>
      <c r="I136" s="30"/>
      <c r="J136" s="30"/>
      <c r="K136" s="30"/>
    </row>
    <row r="137" spans="1:11" ht="15" customHeight="1" x14ac:dyDescent="0.25">
      <c r="A137" s="30"/>
      <c r="B137" s="30"/>
      <c r="C137" s="50" t="s">
        <v>47</v>
      </c>
      <c r="D137" s="51" t="s">
        <v>47</v>
      </c>
      <c r="E137" s="51" t="s">
        <v>47</v>
      </c>
      <c r="F137" s="51" t="s">
        <v>47</v>
      </c>
      <c r="G137" s="51" t="s">
        <v>47</v>
      </c>
      <c r="H137" s="30"/>
      <c r="I137" s="30"/>
      <c r="J137" s="30"/>
      <c r="K137" s="30"/>
    </row>
    <row r="138" spans="1:11" ht="15" customHeight="1" x14ac:dyDescent="0.25">
      <c r="A138" s="30"/>
      <c r="B138" s="30"/>
      <c r="C138" s="33" t="s">
        <v>118</v>
      </c>
      <c r="D138" s="52">
        <v>13154000</v>
      </c>
      <c r="E138" s="52">
        <v>14700000</v>
      </c>
      <c r="F138" s="52">
        <v>14800000</v>
      </c>
      <c r="G138" s="52">
        <v>14800000</v>
      </c>
      <c r="H138" s="30"/>
      <c r="I138" s="30"/>
      <c r="J138" s="30"/>
      <c r="K138" s="30"/>
    </row>
    <row r="139" spans="1:11" ht="15" customHeight="1" x14ac:dyDescent="0.25">
      <c r="A139" s="30"/>
      <c r="B139" s="30"/>
      <c r="C139" s="34" t="s">
        <v>53</v>
      </c>
      <c r="D139" s="53">
        <v>7069000</v>
      </c>
      <c r="E139" s="53">
        <v>7250000</v>
      </c>
      <c r="F139" s="53">
        <v>7250000</v>
      </c>
      <c r="G139" s="53">
        <v>7250000</v>
      </c>
      <c r="H139" s="30"/>
      <c r="I139" s="30"/>
      <c r="J139" s="30"/>
      <c r="K139" s="30"/>
    </row>
    <row r="140" spans="1:11" ht="15" customHeight="1" x14ac:dyDescent="0.25">
      <c r="A140" s="30"/>
      <c r="B140" s="30"/>
      <c r="C140" s="34" t="s">
        <v>54</v>
      </c>
      <c r="D140" s="53">
        <v>7069000</v>
      </c>
      <c r="E140" s="53">
        <v>7250000</v>
      </c>
      <c r="F140" s="53">
        <v>7250000</v>
      </c>
      <c r="G140" s="53">
        <v>7250000</v>
      </c>
      <c r="H140" s="30"/>
      <c r="I140" s="30"/>
      <c r="J140" s="30"/>
      <c r="K140" s="30"/>
    </row>
    <row r="141" spans="1:11" ht="15" customHeight="1" x14ac:dyDescent="0.25">
      <c r="A141" s="30"/>
      <c r="B141" s="30"/>
      <c r="C141" s="34" t="s">
        <v>55</v>
      </c>
      <c r="D141" s="53">
        <v>0</v>
      </c>
      <c r="E141" s="53">
        <v>0</v>
      </c>
      <c r="F141" s="53">
        <v>0</v>
      </c>
      <c r="G141" s="53">
        <v>0</v>
      </c>
      <c r="H141" s="30"/>
      <c r="I141" s="30"/>
      <c r="J141" s="30"/>
      <c r="K141" s="30"/>
    </row>
    <row r="142" spans="1:11" ht="15" customHeight="1" x14ac:dyDescent="0.25">
      <c r="A142" s="30"/>
      <c r="B142" s="30"/>
      <c r="C142" s="34" t="s">
        <v>56</v>
      </c>
      <c r="D142" s="53">
        <v>1219000</v>
      </c>
      <c r="E142" s="53">
        <v>1250000</v>
      </c>
      <c r="F142" s="53">
        <v>1250000</v>
      </c>
      <c r="G142" s="53">
        <v>1250000</v>
      </c>
      <c r="H142" s="30"/>
      <c r="I142" s="30"/>
      <c r="J142" s="30"/>
      <c r="K142" s="30"/>
    </row>
    <row r="143" spans="1:11" ht="15" customHeight="1" x14ac:dyDescent="0.25">
      <c r="A143" s="30"/>
      <c r="B143" s="30"/>
      <c r="C143" s="34" t="s">
        <v>54</v>
      </c>
      <c r="D143" s="53">
        <v>1219000</v>
      </c>
      <c r="E143" s="53">
        <v>1250000</v>
      </c>
      <c r="F143" s="53">
        <v>1250000</v>
      </c>
      <c r="G143" s="53">
        <v>1250000</v>
      </c>
      <c r="H143" s="30"/>
      <c r="I143" s="30"/>
      <c r="J143" s="30"/>
      <c r="K143" s="30"/>
    </row>
    <row r="144" spans="1:11" ht="15" customHeight="1" x14ac:dyDescent="0.25">
      <c r="A144" s="30"/>
      <c r="B144" s="30"/>
      <c r="C144" s="34" t="s">
        <v>55</v>
      </c>
      <c r="D144" s="53">
        <v>0</v>
      </c>
      <c r="E144" s="53">
        <v>0</v>
      </c>
      <c r="F144" s="53">
        <v>0</v>
      </c>
      <c r="G144" s="53">
        <v>0</v>
      </c>
      <c r="H144" s="30"/>
      <c r="I144" s="30"/>
      <c r="J144" s="30"/>
      <c r="K144" s="30"/>
    </row>
    <row r="145" spans="1:11" ht="15" customHeight="1" x14ac:dyDescent="0.25">
      <c r="A145" s="30"/>
      <c r="B145" s="30"/>
      <c r="C145" s="34" t="s">
        <v>57</v>
      </c>
      <c r="D145" s="53">
        <v>3446000</v>
      </c>
      <c r="E145" s="53">
        <v>5200000</v>
      </c>
      <c r="F145" s="53">
        <v>5300000</v>
      </c>
      <c r="G145" s="53">
        <v>5300000</v>
      </c>
      <c r="H145" s="30"/>
      <c r="I145" s="30"/>
      <c r="J145" s="30"/>
      <c r="K145" s="30"/>
    </row>
    <row r="146" spans="1:11" ht="15" customHeight="1" x14ac:dyDescent="0.25">
      <c r="A146" s="30"/>
      <c r="B146" s="30"/>
      <c r="C146" s="34" t="s">
        <v>54</v>
      </c>
      <c r="D146" s="53">
        <v>3446000</v>
      </c>
      <c r="E146" s="53">
        <v>5200000</v>
      </c>
      <c r="F146" s="53">
        <v>5300000</v>
      </c>
      <c r="G146" s="53">
        <v>5300000</v>
      </c>
      <c r="H146" s="30"/>
      <c r="I146" s="30"/>
      <c r="J146" s="30"/>
      <c r="K146" s="30"/>
    </row>
    <row r="147" spans="1:11" ht="15" customHeight="1" x14ac:dyDescent="0.25">
      <c r="A147" s="30"/>
      <c r="B147" s="30"/>
      <c r="C147" s="34" t="s">
        <v>55</v>
      </c>
      <c r="D147" s="53">
        <v>0</v>
      </c>
      <c r="E147" s="53">
        <v>0</v>
      </c>
      <c r="F147" s="53">
        <v>0</v>
      </c>
      <c r="G147" s="53">
        <v>0</v>
      </c>
      <c r="H147" s="30"/>
      <c r="I147" s="30"/>
      <c r="J147" s="30"/>
      <c r="K147" s="30"/>
    </row>
    <row r="148" spans="1:11" ht="15" customHeight="1" x14ac:dyDescent="0.25">
      <c r="A148" s="30"/>
      <c r="B148" s="30"/>
      <c r="C148" s="34" t="s">
        <v>58</v>
      </c>
      <c r="D148" s="53">
        <v>0</v>
      </c>
      <c r="E148" s="53">
        <v>0</v>
      </c>
      <c r="F148" s="53">
        <v>0</v>
      </c>
      <c r="G148" s="53">
        <v>0</v>
      </c>
      <c r="H148" s="30"/>
      <c r="I148" s="30"/>
      <c r="J148" s="30"/>
      <c r="K148" s="30"/>
    </row>
    <row r="149" spans="1:11" ht="15" customHeight="1" x14ac:dyDescent="0.25">
      <c r="A149" s="30"/>
      <c r="B149" s="30"/>
      <c r="C149" s="34" t="s">
        <v>54</v>
      </c>
      <c r="D149" s="53">
        <v>0</v>
      </c>
      <c r="E149" s="53">
        <v>0</v>
      </c>
      <c r="F149" s="53">
        <v>0</v>
      </c>
      <c r="G149" s="53">
        <v>0</v>
      </c>
      <c r="H149" s="30"/>
      <c r="I149" s="30"/>
      <c r="J149" s="30"/>
      <c r="K149" s="30"/>
    </row>
    <row r="150" spans="1:11" ht="15" customHeight="1" x14ac:dyDescent="0.25">
      <c r="A150" s="30"/>
      <c r="B150" s="30"/>
      <c r="C150" s="34" t="s">
        <v>55</v>
      </c>
      <c r="D150" s="53">
        <v>0</v>
      </c>
      <c r="E150" s="53">
        <v>0</v>
      </c>
      <c r="F150" s="53">
        <v>0</v>
      </c>
      <c r="G150" s="53">
        <v>0</v>
      </c>
      <c r="H150" s="30"/>
      <c r="I150" s="30"/>
      <c r="J150" s="30"/>
      <c r="K150" s="30"/>
    </row>
    <row r="151" spans="1:11" ht="20.100000000000001" customHeight="1" x14ac:dyDescent="0.25">
      <c r="A151" s="30"/>
      <c r="B151" s="30"/>
      <c r="C151" s="34" t="s">
        <v>119</v>
      </c>
      <c r="D151" s="54">
        <v>0</v>
      </c>
      <c r="E151" s="54">
        <v>0</v>
      </c>
      <c r="F151" s="54">
        <v>0</v>
      </c>
      <c r="G151" s="54">
        <v>0</v>
      </c>
      <c r="H151" s="30"/>
      <c r="I151" s="30"/>
      <c r="J151" s="30"/>
      <c r="K151" s="30"/>
    </row>
    <row r="152" spans="1:11" ht="15" customHeight="1" x14ac:dyDescent="0.25">
      <c r="A152" s="30"/>
      <c r="B152" s="30"/>
      <c r="C152" s="34" t="s">
        <v>54</v>
      </c>
      <c r="D152" s="53">
        <v>0</v>
      </c>
      <c r="E152" s="53">
        <v>0</v>
      </c>
      <c r="F152" s="53">
        <v>0</v>
      </c>
      <c r="G152" s="53">
        <v>0</v>
      </c>
      <c r="H152" s="30"/>
      <c r="I152" s="30"/>
      <c r="J152" s="30"/>
      <c r="K152" s="30"/>
    </row>
    <row r="153" spans="1:11" ht="15" customHeight="1" x14ac:dyDescent="0.25">
      <c r="A153" s="30"/>
      <c r="B153" s="30"/>
      <c r="C153" s="34" t="s">
        <v>55</v>
      </c>
      <c r="D153" s="53">
        <v>0</v>
      </c>
      <c r="E153" s="53">
        <v>0</v>
      </c>
      <c r="F153" s="53">
        <v>0</v>
      </c>
      <c r="G153" s="53">
        <v>0</v>
      </c>
      <c r="H153" s="30"/>
      <c r="I153" s="30"/>
      <c r="J153" s="30"/>
      <c r="K153" s="30"/>
    </row>
    <row r="154" spans="1:11" ht="15" customHeight="1" x14ac:dyDescent="0.25">
      <c r="A154" s="30"/>
      <c r="B154" s="30"/>
      <c r="C154" s="34" t="s">
        <v>60</v>
      </c>
      <c r="D154" s="53">
        <v>320000</v>
      </c>
      <c r="E154" s="53">
        <v>0</v>
      </c>
      <c r="F154" s="53">
        <v>0</v>
      </c>
      <c r="G154" s="53">
        <v>0</v>
      </c>
      <c r="H154" s="30"/>
      <c r="I154" s="30"/>
      <c r="J154" s="30"/>
      <c r="K154" s="30"/>
    </row>
    <row r="155" spans="1:11" ht="15" customHeight="1" x14ac:dyDescent="0.25">
      <c r="A155" s="30"/>
      <c r="B155" s="30"/>
      <c r="C155" s="34" t="s">
        <v>54</v>
      </c>
      <c r="D155" s="53">
        <v>320000</v>
      </c>
      <c r="E155" s="53">
        <v>0</v>
      </c>
      <c r="F155" s="53">
        <v>0</v>
      </c>
      <c r="G155" s="53">
        <v>0</v>
      </c>
      <c r="H155" s="30"/>
      <c r="I155" s="30"/>
      <c r="J155" s="30"/>
      <c r="K155" s="30"/>
    </row>
    <row r="156" spans="1:11" ht="15" customHeight="1" x14ac:dyDescent="0.25">
      <c r="A156" s="30"/>
      <c r="B156" s="30"/>
      <c r="C156" s="34" t="s">
        <v>55</v>
      </c>
      <c r="D156" s="53">
        <v>0</v>
      </c>
      <c r="E156" s="53">
        <v>0</v>
      </c>
      <c r="F156" s="53">
        <v>0</v>
      </c>
      <c r="G156" s="53">
        <v>0</v>
      </c>
      <c r="H156" s="30"/>
      <c r="I156" s="30"/>
      <c r="J156" s="30"/>
      <c r="K156" s="30"/>
    </row>
    <row r="157" spans="1:11" ht="15" customHeight="1" x14ac:dyDescent="0.25">
      <c r="A157" s="30"/>
      <c r="B157" s="30"/>
      <c r="C157" s="34" t="s">
        <v>61</v>
      </c>
      <c r="D157" s="53">
        <v>100000</v>
      </c>
      <c r="E157" s="53">
        <v>0</v>
      </c>
      <c r="F157" s="53">
        <v>0</v>
      </c>
      <c r="G157" s="53">
        <v>0</v>
      </c>
      <c r="H157" s="30"/>
      <c r="I157" s="30"/>
      <c r="J157" s="30"/>
      <c r="K157" s="30"/>
    </row>
    <row r="158" spans="1:11" ht="15" customHeight="1" x14ac:dyDescent="0.25">
      <c r="A158" s="30"/>
      <c r="B158" s="30"/>
      <c r="C158" s="34" t="s">
        <v>54</v>
      </c>
      <c r="D158" s="53">
        <v>100000</v>
      </c>
      <c r="E158" s="53">
        <v>0</v>
      </c>
      <c r="F158" s="53">
        <v>0</v>
      </c>
      <c r="G158" s="53">
        <v>0</v>
      </c>
      <c r="H158" s="30"/>
      <c r="I158" s="30"/>
      <c r="J158" s="30"/>
      <c r="K158" s="30"/>
    </row>
    <row r="159" spans="1:11" ht="15" customHeight="1" x14ac:dyDescent="0.25">
      <c r="A159" s="30"/>
      <c r="B159" s="30"/>
      <c r="C159" s="34" t="s">
        <v>55</v>
      </c>
      <c r="D159" s="53">
        <v>0</v>
      </c>
      <c r="E159" s="53">
        <v>0</v>
      </c>
      <c r="F159" s="53">
        <v>0</v>
      </c>
      <c r="G159" s="53">
        <v>0</v>
      </c>
      <c r="H159" s="30"/>
      <c r="I159" s="30"/>
      <c r="J159" s="30"/>
      <c r="K159" s="30"/>
    </row>
    <row r="160" spans="1:11" ht="15" customHeight="1" x14ac:dyDescent="0.25">
      <c r="A160" s="30"/>
      <c r="B160" s="30"/>
      <c r="C160" s="34" t="s">
        <v>62</v>
      </c>
      <c r="D160" s="53">
        <v>0</v>
      </c>
      <c r="E160" s="53">
        <v>0</v>
      </c>
      <c r="F160" s="53">
        <v>0</v>
      </c>
      <c r="G160" s="53">
        <v>0</v>
      </c>
      <c r="H160" s="30"/>
      <c r="I160" s="30"/>
      <c r="J160" s="30"/>
      <c r="K160" s="30"/>
    </row>
    <row r="161" spans="1:11" ht="15" customHeight="1" x14ac:dyDescent="0.25">
      <c r="A161" s="30"/>
      <c r="B161" s="30"/>
      <c r="C161" s="34" t="s">
        <v>54</v>
      </c>
      <c r="D161" s="53">
        <v>0</v>
      </c>
      <c r="E161" s="53">
        <v>0</v>
      </c>
      <c r="F161" s="53">
        <v>0</v>
      </c>
      <c r="G161" s="53">
        <v>0</v>
      </c>
      <c r="H161" s="30"/>
      <c r="I161" s="30"/>
      <c r="J161" s="30"/>
      <c r="K161" s="30"/>
    </row>
    <row r="162" spans="1:11" ht="15" customHeight="1" x14ac:dyDescent="0.25">
      <c r="A162" s="30"/>
      <c r="B162" s="30"/>
      <c r="C162" s="34" t="s">
        <v>63</v>
      </c>
      <c r="D162" s="53">
        <v>0</v>
      </c>
      <c r="E162" s="53">
        <v>0</v>
      </c>
      <c r="F162" s="53">
        <v>0</v>
      </c>
      <c r="G162" s="53">
        <v>0</v>
      </c>
      <c r="H162" s="30"/>
      <c r="I162" s="30"/>
      <c r="J162" s="30"/>
      <c r="K162" s="30"/>
    </row>
    <row r="163" spans="1:11" ht="15" customHeight="1" x14ac:dyDescent="0.25">
      <c r="A163" s="30"/>
      <c r="B163" s="30"/>
      <c r="C163" s="34" t="s">
        <v>64</v>
      </c>
      <c r="D163" s="53">
        <v>0</v>
      </c>
      <c r="E163" s="53">
        <v>0</v>
      </c>
      <c r="F163" s="53">
        <v>0</v>
      </c>
      <c r="G163" s="53">
        <v>0</v>
      </c>
      <c r="H163" s="30"/>
      <c r="I163" s="30"/>
      <c r="J163" s="30"/>
      <c r="K163" s="30"/>
    </row>
    <row r="164" spans="1:11" ht="15" customHeight="1" x14ac:dyDescent="0.25">
      <c r="A164" s="30"/>
      <c r="B164" s="30"/>
      <c r="C164" s="34" t="s">
        <v>65</v>
      </c>
      <c r="D164" s="53">
        <v>0</v>
      </c>
      <c r="E164" s="53">
        <v>0</v>
      </c>
      <c r="F164" s="53">
        <v>0</v>
      </c>
      <c r="G164" s="53">
        <v>0</v>
      </c>
      <c r="H164" s="30"/>
      <c r="I164" s="30"/>
      <c r="J164" s="30"/>
      <c r="K164" s="30"/>
    </row>
    <row r="165" spans="1:11" ht="15" customHeight="1" x14ac:dyDescent="0.25">
      <c r="A165" s="30"/>
      <c r="B165" s="30"/>
      <c r="C165" s="34" t="s">
        <v>66</v>
      </c>
      <c r="D165" s="53">
        <v>0</v>
      </c>
      <c r="E165" s="53">
        <v>0</v>
      </c>
      <c r="F165" s="53">
        <v>0</v>
      </c>
      <c r="G165" s="53">
        <v>0</v>
      </c>
      <c r="H165" s="30"/>
      <c r="I165" s="30"/>
      <c r="J165" s="30"/>
      <c r="K165" s="30"/>
    </row>
    <row r="166" spans="1:11" ht="15" customHeight="1" x14ac:dyDescent="0.25">
      <c r="A166" s="30"/>
      <c r="B166" s="30"/>
      <c r="C166" s="34" t="s">
        <v>67</v>
      </c>
      <c r="D166" s="53">
        <v>1000000</v>
      </c>
      <c r="E166" s="53">
        <v>1000000</v>
      </c>
      <c r="F166" s="53">
        <v>1000000</v>
      </c>
      <c r="G166" s="53">
        <v>1000000</v>
      </c>
      <c r="H166" s="30"/>
      <c r="I166" s="30"/>
      <c r="J166" s="30"/>
      <c r="K166" s="30"/>
    </row>
    <row r="167" spans="1:11" ht="15" customHeight="1" x14ac:dyDescent="0.25">
      <c r="A167" s="30"/>
      <c r="B167" s="30"/>
      <c r="C167" s="34" t="s">
        <v>54</v>
      </c>
      <c r="D167" s="53">
        <v>1000000</v>
      </c>
      <c r="E167" s="53">
        <v>1000000</v>
      </c>
      <c r="F167" s="53">
        <v>1000000</v>
      </c>
      <c r="G167" s="53">
        <v>1000000</v>
      </c>
      <c r="H167" s="30"/>
      <c r="I167" s="30"/>
      <c r="J167" s="30"/>
      <c r="K167" s="30"/>
    </row>
    <row r="168" spans="1:11" ht="15" customHeight="1" x14ac:dyDescent="0.25">
      <c r="A168" s="30"/>
      <c r="B168" s="30"/>
      <c r="C168" s="34" t="s">
        <v>63</v>
      </c>
      <c r="D168" s="53">
        <v>0</v>
      </c>
      <c r="E168" s="53">
        <v>0</v>
      </c>
      <c r="F168" s="53">
        <v>0</v>
      </c>
      <c r="G168" s="53">
        <v>0</v>
      </c>
      <c r="H168" s="30"/>
      <c r="I168" s="30"/>
      <c r="J168" s="30"/>
      <c r="K168" s="30"/>
    </row>
    <row r="169" spans="1:11" ht="15" customHeight="1" x14ac:dyDescent="0.25">
      <c r="A169" s="30"/>
      <c r="B169" s="30"/>
      <c r="C169" s="34" t="s">
        <v>64</v>
      </c>
      <c r="D169" s="53">
        <v>0</v>
      </c>
      <c r="E169" s="53">
        <v>0</v>
      </c>
      <c r="F169" s="53">
        <v>0</v>
      </c>
      <c r="G169" s="53">
        <v>0</v>
      </c>
      <c r="H169" s="30"/>
      <c r="I169" s="30"/>
      <c r="J169" s="30"/>
      <c r="K169" s="30"/>
    </row>
    <row r="170" spans="1:11" ht="15" customHeight="1" x14ac:dyDescent="0.25">
      <c r="A170" s="30"/>
      <c r="B170" s="30"/>
      <c r="C170" s="34" t="s">
        <v>65</v>
      </c>
      <c r="D170" s="53">
        <v>0</v>
      </c>
      <c r="E170" s="53">
        <v>0</v>
      </c>
      <c r="F170" s="53">
        <v>0</v>
      </c>
      <c r="G170" s="53">
        <v>0</v>
      </c>
      <c r="H170" s="30"/>
      <c r="I170" s="30"/>
      <c r="J170" s="30"/>
      <c r="K170" s="30"/>
    </row>
    <row r="171" spans="1:11" ht="15" customHeight="1" x14ac:dyDescent="0.25">
      <c r="A171" s="30"/>
      <c r="B171" s="30"/>
      <c r="C171" s="34" t="s">
        <v>66</v>
      </c>
      <c r="D171" s="53">
        <v>0</v>
      </c>
      <c r="E171" s="53">
        <v>0</v>
      </c>
      <c r="F171" s="53">
        <v>0</v>
      </c>
      <c r="G171" s="53">
        <v>0</v>
      </c>
      <c r="H171" s="30"/>
      <c r="I171" s="30"/>
      <c r="J171" s="30"/>
      <c r="K171" s="30"/>
    </row>
    <row r="172" spans="1:11" ht="15" customHeight="1" x14ac:dyDescent="0.25">
      <c r="A172" s="30"/>
      <c r="B172" s="30"/>
      <c r="C172" s="34" t="s">
        <v>68</v>
      </c>
      <c r="D172" s="53">
        <v>0</v>
      </c>
      <c r="E172" s="53">
        <v>0</v>
      </c>
      <c r="F172" s="53">
        <v>0</v>
      </c>
      <c r="G172" s="53">
        <v>0</v>
      </c>
      <c r="H172" s="30"/>
      <c r="I172" s="30"/>
      <c r="J172" s="30"/>
      <c r="K172" s="30"/>
    </row>
    <row r="173" spans="1:11" ht="15" customHeight="1" x14ac:dyDescent="0.25">
      <c r="A173" s="30"/>
      <c r="B173" s="30"/>
      <c r="C173" s="34" t="s">
        <v>54</v>
      </c>
      <c r="D173" s="53">
        <v>0</v>
      </c>
      <c r="E173" s="53">
        <v>0</v>
      </c>
      <c r="F173" s="53">
        <v>0</v>
      </c>
      <c r="G173" s="53">
        <v>0</v>
      </c>
      <c r="H173" s="30"/>
      <c r="I173" s="30"/>
      <c r="J173" s="30"/>
      <c r="K173" s="30"/>
    </row>
    <row r="174" spans="1:11" ht="15" customHeight="1" x14ac:dyDescent="0.25">
      <c r="A174" s="30"/>
      <c r="B174" s="30"/>
      <c r="C174" s="34" t="s">
        <v>63</v>
      </c>
      <c r="D174" s="53">
        <v>0</v>
      </c>
      <c r="E174" s="53">
        <v>0</v>
      </c>
      <c r="F174" s="53">
        <v>0</v>
      </c>
      <c r="G174" s="53">
        <v>0</v>
      </c>
      <c r="H174" s="30"/>
      <c r="I174" s="30"/>
      <c r="J174" s="30"/>
      <c r="K174" s="30"/>
    </row>
    <row r="175" spans="1:11" ht="15" customHeight="1" x14ac:dyDescent="0.25">
      <c r="A175" s="30"/>
      <c r="B175" s="30"/>
      <c r="C175" s="34" t="s">
        <v>64</v>
      </c>
      <c r="D175" s="53">
        <v>0</v>
      </c>
      <c r="E175" s="53">
        <v>0</v>
      </c>
      <c r="F175" s="53">
        <v>0</v>
      </c>
      <c r="G175" s="53">
        <v>0</v>
      </c>
      <c r="H175" s="30"/>
      <c r="I175" s="30"/>
      <c r="J175" s="30"/>
      <c r="K175" s="30"/>
    </row>
    <row r="176" spans="1:11" ht="15" customHeight="1" x14ac:dyDescent="0.25">
      <c r="A176" s="30"/>
      <c r="B176" s="30"/>
      <c r="C176" s="34" t="s">
        <v>65</v>
      </c>
      <c r="D176" s="53">
        <v>0</v>
      </c>
      <c r="E176" s="53">
        <v>0</v>
      </c>
      <c r="F176" s="53">
        <v>0</v>
      </c>
      <c r="G176" s="53">
        <v>0</v>
      </c>
      <c r="H176" s="30"/>
      <c r="I176" s="30"/>
      <c r="J176" s="30"/>
      <c r="K176" s="30"/>
    </row>
    <row r="177" spans="1:11" ht="15" customHeight="1" x14ac:dyDescent="0.25">
      <c r="A177" s="30"/>
      <c r="B177" s="30"/>
      <c r="C177" s="34" t="s">
        <v>66</v>
      </c>
      <c r="D177" s="53">
        <v>0</v>
      </c>
      <c r="E177" s="53">
        <v>0</v>
      </c>
      <c r="F177" s="53">
        <v>0</v>
      </c>
      <c r="G177" s="53">
        <v>0</v>
      </c>
      <c r="H177" s="30"/>
      <c r="I177" s="30"/>
      <c r="J177" s="30"/>
      <c r="K177" s="30"/>
    </row>
    <row r="178" spans="1:11" ht="15" customHeight="1" x14ac:dyDescent="0.25">
      <c r="A178" s="30"/>
      <c r="B178" s="30"/>
      <c r="C178" s="34" t="s">
        <v>69</v>
      </c>
      <c r="D178" s="53">
        <v>0</v>
      </c>
      <c r="E178" s="53">
        <v>0</v>
      </c>
      <c r="F178" s="53">
        <v>0</v>
      </c>
      <c r="G178" s="53">
        <v>0</v>
      </c>
      <c r="H178" s="30"/>
      <c r="I178" s="30"/>
      <c r="J178" s="30"/>
      <c r="K178" s="30"/>
    </row>
    <row r="179" spans="1:11" ht="15" customHeight="1" x14ac:dyDescent="0.25">
      <c r="A179" s="30"/>
      <c r="B179" s="30"/>
      <c r="C179" s="34" t="s">
        <v>70</v>
      </c>
      <c r="D179" s="53">
        <v>0</v>
      </c>
      <c r="E179" s="53">
        <v>0</v>
      </c>
      <c r="F179" s="53">
        <v>0</v>
      </c>
      <c r="G179" s="53">
        <v>0</v>
      </c>
      <c r="H179" s="30"/>
      <c r="I179" s="30"/>
      <c r="J179" s="30"/>
      <c r="K179" s="30"/>
    </row>
    <row r="180" spans="1:11" ht="20.100000000000001" customHeight="1" x14ac:dyDescent="0.25">
      <c r="A180" s="30"/>
      <c r="B180" s="30"/>
      <c r="C180" s="55" t="s">
        <v>47</v>
      </c>
      <c r="D180" s="30"/>
      <c r="E180" s="30"/>
      <c r="F180" s="30"/>
      <c r="G180" s="30"/>
      <c r="H180" s="30"/>
      <c r="I180" s="30"/>
      <c r="J180" s="30"/>
      <c r="K180" s="30"/>
    </row>
    <row r="181" spans="1:11" ht="20.100000000000001" customHeight="1" x14ac:dyDescent="0.25">
      <c r="A181" s="56" t="s">
        <v>120</v>
      </c>
      <c r="B181" s="41" t="s">
        <v>121</v>
      </c>
      <c r="C181" s="41" t="s">
        <v>47</v>
      </c>
      <c r="D181" s="30"/>
      <c r="E181" s="57" t="s">
        <v>47</v>
      </c>
      <c r="F181" s="41" t="s">
        <v>121</v>
      </c>
      <c r="G181" s="41" t="s">
        <v>47</v>
      </c>
      <c r="H181" s="58" t="s">
        <v>47</v>
      </c>
      <c r="I181" s="57" t="s">
        <v>47</v>
      </c>
      <c r="J181" s="41" t="s">
        <v>121</v>
      </c>
      <c r="K181" s="41" t="s">
        <v>47</v>
      </c>
    </row>
    <row r="182" spans="1:11" ht="20.100000000000001" customHeight="1" x14ac:dyDescent="0.25">
      <c r="A182" s="59" t="s">
        <v>122</v>
      </c>
      <c r="B182" s="41" t="s">
        <v>123</v>
      </c>
      <c r="C182" s="41" t="s">
        <v>47</v>
      </c>
      <c r="D182" s="30"/>
      <c r="E182" s="59" t="s">
        <v>124</v>
      </c>
      <c r="F182" s="41" t="s">
        <v>123</v>
      </c>
      <c r="G182" s="41" t="s">
        <v>47</v>
      </c>
      <c r="H182" s="30"/>
      <c r="I182" s="59" t="s">
        <v>125</v>
      </c>
      <c r="J182" s="41" t="s">
        <v>123</v>
      </c>
      <c r="K182" s="41" t="s">
        <v>47</v>
      </c>
    </row>
    <row r="183" spans="1:11" ht="20.100000000000001" customHeight="1" x14ac:dyDescent="0.25">
      <c r="A183" s="60" t="s">
        <v>47</v>
      </c>
      <c r="B183" s="41" t="s">
        <v>126</v>
      </c>
      <c r="C183" s="41" t="s">
        <v>47</v>
      </c>
      <c r="D183" s="30"/>
      <c r="E183" s="60" t="s">
        <v>47</v>
      </c>
      <c r="F183" s="41" t="s">
        <v>126</v>
      </c>
      <c r="G183" s="41" t="s">
        <v>47</v>
      </c>
      <c r="H183" s="30"/>
      <c r="I183" s="60" t="s">
        <v>47</v>
      </c>
      <c r="J183" s="41" t="s">
        <v>126</v>
      </c>
      <c r="K183" s="41" t="s">
        <v>47</v>
      </c>
    </row>
  </sheetData>
  <mergeCells count="23">
    <mergeCell ref="C1:G1"/>
    <mergeCell ref="C2:G2"/>
    <mergeCell ref="D3:G3"/>
    <mergeCell ref="D4:G4"/>
    <mergeCell ref="D5:G5"/>
    <mergeCell ref="D16:G16"/>
    <mergeCell ref="C21:G21"/>
    <mergeCell ref="D22:G22"/>
    <mergeCell ref="D23:G23"/>
    <mergeCell ref="D24:G24"/>
    <mergeCell ref="D6:G6"/>
    <mergeCell ref="D7:G7"/>
    <mergeCell ref="C8:G8"/>
    <mergeCell ref="C9:G9"/>
    <mergeCell ref="D10:G10"/>
    <mergeCell ref="D82:G82"/>
    <mergeCell ref="D83:G83"/>
    <mergeCell ref="C92:G92"/>
    <mergeCell ref="D25:G25"/>
    <mergeCell ref="C34:G34"/>
    <mergeCell ref="C79:G79"/>
    <mergeCell ref="D80:G80"/>
    <mergeCell ref="D81:G81"/>
  </mergeCells>
  <pageMargins left="0" right="0" top="0" bottom="0" header="0" footer="0"/>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29"/>
  <sheetViews>
    <sheetView topLeftCell="A94" zoomScale="130" zoomScaleNormal="130" workbookViewId="0">
      <selection activeCell="I100" sqref="I100"/>
    </sheetView>
  </sheetViews>
  <sheetFormatPr defaultRowHeight="15" x14ac:dyDescent="0.25"/>
  <cols>
    <col min="1" max="1" width="9.140625" style="1258" customWidth="1"/>
    <col min="2" max="2" width="28.5703125" style="1258" customWidth="1"/>
    <col min="3" max="5" width="11.7109375" style="1258" customWidth="1"/>
    <col min="6" max="6" width="12.42578125" style="1258" customWidth="1"/>
    <col min="7" max="7" width="4.85546875" style="1258" customWidth="1"/>
    <col min="8" max="8" width="3.140625" style="1258" customWidth="1"/>
    <col min="9" max="9" width="11" style="1258" customWidth="1"/>
    <col min="10" max="10" width="11" style="1258" bestFit="1" customWidth="1"/>
    <col min="11" max="16384" width="9.140625" style="1258"/>
  </cols>
  <sheetData>
    <row r="2" spans="1:12" ht="18" customHeight="1" x14ac:dyDescent="0.25">
      <c r="A2" s="1257"/>
      <c r="B2" s="1725" t="s">
        <v>610</v>
      </c>
      <c r="C2" s="1725"/>
      <c r="D2" s="1725"/>
      <c r="E2" s="1725"/>
      <c r="F2" s="1725"/>
      <c r="G2" s="1257"/>
    </row>
    <row r="3" spans="1:12" ht="18" customHeight="1" x14ac:dyDescent="0.25">
      <c r="A3" s="1259"/>
      <c r="B3" s="1726" t="s">
        <v>2525</v>
      </c>
      <c r="C3" s="1726"/>
      <c r="D3" s="1726"/>
      <c r="E3" s="1726"/>
      <c r="F3" s="1726"/>
      <c r="G3" s="1259"/>
    </row>
    <row r="4" spans="1:12" ht="15.75" thickBot="1" x14ac:dyDescent="0.3"/>
    <row r="5" spans="1:12" ht="15.75" thickBot="1" x14ac:dyDescent="0.3">
      <c r="B5" s="1260" t="s">
        <v>6</v>
      </c>
      <c r="C5" s="1727" t="s">
        <v>2526</v>
      </c>
      <c r="D5" s="1727"/>
      <c r="E5" s="1727"/>
      <c r="F5" s="1727"/>
    </row>
    <row r="6" spans="1:12" ht="15.75" thickBot="1" x14ac:dyDescent="0.3">
      <c r="B6" s="1260" t="s">
        <v>8</v>
      </c>
      <c r="C6" s="1728" t="s">
        <v>2096</v>
      </c>
      <c r="D6" s="1729"/>
      <c r="E6" s="1729"/>
      <c r="F6" s="1730"/>
    </row>
    <row r="7" spans="1:12" ht="15.75" thickBot="1" x14ac:dyDescent="0.3">
      <c r="B7" s="1260" t="s">
        <v>10</v>
      </c>
      <c r="C7" s="1731" t="s">
        <v>546</v>
      </c>
      <c r="D7" s="1732"/>
      <c r="E7" s="1732"/>
      <c r="F7" s="1733"/>
    </row>
    <row r="8" spans="1:12" ht="15.75" thickBot="1" x14ac:dyDescent="0.3">
      <c r="B8" s="1734" t="s">
        <v>12</v>
      </c>
      <c r="C8" s="1735"/>
      <c r="D8" s="1735"/>
      <c r="E8" s="1735"/>
      <c r="F8" s="1736"/>
    </row>
    <row r="9" spans="1:12" ht="15.75" thickBot="1" x14ac:dyDescent="0.3">
      <c r="B9" s="1715" t="s">
        <v>2527</v>
      </c>
      <c r="C9" s="1716"/>
      <c r="D9" s="1716"/>
      <c r="E9" s="1716"/>
      <c r="F9" s="1717"/>
    </row>
    <row r="10" spans="1:12" ht="14.25" customHeight="1" thickBot="1" x14ac:dyDescent="0.3">
      <c r="B10" s="1718"/>
      <c r="C10" s="1716"/>
      <c r="D10" s="1716"/>
      <c r="E10" s="1716"/>
      <c r="F10" s="1717"/>
    </row>
    <row r="11" spans="1:12" ht="15.75" thickBot="1" x14ac:dyDescent="0.3">
      <c r="A11" s="1261"/>
      <c r="B11" s="1718"/>
      <c r="C11" s="1716"/>
      <c r="D11" s="1716"/>
      <c r="E11" s="1716"/>
      <c r="F11" s="1717"/>
    </row>
    <row r="12" spans="1:12" ht="43.5" customHeight="1" thickBot="1" x14ac:dyDescent="0.3">
      <c r="A12" s="1261"/>
      <c r="B12" s="1262" t="s">
        <v>2528</v>
      </c>
      <c r="C12" s="1719" t="s">
        <v>2529</v>
      </c>
      <c r="D12" s="1720"/>
      <c r="E12" s="1720"/>
      <c r="F12" s="1721"/>
      <c r="I12" s="1263"/>
      <c r="J12" s="1264"/>
      <c r="K12" s="1264"/>
      <c r="L12" s="1264"/>
    </row>
    <row r="13" spans="1:12" ht="23.25" customHeight="1" thickBot="1" x14ac:dyDescent="0.3">
      <c r="A13" s="1261"/>
      <c r="B13" s="1265" t="s">
        <v>2530</v>
      </c>
      <c r="C13" s="1266">
        <v>2022</v>
      </c>
      <c r="D13" s="1266">
        <v>2023</v>
      </c>
      <c r="E13" s="1266">
        <v>2024</v>
      </c>
      <c r="F13" s="1266">
        <v>2025</v>
      </c>
    </row>
    <row r="14" spans="1:12" ht="27" customHeight="1" thickBot="1" x14ac:dyDescent="0.3">
      <c r="A14" s="1261"/>
      <c r="B14" s="1267" t="s">
        <v>2531</v>
      </c>
      <c r="C14" s="1268">
        <v>0.75</v>
      </c>
      <c r="D14" s="1269" t="s">
        <v>2532</v>
      </c>
      <c r="E14" s="1269" t="s">
        <v>2532</v>
      </c>
      <c r="F14" s="1269" t="s">
        <v>2532</v>
      </c>
    </row>
    <row r="15" spans="1:12" ht="41.25" customHeight="1" thickBot="1" x14ac:dyDescent="0.3">
      <c r="A15" s="1261"/>
      <c r="B15" s="1270" t="s">
        <v>21</v>
      </c>
      <c r="C15" s="1719" t="s">
        <v>2533</v>
      </c>
      <c r="D15" s="1720"/>
      <c r="E15" s="1720"/>
      <c r="F15" s="1721"/>
    </row>
    <row r="16" spans="1:12" ht="23.25" customHeight="1" thickBot="1" x14ac:dyDescent="0.3">
      <c r="B16" s="1709" t="s">
        <v>2534</v>
      </c>
      <c r="C16" s="1713"/>
      <c r="D16" s="1713"/>
      <c r="E16" s="1713"/>
      <c r="F16" s="1714"/>
      <c r="I16" s="1271"/>
      <c r="K16" s="1271"/>
    </row>
    <row r="17" spans="1:13" ht="15.75" thickBot="1" x14ac:dyDescent="0.3">
      <c r="B17" s="1272"/>
      <c r="C17" s="1273">
        <v>2022</v>
      </c>
      <c r="D17" s="1273">
        <v>2023</v>
      </c>
      <c r="E17" s="1273">
        <v>2024</v>
      </c>
      <c r="F17" s="1273">
        <v>2025</v>
      </c>
      <c r="H17" s="1274"/>
    </row>
    <row r="18" spans="1:13" ht="31.5" customHeight="1" thickBot="1" x14ac:dyDescent="0.3">
      <c r="B18" s="1275" t="s">
        <v>2535</v>
      </c>
      <c r="C18" s="1276" t="s">
        <v>2536</v>
      </c>
      <c r="D18" s="1277" t="s">
        <v>2537</v>
      </c>
      <c r="E18" s="1278" t="s">
        <v>2537</v>
      </c>
      <c r="F18" s="1278" t="s">
        <v>2537</v>
      </c>
      <c r="G18" s="1279"/>
      <c r="H18" s="1274"/>
      <c r="I18" s="1280"/>
    </row>
    <row r="19" spans="1:13" ht="44.25" customHeight="1" thickBot="1" x14ac:dyDescent="0.3">
      <c r="A19" s="1279"/>
      <c r="B19" s="1281" t="s">
        <v>2538</v>
      </c>
      <c r="C19" s="1276" t="s">
        <v>2539</v>
      </c>
      <c r="D19" s="1278" t="s">
        <v>2537</v>
      </c>
      <c r="E19" s="1278" t="s">
        <v>2537</v>
      </c>
      <c r="F19" s="1282" t="s">
        <v>2537</v>
      </c>
      <c r="H19" s="1274"/>
    </row>
    <row r="20" spans="1:13" ht="15.75" thickBot="1" x14ac:dyDescent="0.3">
      <c r="B20" s="1722" t="s">
        <v>2540</v>
      </c>
      <c r="C20" s="1723"/>
      <c r="D20" s="1723"/>
      <c r="E20" s="1723"/>
      <c r="F20" s="1724"/>
    </row>
    <row r="21" spans="1:13" ht="15.75" thickBot="1" x14ac:dyDescent="0.3">
      <c r="B21" s="1705" t="s">
        <v>2541</v>
      </c>
      <c r="C21" s="1706"/>
      <c r="D21" s="1706"/>
      <c r="E21" s="1706"/>
      <c r="F21" s="1707"/>
    </row>
    <row r="22" spans="1:13" ht="18.75" customHeight="1" thickBot="1" x14ac:dyDescent="0.3">
      <c r="B22" s="1283" t="s">
        <v>2542</v>
      </c>
      <c r="C22" s="1709" t="s">
        <v>2543</v>
      </c>
      <c r="D22" s="1678"/>
      <c r="E22" s="1678"/>
      <c r="F22" s="1679"/>
      <c r="J22" s="1284"/>
    </row>
    <row r="23" spans="1:13" ht="31.5" customHeight="1" thickBot="1" x14ac:dyDescent="0.3">
      <c r="B23" s="1267" t="s">
        <v>560</v>
      </c>
      <c r="C23" s="1710" t="s">
        <v>2544</v>
      </c>
      <c r="D23" s="1711"/>
      <c r="E23" s="1711"/>
      <c r="F23" s="1712"/>
    </row>
    <row r="24" spans="1:13" ht="28.5" customHeight="1" thickBot="1" x14ac:dyDescent="0.3">
      <c r="B24" s="1267" t="s">
        <v>37</v>
      </c>
      <c r="C24" s="1709" t="s">
        <v>2545</v>
      </c>
      <c r="D24" s="1713"/>
      <c r="E24" s="1713"/>
      <c r="F24" s="1714"/>
    </row>
    <row r="25" spans="1:13" ht="12.75" customHeight="1" x14ac:dyDescent="0.25">
      <c r="B25" s="1680"/>
      <c r="C25" s="1285">
        <v>2022</v>
      </c>
      <c r="D25" s="1285">
        <v>2023</v>
      </c>
      <c r="E25" s="1285">
        <v>2024</v>
      </c>
      <c r="F25" s="1285">
        <v>2025</v>
      </c>
    </row>
    <row r="26" spans="1:13" ht="12.75" customHeight="1" thickBot="1" x14ac:dyDescent="0.3">
      <c r="B26" s="1681"/>
      <c r="C26" s="1286" t="s">
        <v>17</v>
      </c>
      <c r="D26" s="1286" t="s">
        <v>18</v>
      </c>
      <c r="E26" s="1286" t="s">
        <v>18</v>
      </c>
      <c r="F26" s="1286" t="s">
        <v>18</v>
      </c>
    </row>
    <row r="27" spans="1:13" ht="15.75" thickBot="1" x14ac:dyDescent="0.3">
      <c r="B27" s="1267" t="s">
        <v>39</v>
      </c>
      <c r="C27" s="1287">
        <v>3040</v>
      </c>
      <c r="D27" s="1287">
        <v>3050</v>
      </c>
      <c r="E27" s="1287">
        <v>3060</v>
      </c>
      <c r="F27" s="1287">
        <v>3070</v>
      </c>
    </row>
    <row r="28" spans="1:13" ht="15.75" thickBot="1" x14ac:dyDescent="0.3">
      <c r="B28" s="1267" t="s">
        <v>562</v>
      </c>
      <c r="C28" s="1288">
        <v>65081</v>
      </c>
      <c r="D28" s="1288">
        <v>66782</v>
      </c>
      <c r="E28" s="1288">
        <v>74782</v>
      </c>
      <c r="F28" s="1288">
        <v>74782</v>
      </c>
      <c r="G28" s="1261"/>
      <c r="H28" s="1261"/>
      <c r="I28" s="1261"/>
      <c r="J28" s="1289"/>
      <c r="K28" s="1261"/>
      <c r="L28" s="1261"/>
      <c r="M28" s="1261"/>
    </row>
    <row r="29" spans="1:13" ht="15.75" thickBot="1" x14ac:dyDescent="0.3">
      <c r="B29" s="1267" t="s">
        <v>563</v>
      </c>
      <c r="C29" s="1287">
        <f>C28/C27</f>
        <v>21.408223684210526</v>
      </c>
      <c r="D29" s="1287">
        <f t="shared" ref="D29:F29" si="0">D28/D27</f>
        <v>21.895737704918034</v>
      </c>
      <c r="E29" s="1287">
        <f t="shared" si="0"/>
        <v>24.438562091503268</v>
      </c>
      <c r="F29" s="1287">
        <f t="shared" si="0"/>
        <v>24.358957654723127</v>
      </c>
    </row>
    <row r="30" spans="1:13" ht="15.75" thickBot="1" x14ac:dyDescent="0.3">
      <c r="B30" s="1267" t="s">
        <v>564</v>
      </c>
      <c r="C30" s="1290" t="s">
        <v>565</v>
      </c>
      <c r="D30" s="1291">
        <f>D27/C27-1</f>
        <v>3.2894736842106198E-3</v>
      </c>
      <c r="E30" s="1291">
        <f t="shared" ref="E30:F32" si="1">E27/D27-1</f>
        <v>3.2786885245901232E-3</v>
      </c>
      <c r="F30" s="1291">
        <f t="shared" si="1"/>
        <v>3.2679738562091387E-3</v>
      </c>
      <c r="H30" s="1292"/>
      <c r="I30" s="1292"/>
      <c r="J30" s="1292"/>
      <c r="K30" s="1292"/>
      <c r="L30" s="1292"/>
    </row>
    <row r="31" spans="1:13" ht="15.75" thickBot="1" x14ac:dyDescent="0.3">
      <c r="B31" s="1267" t="s">
        <v>566</v>
      </c>
      <c r="C31" s="1290" t="s">
        <v>565</v>
      </c>
      <c r="D31" s="1291">
        <f>D28/C28-1</f>
        <v>2.6136660469261441E-2</v>
      </c>
      <c r="E31" s="1291">
        <f t="shared" si="1"/>
        <v>0.11979275852774696</v>
      </c>
      <c r="F31" s="1291">
        <f t="shared" si="1"/>
        <v>0</v>
      </c>
    </row>
    <row r="32" spans="1:13" ht="15.75" thickBot="1" x14ac:dyDescent="0.3">
      <c r="B32" s="1267" t="s">
        <v>51</v>
      </c>
      <c r="C32" s="1290" t="s">
        <v>565</v>
      </c>
      <c r="D32" s="1291">
        <f>D29/C29-1</f>
        <v>2.277227797591963E-2</v>
      </c>
      <c r="E32" s="1291">
        <f t="shared" si="1"/>
        <v>0.11613330506850605</v>
      </c>
      <c r="F32" s="1291">
        <f t="shared" si="1"/>
        <v>-3.2573289902280145E-3</v>
      </c>
    </row>
    <row r="33" spans="2:6" ht="15.75" thickBot="1" x14ac:dyDescent="0.3">
      <c r="B33" s="1682" t="s">
        <v>2546</v>
      </c>
      <c r="C33" s="1683"/>
      <c r="D33" s="1683"/>
      <c r="E33" s="1683"/>
      <c r="F33" s="1684"/>
    </row>
    <row r="34" spans="2:6" ht="12.75" customHeight="1" x14ac:dyDescent="0.25">
      <c r="B34" s="1680"/>
      <c r="C34" s="1285">
        <v>2022</v>
      </c>
      <c r="D34" s="1285">
        <v>2023</v>
      </c>
      <c r="E34" s="1285">
        <v>2024</v>
      </c>
      <c r="F34" s="1285">
        <v>2025</v>
      </c>
    </row>
    <row r="35" spans="2:6" ht="12.75" customHeight="1" thickBot="1" x14ac:dyDescent="0.3">
      <c r="B35" s="1681"/>
      <c r="C35" s="1286" t="s">
        <v>17</v>
      </c>
      <c r="D35" s="1286" t="s">
        <v>18</v>
      </c>
      <c r="E35" s="1286" t="s">
        <v>18</v>
      </c>
      <c r="F35" s="1286" t="s">
        <v>18</v>
      </c>
    </row>
    <row r="36" spans="2:6" ht="15.75" thickBot="1" x14ac:dyDescent="0.3">
      <c r="B36" s="1293" t="s">
        <v>568</v>
      </c>
      <c r="C36" s="1294">
        <f>C37+C38</f>
        <v>35460</v>
      </c>
      <c r="D36" s="1294">
        <f t="shared" ref="D36:F36" si="2">D37+D38</f>
        <v>36124</v>
      </c>
      <c r="E36" s="1294">
        <f t="shared" si="2"/>
        <v>36124</v>
      </c>
      <c r="F36" s="1294">
        <f t="shared" si="2"/>
        <v>36124</v>
      </c>
    </row>
    <row r="37" spans="2:6" ht="15.75" thickBot="1" x14ac:dyDescent="0.3">
      <c r="B37" s="1295" t="s">
        <v>569</v>
      </c>
      <c r="C37" s="1296">
        <v>35460</v>
      </c>
      <c r="D37" s="1296">
        <v>36124</v>
      </c>
      <c r="E37" s="1296">
        <v>36124</v>
      </c>
      <c r="F37" s="1296">
        <v>36124</v>
      </c>
    </row>
    <row r="38" spans="2:6" ht="15.75" thickBot="1" x14ac:dyDescent="0.3">
      <c r="B38" s="1295" t="s">
        <v>570</v>
      </c>
      <c r="C38" s="1296"/>
      <c r="D38" s="1297"/>
      <c r="E38" s="1297"/>
      <c r="F38" s="1297"/>
    </row>
    <row r="39" spans="2:6" ht="24.75" thickBot="1" x14ac:dyDescent="0.3">
      <c r="B39" s="1293" t="s">
        <v>571</v>
      </c>
      <c r="C39" s="1294">
        <f>C40+C41</f>
        <v>6000</v>
      </c>
      <c r="D39" s="1294">
        <f t="shared" ref="D39:F39" si="3">D40+D41</f>
        <v>4869</v>
      </c>
      <c r="E39" s="1294">
        <f t="shared" si="3"/>
        <v>4869</v>
      </c>
      <c r="F39" s="1294">
        <f t="shared" si="3"/>
        <v>4869</v>
      </c>
    </row>
    <row r="40" spans="2:6" ht="15.75" thickBot="1" x14ac:dyDescent="0.3">
      <c r="B40" s="1295" t="s">
        <v>569</v>
      </c>
      <c r="C40" s="1294">
        <v>6000</v>
      </c>
      <c r="D40" s="1298">
        <v>4869</v>
      </c>
      <c r="E40" s="1298">
        <v>4869</v>
      </c>
      <c r="F40" s="1298">
        <v>4869</v>
      </c>
    </row>
    <row r="41" spans="2:6" ht="15.75" thickBot="1" x14ac:dyDescent="0.3">
      <c r="B41" s="1295" t="s">
        <v>570</v>
      </c>
      <c r="C41" s="1296"/>
      <c r="D41" s="1294"/>
      <c r="E41" s="1294"/>
      <c r="F41" s="1294"/>
    </row>
    <row r="42" spans="2:6" ht="15.75" thickBot="1" x14ac:dyDescent="0.3">
      <c r="B42" s="1293" t="s">
        <v>572</v>
      </c>
      <c r="C42" s="1294">
        <f>C43+C44</f>
        <v>23521</v>
      </c>
      <c r="D42" s="1294">
        <f t="shared" ref="D42:F42" si="4">D43+D44</f>
        <v>25789</v>
      </c>
      <c r="E42" s="1294">
        <f t="shared" si="4"/>
        <v>33789</v>
      </c>
      <c r="F42" s="1294">
        <f t="shared" si="4"/>
        <v>33789</v>
      </c>
    </row>
    <row r="43" spans="2:6" ht="15.75" thickBot="1" x14ac:dyDescent="0.3">
      <c r="B43" s="1295" t="s">
        <v>569</v>
      </c>
      <c r="C43" s="1294">
        <v>23521</v>
      </c>
      <c r="D43" s="1294">
        <v>25789</v>
      </c>
      <c r="E43" s="1294">
        <v>33789</v>
      </c>
      <c r="F43" s="1294">
        <v>33789</v>
      </c>
    </row>
    <row r="44" spans="2:6" ht="15.75" thickBot="1" x14ac:dyDescent="0.3">
      <c r="B44" s="1295" t="s">
        <v>570</v>
      </c>
      <c r="C44" s="1296"/>
      <c r="D44" s="1294"/>
      <c r="E44" s="1294"/>
      <c r="F44" s="1294"/>
    </row>
    <row r="45" spans="2:6" ht="15.75" thickBot="1" x14ac:dyDescent="0.3">
      <c r="B45" s="1293" t="s">
        <v>573</v>
      </c>
      <c r="C45" s="1296">
        <v>0</v>
      </c>
      <c r="D45" s="1294">
        <v>0</v>
      </c>
      <c r="E45" s="1294">
        <v>0</v>
      </c>
      <c r="F45" s="1294">
        <v>0</v>
      </c>
    </row>
    <row r="46" spans="2:6" ht="15.75" thickBot="1" x14ac:dyDescent="0.3">
      <c r="B46" s="1295" t="s">
        <v>569</v>
      </c>
      <c r="C46" s="1296"/>
      <c r="D46" s="1294"/>
      <c r="E46" s="1294"/>
      <c r="F46" s="1294"/>
    </row>
    <row r="47" spans="2:6" ht="15.75" thickBot="1" x14ac:dyDescent="0.3">
      <c r="B47" s="1295" t="s">
        <v>570</v>
      </c>
      <c r="C47" s="1296"/>
      <c r="D47" s="1294"/>
      <c r="E47" s="1294"/>
      <c r="F47" s="1294"/>
    </row>
    <row r="48" spans="2:6" ht="15.75" thickBot="1" x14ac:dyDescent="0.3">
      <c r="B48" s="1293" t="s">
        <v>574</v>
      </c>
      <c r="C48" s="1296">
        <v>0</v>
      </c>
      <c r="D48" s="1294">
        <v>0</v>
      </c>
      <c r="E48" s="1294">
        <v>0</v>
      </c>
      <c r="F48" s="1294">
        <v>0</v>
      </c>
    </row>
    <row r="49" spans="1:13" ht="15.75" thickBot="1" x14ac:dyDescent="0.3">
      <c r="B49" s="1295" t="s">
        <v>569</v>
      </c>
      <c r="C49" s="1296"/>
      <c r="D49" s="1294"/>
      <c r="E49" s="1294"/>
      <c r="F49" s="1294"/>
    </row>
    <row r="50" spans="1:13" ht="15.75" thickBot="1" x14ac:dyDescent="0.3">
      <c r="B50" s="1295" t="s">
        <v>570</v>
      </c>
      <c r="C50" s="1296"/>
      <c r="D50" s="1294"/>
      <c r="E50" s="1294"/>
      <c r="F50" s="1294"/>
    </row>
    <row r="51" spans="1:13" ht="15.75" thickBot="1" x14ac:dyDescent="0.3">
      <c r="B51" s="1293" t="s">
        <v>575</v>
      </c>
      <c r="C51" s="1296">
        <v>0</v>
      </c>
      <c r="D51" s="1294">
        <v>0</v>
      </c>
      <c r="E51" s="1294">
        <v>0</v>
      </c>
      <c r="F51" s="1294">
        <v>0</v>
      </c>
    </row>
    <row r="52" spans="1:13" ht="15.75" thickBot="1" x14ac:dyDescent="0.3">
      <c r="B52" s="1295" t="s">
        <v>569</v>
      </c>
      <c r="C52" s="1296"/>
      <c r="D52" s="1294"/>
      <c r="E52" s="1294"/>
      <c r="F52" s="1294"/>
    </row>
    <row r="53" spans="1:13" ht="15.75" thickBot="1" x14ac:dyDescent="0.3">
      <c r="B53" s="1295" t="s">
        <v>570</v>
      </c>
      <c r="C53" s="1296"/>
      <c r="D53" s="1294"/>
      <c r="E53" s="1294"/>
      <c r="F53" s="1294"/>
    </row>
    <row r="54" spans="1:13" ht="24.75" thickBot="1" x14ac:dyDescent="0.3">
      <c r="B54" s="1293" t="s">
        <v>576</v>
      </c>
      <c r="C54" s="1296">
        <f>C55+C56</f>
        <v>100</v>
      </c>
      <c r="D54" s="1294">
        <v>0</v>
      </c>
      <c r="E54" s="1294">
        <f>D54*1.03*0.99</f>
        <v>0</v>
      </c>
      <c r="F54" s="1294">
        <f>E54*1.03*0.99</f>
        <v>0</v>
      </c>
      <c r="I54" s="1299"/>
    </row>
    <row r="55" spans="1:13" ht="15.75" thickBot="1" x14ac:dyDescent="0.3">
      <c r="B55" s="1295" t="s">
        <v>569</v>
      </c>
      <c r="C55" s="1296">
        <v>100</v>
      </c>
      <c r="D55" s="122"/>
      <c r="E55" s="122"/>
      <c r="F55" s="122"/>
      <c r="K55" s="120"/>
      <c r="L55" s="120"/>
      <c r="M55" s="120"/>
    </row>
    <row r="56" spans="1:13" ht="15.75" thickBot="1" x14ac:dyDescent="0.3">
      <c r="B56" s="1295" t="s">
        <v>570</v>
      </c>
      <c r="C56" s="1296"/>
      <c r="D56" s="121"/>
      <c r="E56" s="122"/>
      <c r="F56" s="122"/>
    </row>
    <row r="57" spans="1:13" ht="15.75" thickBot="1" x14ac:dyDescent="0.3">
      <c r="B57" s="1300" t="s">
        <v>71</v>
      </c>
      <c r="C57" s="1296">
        <f>C54+C51+C48+C45+C42+C39+C36</f>
        <v>65081</v>
      </c>
      <c r="D57" s="1296">
        <f t="shared" ref="D57:F57" si="5">D54+D51+D48+D45+D42+D39+D36</f>
        <v>66782</v>
      </c>
      <c r="E57" s="1296">
        <f t="shared" si="5"/>
        <v>74782</v>
      </c>
      <c r="F57" s="1296">
        <f t="shared" si="5"/>
        <v>74782</v>
      </c>
    </row>
    <row r="58" spans="1:13" ht="15.75" thickBot="1" x14ac:dyDescent="0.3">
      <c r="B58" s="1301" t="s">
        <v>578</v>
      </c>
      <c r="C58" s="1302">
        <f>IF(C57-C28=0,0,"Error")</f>
        <v>0</v>
      </c>
      <c r="D58" s="1302">
        <f>IF(D57-D28=0,0,"Error")</f>
        <v>0</v>
      </c>
      <c r="E58" s="1302">
        <f>IF(E57-E28=0,0,"Error")</f>
        <v>0</v>
      </c>
      <c r="F58" s="1302">
        <f>IF(F57-F28=0,0,"Error")</f>
        <v>0</v>
      </c>
    </row>
    <row r="59" spans="1:13" ht="15.75" thickBot="1" x14ac:dyDescent="0.3">
      <c r="B59" s="1705" t="s">
        <v>639</v>
      </c>
      <c r="C59" s="1706"/>
      <c r="D59" s="1706"/>
      <c r="E59" s="1706"/>
      <c r="F59" s="1707"/>
    </row>
    <row r="60" spans="1:13" ht="15.75" thickBot="1" x14ac:dyDescent="0.3">
      <c r="B60" s="1705" t="s">
        <v>640</v>
      </c>
      <c r="C60" s="1706"/>
      <c r="D60" s="1706"/>
      <c r="E60" s="1706"/>
      <c r="F60" s="1707"/>
    </row>
    <row r="61" spans="1:13" ht="15.75" thickBot="1" x14ac:dyDescent="0.3">
      <c r="B61" s="1283" t="s">
        <v>584</v>
      </c>
      <c r="C61" s="1702" t="s">
        <v>2547</v>
      </c>
      <c r="D61" s="1703"/>
      <c r="E61" s="1703"/>
      <c r="F61" s="1704"/>
    </row>
    <row r="62" spans="1:13" ht="35.25" customHeight="1" thickBot="1" x14ac:dyDescent="0.3">
      <c r="A62" s="1261"/>
      <c r="B62" s="1283" t="s">
        <v>558</v>
      </c>
      <c r="C62" s="1283" t="s">
        <v>2548</v>
      </c>
      <c r="D62" s="1303" t="s">
        <v>2549</v>
      </c>
      <c r="E62" s="1700" t="s">
        <v>2100</v>
      </c>
      <c r="F62" s="1708"/>
      <c r="J62" s="1284"/>
    </row>
    <row r="63" spans="1:13" ht="17.25" customHeight="1" thickBot="1" x14ac:dyDescent="0.3">
      <c r="B63" s="1267" t="s">
        <v>560</v>
      </c>
      <c r="C63" s="1702" t="s">
        <v>2550</v>
      </c>
      <c r="D63" s="1703"/>
      <c r="E63" s="1703"/>
      <c r="F63" s="1704"/>
    </row>
    <row r="64" spans="1:13" ht="15.75" thickBot="1" x14ac:dyDescent="0.3">
      <c r="B64" s="1267" t="s">
        <v>37</v>
      </c>
      <c r="C64" s="1677" t="s">
        <v>1029</v>
      </c>
      <c r="D64" s="1678"/>
      <c r="E64" s="1678"/>
      <c r="F64" s="1679"/>
    </row>
    <row r="65" spans="2:12" ht="12.75" customHeight="1" x14ac:dyDescent="0.25">
      <c r="B65" s="1680"/>
      <c r="C65" s="1285">
        <v>2022</v>
      </c>
      <c r="D65" s="1285">
        <v>2023</v>
      </c>
      <c r="E65" s="1285">
        <v>2024</v>
      </c>
      <c r="F65" s="1285">
        <v>2025</v>
      </c>
    </row>
    <row r="66" spans="2:12" ht="14.25" customHeight="1" thickBot="1" x14ac:dyDescent="0.3">
      <c r="B66" s="1681"/>
      <c r="C66" s="1286" t="s">
        <v>17</v>
      </c>
      <c r="D66" s="1286" t="s">
        <v>18</v>
      </c>
      <c r="E66" s="1286" t="s">
        <v>18</v>
      </c>
      <c r="F66" s="1286" t="s">
        <v>18</v>
      </c>
    </row>
    <row r="67" spans="2:12" ht="15.75" thickBot="1" x14ac:dyDescent="0.3">
      <c r="B67" s="1267" t="s">
        <v>39</v>
      </c>
      <c r="C67" s="1290">
        <v>25</v>
      </c>
      <c r="D67" s="1290">
        <v>13</v>
      </c>
      <c r="E67" s="1290">
        <v>6</v>
      </c>
      <c r="F67" s="1290">
        <v>7</v>
      </c>
      <c r="J67" s="1284"/>
    </row>
    <row r="68" spans="2:12" ht="15.75" thickBot="1" x14ac:dyDescent="0.3">
      <c r="B68" s="1267" t="s">
        <v>562</v>
      </c>
      <c r="C68" s="1287">
        <v>5000</v>
      </c>
      <c r="D68" s="1287">
        <v>1500</v>
      </c>
      <c r="E68" s="1287">
        <v>5000</v>
      </c>
      <c r="F68" s="1287">
        <v>5000</v>
      </c>
    </row>
    <row r="69" spans="2:12" ht="15.75" thickBot="1" x14ac:dyDescent="0.3">
      <c r="B69" s="1267" t="s">
        <v>563</v>
      </c>
      <c r="C69" s="1287">
        <f>C68/C67</f>
        <v>200</v>
      </c>
      <c r="D69" s="1287">
        <f>D68/D67</f>
        <v>115.38461538461539</v>
      </c>
      <c r="E69" s="1287">
        <f>E68/E67</f>
        <v>833.33333333333337</v>
      </c>
      <c r="F69" s="1287">
        <f>F68/F67</f>
        <v>714.28571428571433</v>
      </c>
    </row>
    <row r="70" spans="2:12" ht="15.75" thickBot="1" x14ac:dyDescent="0.3">
      <c r="B70" s="1267" t="s">
        <v>564</v>
      </c>
      <c r="C70" s="1290" t="s">
        <v>565</v>
      </c>
      <c r="D70" s="1291">
        <f t="shared" ref="D70:F72" si="6">D67/C67-1</f>
        <v>-0.48</v>
      </c>
      <c r="E70" s="1291">
        <f t="shared" si="6"/>
        <v>-0.53846153846153844</v>
      </c>
      <c r="F70" s="1291">
        <f t="shared" si="6"/>
        <v>0.16666666666666674</v>
      </c>
      <c r="H70" s="1292"/>
      <c r="I70" s="1292"/>
      <c r="J70" s="1292"/>
      <c r="K70" s="1292"/>
      <c r="L70" s="1292"/>
    </row>
    <row r="71" spans="2:12" ht="15.75" thickBot="1" x14ac:dyDescent="0.3">
      <c r="B71" s="1267" t="s">
        <v>566</v>
      </c>
      <c r="C71" s="1290" t="s">
        <v>565</v>
      </c>
      <c r="D71" s="1291">
        <f t="shared" si="6"/>
        <v>-0.7</v>
      </c>
      <c r="E71" s="1291">
        <f t="shared" si="6"/>
        <v>2.3333333333333335</v>
      </c>
      <c r="F71" s="1291">
        <f t="shared" si="6"/>
        <v>0</v>
      </c>
      <c r="J71" s="1284"/>
    </row>
    <row r="72" spans="2:12" ht="15.75" thickBot="1" x14ac:dyDescent="0.3">
      <c r="B72" s="1267" t="s">
        <v>51</v>
      </c>
      <c r="C72" s="1290" t="s">
        <v>565</v>
      </c>
      <c r="D72" s="1291">
        <f>D69/C69-1</f>
        <v>-0.42307692307692302</v>
      </c>
      <c r="E72" s="1291">
        <f t="shared" si="6"/>
        <v>6.2222222222222223</v>
      </c>
      <c r="F72" s="1291">
        <f t="shared" si="6"/>
        <v>-0.14285714285714279</v>
      </c>
    </row>
    <row r="73" spans="2:12" ht="15.75" thickBot="1" x14ac:dyDescent="0.3">
      <c r="B73" s="1682" t="s">
        <v>567</v>
      </c>
      <c r="C73" s="1683"/>
      <c r="D73" s="1683"/>
      <c r="E73" s="1683"/>
      <c r="F73" s="1684"/>
    </row>
    <row r="74" spans="2:12" ht="12.75" customHeight="1" x14ac:dyDescent="0.25">
      <c r="B74" s="1680"/>
      <c r="C74" s="1285">
        <v>2022</v>
      </c>
      <c r="D74" s="1285">
        <v>2023</v>
      </c>
      <c r="E74" s="1285">
        <v>2024</v>
      </c>
      <c r="F74" s="1285">
        <v>2025</v>
      </c>
    </row>
    <row r="75" spans="2:12" ht="9" customHeight="1" thickBot="1" x14ac:dyDescent="0.3">
      <c r="B75" s="1681"/>
      <c r="C75" s="1286" t="s">
        <v>17</v>
      </c>
      <c r="D75" s="1286" t="s">
        <v>18</v>
      </c>
      <c r="E75" s="1286" t="s">
        <v>18</v>
      </c>
      <c r="F75" s="1286" t="s">
        <v>18</v>
      </c>
    </row>
    <row r="76" spans="2:12" ht="15.75" thickBot="1" x14ac:dyDescent="0.3">
      <c r="B76" s="1293" t="s">
        <v>593</v>
      </c>
      <c r="C76" s="1294"/>
      <c r="D76" s="1294"/>
      <c r="E76" s="1294"/>
      <c r="F76" s="1294"/>
    </row>
    <row r="77" spans="2:12" ht="15.75" thickBot="1" x14ac:dyDescent="0.3">
      <c r="B77" s="1293" t="s">
        <v>597</v>
      </c>
      <c r="C77" s="1304">
        <v>5000</v>
      </c>
      <c r="D77" s="1298">
        <v>1500</v>
      </c>
      <c r="E77" s="1298">
        <v>5000</v>
      </c>
      <c r="F77" s="1298">
        <v>5000</v>
      </c>
    </row>
    <row r="78" spans="2:12" ht="15.75" thickBot="1" x14ac:dyDescent="0.3">
      <c r="B78" s="1305" t="s">
        <v>577</v>
      </c>
      <c r="C78" s="1306">
        <f>C77+C76</f>
        <v>5000</v>
      </c>
      <c r="D78" s="1306">
        <f t="shared" ref="D78:F78" si="7">D77+D76</f>
        <v>1500</v>
      </c>
      <c r="E78" s="1306">
        <f t="shared" si="7"/>
        <v>5000</v>
      </c>
      <c r="F78" s="1306">
        <f t="shared" si="7"/>
        <v>5000</v>
      </c>
    </row>
    <row r="79" spans="2:12" ht="15.75" customHeight="1" thickBot="1" x14ac:dyDescent="0.3">
      <c r="B79" s="1283" t="s">
        <v>584</v>
      </c>
      <c r="C79" s="1697" t="s">
        <v>2551</v>
      </c>
      <c r="D79" s="1698"/>
      <c r="E79" s="1698"/>
      <c r="F79" s="1699"/>
    </row>
    <row r="80" spans="2:12" ht="34.5" thickBot="1" x14ac:dyDescent="0.3">
      <c r="B80" s="1283" t="s">
        <v>2000</v>
      </c>
      <c r="C80" s="1283" t="s">
        <v>2551</v>
      </c>
      <c r="D80" s="1303" t="s">
        <v>2549</v>
      </c>
      <c r="E80" s="1700"/>
      <c r="F80" s="1701"/>
    </row>
    <row r="81" spans="2:6" ht="15.75" customHeight="1" thickBot="1" x14ac:dyDescent="0.3">
      <c r="B81" s="1267" t="s">
        <v>560</v>
      </c>
      <c r="C81" s="1702" t="s">
        <v>2551</v>
      </c>
      <c r="D81" s="1703"/>
      <c r="E81" s="1703"/>
      <c r="F81" s="1704"/>
    </row>
    <row r="82" spans="2:6" ht="15.75" thickBot="1" x14ac:dyDescent="0.3">
      <c r="B82" s="1267" t="s">
        <v>37</v>
      </c>
      <c r="C82" s="1677" t="s">
        <v>1029</v>
      </c>
      <c r="D82" s="1678"/>
      <c r="E82" s="1678"/>
      <c r="F82" s="1679"/>
    </row>
    <row r="83" spans="2:6" x14ac:dyDescent="0.25">
      <c r="B83" s="1680"/>
      <c r="C83" s="1285">
        <v>2022</v>
      </c>
      <c r="D83" s="1285">
        <v>2023</v>
      </c>
      <c r="E83" s="1285">
        <v>2024</v>
      </c>
      <c r="F83" s="1285">
        <v>2025</v>
      </c>
    </row>
    <row r="84" spans="2:6" ht="15.75" thickBot="1" x14ac:dyDescent="0.3">
      <c r="B84" s="1681"/>
      <c r="C84" s="1286" t="s">
        <v>17</v>
      </c>
      <c r="D84" s="1286" t="s">
        <v>18</v>
      </c>
      <c r="E84" s="1286" t="s">
        <v>18</v>
      </c>
      <c r="F84" s="1286" t="s">
        <v>18</v>
      </c>
    </row>
    <row r="85" spans="2:6" ht="15.75" thickBot="1" x14ac:dyDescent="0.3">
      <c r="B85" s="1267" t="s">
        <v>39</v>
      </c>
      <c r="C85" s="1290"/>
      <c r="D85" s="1290">
        <v>1</v>
      </c>
      <c r="E85" s="1267"/>
      <c r="F85" s="1267"/>
    </row>
    <row r="86" spans="2:6" ht="15.75" thickBot="1" x14ac:dyDescent="0.3">
      <c r="B86" s="1267" t="s">
        <v>562</v>
      </c>
      <c r="C86" s="1287">
        <v>0</v>
      </c>
      <c r="D86" s="1287">
        <v>3500</v>
      </c>
      <c r="E86" s="1287">
        <f t="shared" ref="E86" si="8">E95</f>
        <v>0</v>
      </c>
      <c r="F86" s="1287">
        <f>F95</f>
        <v>0</v>
      </c>
    </row>
    <row r="87" spans="2:6" ht="15.75" thickBot="1" x14ac:dyDescent="0.3">
      <c r="B87" s="1267" t="s">
        <v>563</v>
      </c>
      <c r="C87" s="1287" t="e">
        <f>C86/C85</f>
        <v>#DIV/0!</v>
      </c>
      <c r="D87" s="1287">
        <f>D86/D85</f>
        <v>3500</v>
      </c>
      <c r="E87" s="1287" t="e">
        <f>E86/E85</f>
        <v>#DIV/0!</v>
      </c>
      <c r="F87" s="1287" t="e">
        <f>F86/F85</f>
        <v>#DIV/0!</v>
      </c>
    </row>
    <row r="88" spans="2:6" ht="15.75" thickBot="1" x14ac:dyDescent="0.3">
      <c r="B88" s="1267" t="s">
        <v>564</v>
      </c>
      <c r="C88" s="1290" t="s">
        <v>565</v>
      </c>
      <c r="D88" s="1291" t="e">
        <f t="shared" ref="D88:F90" si="9">D85/C85-1</f>
        <v>#DIV/0!</v>
      </c>
      <c r="E88" s="1291">
        <f t="shared" si="9"/>
        <v>-1</v>
      </c>
      <c r="F88" s="1291" t="e">
        <f t="shared" si="9"/>
        <v>#DIV/0!</v>
      </c>
    </row>
    <row r="89" spans="2:6" ht="15.75" thickBot="1" x14ac:dyDescent="0.3">
      <c r="B89" s="1267" t="s">
        <v>566</v>
      </c>
      <c r="C89" s="1290" t="s">
        <v>565</v>
      </c>
      <c r="D89" s="1291" t="e">
        <f t="shared" si="9"/>
        <v>#DIV/0!</v>
      </c>
      <c r="E89" s="1291">
        <f t="shared" si="9"/>
        <v>-1</v>
      </c>
      <c r="F89" s="1291" t="e">
        <f t="shared" si="9"/>
        <v>#DIV/0!</v>
      </c>
    </row>
    <row r="90" spans="2:6" ht="15.75" thickBot="1" x14ac:dyDescent="0.3">
      <c r="B90" s="1267" t="s">
        <v>51</v>
      </c>
      <c r="C90" s="1290" t="s">
        <v>565</v>
      </c>
      <c r="D90" s="1291" t="e">
        <f>D87/C87-1</f>
        <v>#DIV/0!</v>
      </c>
      <c r="E90" s="1291" t="e">
        <f t="shared" si="9"/>
        <v>#DIV/0!</v>
      </c>
      <c r="F90" s="1291" t="e">
        <f t="shared" si="9"/>
        <v>#DIV/0!</v>
      </c>
    </row>
    <row r="91" spans="2:6" ht="15.75" customHeight="1" thickBot="1" x14ac:dyDescent="0.3">
      <c r="B91" s="1682" t="s">
        <v>2552</v>
      </c>
      <c r="C91" s="1683"/>
      <c r="D91" s="1683"/>
      <c r="E91" s="1683"/>
      <c r="F91" s="1684"/>
    </row>
    <row r="92" spans="2:6" x14ac:dyDescent="0.25">
      <c r="B92" s="1680"/>
      <c r="C92" s="1285">
        <v>2022</v>
      </c>
      <c r="D92" s="1285">
        <v>2023</v>
      </c>
      <c r="E92" s="1285">
        <v>2024</v>
      </c>
      <c r="F92" s="1285">
        <v>2025</v>
      </c>
    </row>
    <row r="93" spans="2:6" ht="15.75" thickBot="1" x14ac:dyDescent="0.3">
      <c r="B93" s="1681"/>
      <c r="C93" s="1286" t="s">
        <v>17</v>
      </c>
      <c r="D93" s="1286" t="s">
        <v>18</v>
      </c>
      <c r="E93" s="1286" t="s">
        <v>18</v>
      </c>
      <c r="F93" s="1286" t="s">
        <v>18</v>
      </c>
    </row>
    <row r="94" spans="2:6" ht="15.75" thickBot="1" x14ac:dyDescent="0.3">
      <c r="B94" s="1293" t="s">
        <v>593</v>
      </c>
      <c r="C94" s="1294"/>
      <c r="D94" s="1294"/>
      <c r="E94" s="1294"/>
      <c r="F94" s="1294"/>
    </row>
    <row r="95" spans="2:6" ht="15.75" thickBot="1" x14ac:dyDescent="0.3">
      <c r="B95" s="1293" t="s">
        <v>597</v>
      </c>
      <c r="C95" s="1304">
        <v>0</v>
      </c>
      <c r="D95" s="1298">
        <v>3500</v>
      </c>
      <c r="E95" s="1298">
        <v>0</v>
      </c>
      <c r="F95" s="1298">
        <v>0</v>
      </c>
    </row>
    <row r="96" spans="2:6" ht="15.75" thickBot="1" x14ac:dyDescent="0.3">
      <c r="B96" s="1305" t="s">
        <v>2006</v>
      </c>
      <c r="C96" s="1306">
        <f>C95+C94</f>
        <v>0</v>
      </c>
      <c r="D96" s="1306">
        <f t="shared" ref="D96:F96" si="10">D95+D94</f>
        <v>3500</v>
      </c>
      <c r="E96" s="1306">
        <f t="shared" si="10"/>
        <v>0</v>
      </c>
      <c r="F96" s="1306">
        <f t="shared" si="10"/>
        <v>0</v>
      </c>
    </row>
    <row r="97" spans="2:10" ht="12.75" customHeight="1" x14ac:dyDescent="0.25">
      <c r="B97" s="1685"/>
      <c r="C97" s="1307">
        <v>2022</v>
      </c>
      <c r="D97" s="1307">
        <v>2023</v>
      </c>
      <c r="E97" s="1307">
        <v>2024</v>
      </c>
      <c r="F97" s="1308">
        <v>2025</v>
      </c>
    </row>
    <row r="98" spans="2:10" ht="13.5" customHeight="1" thickBot="1" x14ac:dyDescent="0.3">
      <c r="B98" s="1686"/>
      <c r="C98" s="1309" t="s">
        <v>17</v>
      </c>
      <c r="D98" s="1309" t="s">
        <v>18</v>
      </c>
      <c r="E98" s="1309" t="s">
        <v>18</v>
      </c>
      <c r="F98" s="1310" t="s">
        <v>18</v>
      </c>
    </row>
    <row r="99" spans="2:10" ht="18" customHeight="1" thickBot="1" x14ac:dyDescent="0.3">
      <c r="B99" s="1311"/>
      <c r="C99" s="1312"/>
      <c r="D99" s="1312"/>
      <c r="E99" s="1312"/>
      <c r="F99" s="1312"/>
    </row>
    <row r="100" spans="2:10" ht="27" customHeight="1" thickBot="1" x14ac:dyDescent="0.3">
      <c r="B100" s="1270" t="s">
        <v>598</v>
      </c>
      <c r="C100" s="1313">
        <f>C57+C78</f>
        <v>70081</v>
      </c>
      <c r="D100" s="1313">
        <f>D57+D78+D96</f>
        <v>71782</v>
      </c>
      <c r="E100" s="1313">
        <f>E57+E78</f>
        <v>79782</v>
      </c>
      <c r="F100" s="1313">
        <f>F57+F78</f>
        <v>79782</v>
      </c>
    </row>
    <row r="101" spans="2:10" ht="24.75" thickBot="1" x14ac:dyDescent="0.3">
      <c r="B101" s="1270" t="s">
        <v>599</v>
      </c>
      <c r="C101" s="1313">
        <f>C102+C105+C108+C123+C124+C120</f>
        <v>70081</v>
      </c>
      <c r="D101" s="1313">
        <f t="shared" ref="D101:F101" si="11">D102+D105+D108+D123+D124</f>
        <v>71782</v>
      </c>
      <c r="E101" s="1313">
        <f t="shared" si="11"/>
        <v>79782</v>
      </c>
      <c r="F101" s="1313">
        <f t="shared" si="11"/>
        <v>79782</v>
      </c>
      <c r="H101" s="1292"/>
      <c r="I101" s="1292"/>
      <c r="J101" s="1292"/>
    </row>
    <row r="102" spans="2:10" ht="15.75" thickBot="1" x14ac:dyDescent="0.3">
      <c r="B102" s="1293" t="s">
        <v>568</v>
      </c>
      <c r="C102" s="1314">
        <f t="shared" ref="C102:F117" si="12">C36</f>
        <v>35460</v>
      </c>
      <c r="D102" s="1314">
        <f t="shared" si="12"/>
        <v>36124</v>
      </c>
      <c r="E102" s="1314">
        <f t="shared" si="12"/>
        <v>36124</v>
      </c>
      <c r="F102" s="1314">
        <f t="shared" si="12"/>
        <v>36124</v>
      </c>
      <c r="H102" s="1292"/>
      <c r="I102" s="1292"/>
      <c r="J102" s="1284"/>
    </row>
    <row r="103" spans="2:10" ht="15.75" thickBot="1" x14ac:dyDescent="0.3">
      <c r="B103" s="1295" t="s">
        <v>569</v>
      </c>
      <c r="C103" s="1296">
        <f t="shared" si="12"/>
        <v>35460</v>
      </c>
      <c r="D103" s="1296">
        <f t="shared" si="12"/>
        <v>36124</v>
      </c>
      <c r="E103" s="1296">
        <f t="shared" si="12"/>
        <v>36124</v>
      </c>
      <c r="F103" s="1296">
        <f t="shared" si="12"/>
        <v>36124</v>
      </c>
    </row>
    <row r="104" spans="2:10" ht="15.75" thickBot="1" x14ac:dyDescent="0.3">
      <c r="B104" s="1295" t="s">
        <v>600</v>
      </c>
      <c r="C104" s="1296">
        <f t="shared" si="12"/>
        <v>0</v>
      </c>
      <c r="D104" s="1296">
        <f t="shared" si="12"/>
        <v>0</v>
      </c>
      <c r="E104" s="1296">
        <f t="shared" si="12"/>
        <v>0</v>
      </c>
      <c r="F104" s="1296">
        <f t="shared" si="12"/>
        <v>0</v>
      </c>
    </row>
    <row r="105" spans="2:10" ht="24.75" thickBot="1" x14ac:dyDescent="0.3">
      <c r="B105" s="1293" t="s">
        <v>571</v>
      </c>
      <c r="C105" s="1314">
        <f t="shared" si="12"/>
        <v>6000</v>
      </c>
      <c r="D105" s="1314">
        <f t="shared" si="12"/>
        <v>4869</v>
      </c>
      <c r="E105" s="1314">
        <f t="shared" si="12"/>
        <v>4869</v>
      </c>
      <c r="F105" s="1314">
        <f t="shared" si="12"/>
        <v>4869</v>
      </c>
    </row>
    <row r="106" spans="2:10" ht="15.75" thickBot="1" x14ac:dyDescent="0.3">
      <c r="B106" s="1295" t="s">
        <v>569</v>
      </c>
      <c r="C106" s="1294">
        <f t="shared" si="12"/>
        <v>6000</v>
      </c>
      <c r="D106" s="1294">
        <f t="shared" si="12"/>
        <v>4869</v>
      </c>
      <c r="E106" s="1294">
        <f t="shared" si="12"/>
        <v>4869</v>
      </c>
      <c r="F106" s="1294">
        <f t="shared" si="12"/>
        <v>4869</v>
      </c>
    </row>
    <row r="107" spans="2:10" ht="15.75" customHeight="1" thickBot="1" x14ac:dyDescent="0.3">
      <c r="B107" s="1295" t="s">
        <v>600</v>
      </c>
      <c r="C107" s="1296">
        <f t="shared" si="12"/>
        <v>0</v>
      </c>
      <c r="D107" s="1296">
        <f t="shared" si="12"/>
        <v>0</v>
      </c>
      <c r="E107" s="1296">
        <f t="shared" si="12"/>
        <v>0</v>
      </c>
      <c r="F107" s="1296">
        <f t="shared" si="12"/>
        <v>0</v>
      </c>
    </row>
    <row r="108" spans="2:10" ht="15.75" thickBot="1" x14ac:dyDescent="0.3">
      <c r="B108" s="1293" t="s">
        <v>572</v>
      </c>
      <c r="C108" s="1314">
        <f t="shared" si="12"/>
        <v>23521</v>
      </c>
      <c r="D108" s="1314">
        <f t="shared" si="12"/>
        <v>25789</v>
      </c>
      <c r="E108" s="1314">
        <f t="shared" si="12"/>
        <v>33789</v>
      </c>
      <c r="F108" s="1314">
        <f t="shared" si="12"/>
        <v>33789</v>
      </c>
    </row>
    <row r="109" spans="2:10" ht="15.75" thickBot="1" x14ac:dyDescent="0.3">
      <c r="B109" s="1295" t="s">
        <v>569</v>
      </c>
      <c r="C109" s="1296">
        <f t="shared" si="12"/>
        <v>23521</v>
      </c>
      <c r="D109" s="1296">
        <f t="shared" si="12"/>
        <v>25789</v>
      </c>
      <c r="E109" s="1296">
        <f t="shared" si="12"/>
        <v>33789</v>
      </c>
      <c r="F109" s="1296">
        <f t="shared" si="12"/>
        <v>33789</v>
      </c>
    </row>
    <row r="110" spans="2:10" ht="15.75" thickBot="1" x14ac:dyDescent="0.3">
      <c r="B110" s="1295" t="s">
        <v>600</v>
      </c>
      <c r="C110" s="1296">
        <f t="shared" si="12"/>
        <v>0</v>
      </c>
      <c r="D110" s="1296">
        <f t="shared" si="12"/>
        <v>0</v>
      </c>
      <c r="E110" s="1296">
        <f t="shared" si="12"/>
        <v>0</v>
      </c>
      <c r="F110" s="1296">
        <f t="shared" si="12"/>
        <v>0</v>
      </c>
    </row>
    <row r="111" spans="2:10" ht="15.75" thickBot="1" x14ac:dyDescent="0.3">
      <c r="B111" s="1293" t="s">
        <v>573</v>
      </c>
      <c r="C111" s="1314">
        <f t="shared" si="12"/>
        <v>0</v>
      </c>
      <c r="D111" s="1314">
        <f t="shared" si="12"/>
        <v>0</v>
      </c>
      <c r="E111" s="1314">
        <f t="shared" si="12"/>
        <v>0</v>
      </c>
      <c r="F111" s="1314">
        <f t="shared" si="12"/>
        <v>0</v>
      </c>
    </row>
    <row r="112" spans="2:10" ht="15.75" thickBot="1" x14ac:dyDescent="0.3">
      <c r="B112" s="1295" t="s">
        <v>569</v>
      </c>
      <c r="C112" s="1294">
        <f t="shared" si="12"/>
        <v>0</v>
      </c>
      <c r="D112" s="1294">
        <f t="shared" si="12"/>
        <v>0</v>
      </c>
      <c r="E112" s="1294">
        <f t="shared" si="12"/>
        <v>0</v>
      </c>
      <c r="F112" s="1294">
        <f t="shared" si="12"/>
        <v>0</v>
      </c>
    </row>
    <row r="113" spans="1:13" ht="15.75" thickBot="1" x14ac:dyDescent="0.3">
      <c r="B113" s="1295" t="s">
        <v>600</v>
      </c>
      <c r="C113" s="1294">
        <f t="shared" si="12"/>
        <v>0</v>
      </c>
      <c r="D113" s="1294">
        <f t="shared" si="12"/>
        <v>0</v>
      </c>
      <c r="E113" s="1294">
        <f t="shared" si="12"/>
        <v>0</v>
      </c>
      <c r="F113" s="1294">
        <f t="shared" si="12"/>
        <v>0</v>
      </c>
    </row>
    <row r="114" spans="1:13" ht="15.75" thickBot="1" x14ac:dyDescent="0.3">
      <c r="B114" s="1293" t="s">
        <v>574</v>
      </c>
      <c r="C114" s="1314">
        <f t="shared" si="12"/>
        <v>0</v>
      </c>
      <c r="D114" s="1314">
        <f t="shared" si="12"/>
        <v>0</v>
      </c>
      <c r="E114" s="1314">
        <f t="shared" si="12"/>
        <v>0</v>
      </c>
      <c r="F114" s="1314">
        <f t="shared" si="12"/>
        <v>0</v>
      </c>
    </row>
    <row r="115" spans="1:13" ht="15.75" thickBot="1" x14ac:dyDescent="0.3">
      <c r="B115" s="1295" t="s">
        <v>569</v>
      </c>
      <c r="C115" s="1294">
        <f t="shared" si="12"/>
        <v>0</v>
      </c>
      <c r="D115" s="1294">
        <f t="shared" si="12"/>
        <v>0</v>
      </c>
      <c r="E115" s="1294">
        <f t="shared" si="12"/>
        <v>0</v>
      </c>
      <c r="F115" s="1294">
        <f t="shared" si="12"/>
        <v>0</v>
      </c>
    </row>
    <row r="116" spans="1:13" ht="15.75" thickBot="1" x14ac:dyDescent="0.3">
      <c r="B116" s="1295" t="s">
        <v>600</v>
      </c>
      <c r="C116" s="1294">
        <f t="shared" si="12"/>
        <v>0</v>
      </c>
      <c r="D116" s="1294">
        <f t="shared" si="12"/>
        <v>0</v>
      </c>
      <c r="E116" s="1294">
        <f t="shared" si="12"/>
        <v>0</v>
      </c>
      <c r="F116" s="1294">
        <f t="shared" si="12"/>
        <v>0</v>
      </c>
    </row>
    <row r="117" spans="1:13" ht="15.75" thickBot="1" x14ac:dyDescent="0.3">
      <c r="B117" s="1293" t="s">
        <v>575</v>
      </c>
      <c r="C117" s="1314">
        <f t="shared" si="12"/>
        <v>0</v>
      </c>
      <c r="D117" s="1314">
        <f t="shared" si="12"/>
        <v>0</v>
      </c>
      <c r="E117" s="1314">
        <f t="shared" si="12"/>
        <v>0</v>
      </c>
      <c r="F117" s="1314">
        <f t="shared" si="12"/>
        <v>0</v>
      </c>
      <c r="I117" s="1315"/>
      <c r="J117" s="1315"/>
      <c r="K117" s="1315"/>
      <c r="L117" s="1315"/>
      <c r="M117" s="1315"/>
    </row>
    <row r="118" spans="1:13" ht="15.75" thickBot="1" x14ac:dyDescent="0.3">
      <c r="B118" s="1295" t="s">
        <v>569</v>
      </c>
      <c r="C118" s="1294">
        <f t="shared" ref="C118:F122" si="13">C52</f>
        <v>0</v>
      </c>
      <c r="D118" s="1294">
        <f t="shared" si="13"/>
        <v>0</v>
      </c>
      <c r="E118" s="1294">
        <f t="shared" si="13"/>
        <v>0</v>
      </c>
      <c r="F118" s="1294">
        <f t="shared" si="13"/>
        <v>0</v>
      </c>
      <c r="I118" s="1315"/>
      <c r="J118" s="1315"/>
      <c r="K118" s="1315"/>
      <c r="L118" s="1315"/>
      <c r="M118" s="1315"/>
    </row>
    <row r="119" spans="1:13" ht="15.75" thickBot="1" x14ac:dyDescent="0.3">
      <c r="B119" s="1295" t="s">
        <v>600</v>
      </c>
      <c r="C119" s="1294">
        <f t="shared" si="13"/>
        <v>0</v>
      </c>
      <c r="D119" s="1294">
        <f t="shared" si="13"/>
        <v>0</v>
      </c>
      <c r="E119" s="1294">
        <f t="shared" si="13"/>
        <v>0</v>
      </c>
      <c r="F119" s="1294">
        <f t="shared" si="13"/>
        <v>0</v>
      </c>
      <c r="I119" s="1315"/>
      <c r="J119" s="1315"/>
      <c r="K119" s="1315"/>
      <c r="L119" s="1315"/>
      <c r="M119" s="1315"/>
    </row>
    <row r="120" spans="1:13" ht="16.5" customHeight="1" thickBot="1" x14ac:dyDescent="0.3">
      <c r="B120" s="1293" t="s">
        <v>576</v>
      </c>
      <c r="C120" s="1314">
        <f t="shared" si="13"/>
        <v>100</v>
      </c>
      <c r="D120" s="1314">
        <f t="shared" si="13"/>
        <v>0</v>
      </c>
      <c r="E120" s="1314">
        <f t="shared" si="13"/>
        <v>0</v>
      </c>
      <c r="F120" s="1314">
        <f t="shared" si="13"/>
        <v>0</v>
      </c>
      <c r="G120" s="1316"/>
      <c r="H120" s="1316"/>
      <c r="I120" s="1317"/>
      <c r="J120" s="1317"/>
      <c r="K120" s="1317"/>
      <c r="L120" s="1317"/>
      <c r="M120" s="1315"/>
    </row>
    <row r="121" spans="1:13" ht="15.75" thickBot="1" x14ac:dyDescent="0.3">
      <c r="B121" s="1295" t="s">
        <v>569</v>
      </c>
      <c r="C121" s="1294">
        <f t="shared" si="13"/>
        <v>100</v>
      </c>
      <c r="D121" s="1294">
        <f t="shared" si="13"/>
        <v>0</v>
      </c>
      <c r="E121" s="1294">
        <f t="shared" si="13"/>
        <v>0</v>
      </c>
      <c r="F121" s="1294">
        <f t="shared" si="13"/>
        <v>0</v>
      </c>
    </row>
    <row r="122" spans="1:13" ht="15.75" thickBot="1" x14ac:dyDescent="0.3">
      <c r="B122" s="1295" t="s">
        <v>600</v>
      </c>
      <c r="C122" s="1294">
        <f t="shared" si="13"/>
        <v>0</v>
      </c>
      <c r="D122" s="1294">
        <f t="shared" si="13"/>
        <v>0</v>
      </c>
      <c r="E122" s="1294">
        <f t="shared" si="13"/>
        <v>0</v>
      </c>
      <c r="F122" s="1294">
        <f t="shared" si="13"/>
        <v>0</v>
      </c>
    </row>
    <row r="123" spans="1:13" ht="15.75" thickBot="1" x14ac:dyDescent="0.3">
      <c r="B123" s="1293" t="s">
        <v>601</v>
      </c>
      <c r="C123" s="1314">
        <f>C76</f>
        <v>0</v>
      </c>
      <c r="D123" s="1314">
        <f>D76</f>
        <v>0</v>
      </c>
      <c r="E123" s="1314">
        <f>E76</f>
        <v>0</v>
      </c>
      <c r="F123" s="1314">
        <f>F76</f>
        <v>0</v>
      </c>
    </row>
    <row r="124" spans="1:13" ht="15.75" thickBot="1" x14ac:dyDescent="0.3">
      <c r="B124" s="1293" t="s">
        <v>603</v>
      </c>
      <c r="C124" s="1314">
        <f>C77</f>
        <v>5000</v>
      </c>
      <c r="D124" s="1314">
        <f>D77+D96</f>
        <v>5000</v>
      </c>
      <c r="E124" s="1314">
        <f>E77</f>
        <v>5000</v>
      </c>
      <c r="F124" s="1314">
        <f>F77</f>
        <v>5000</v>
      </c>
    </row>
    <row r="125" spans="1:13" ht="15.75" thickBot="1" x14ac:dyDescent="0.3">
      <c r="B125" s="1301" t="s">
        <v>578</v>
      </c>
      <c r="C125" s="1302">
        <f>IF(C101-C100=0,0,"Error")</f>
        <v>0</v>
      </c>
      <c r="D125" s="1302">
        <f>IF(D101-D100=0,0,"Error")</f>
        <v>0</v>
      </c>
      <c r="E125" s="1302">
        <f t="shared" ref="E125:F125" si="14">IF(E101-E100=0,0,"Error")</f>
        <v>0</v>
      </c>
      <c r="F125" s="1302">
        <f t="shared" si="14"/>
        <v>0</v>
      </c>
    </row>
    <row r="126" spans="1:13" ht="15.75" thickBot="1" x14ac:dyDescent="0.3">
      <c r="B126" s="1318"/>
      <c r="C126" s="1319"/>
      <c r="D126" s="1319"/>
      <c r="E126" s="1319"/>
      <c r="F126" s="1319"/>
    </row>
    <row r="127" spans="1:13" ht="9" customHeight="1" x14ac:dyDescent="0.25">
      <c r="A127" s="1687"/>
      <c r="B127" s="1688" t="s">
        <v>2553</v>
      </c>
      <c r="C127" s="1691" t="s">
        <v>2554</v>
      </c>
      <c r="D127" s="1692"/>
      <c r="E127" s="1320"/>
      <c r="F127" s="1320"/>
      <c r="H127" s="1321"/>
      <c r="I127" s="1320"/>
      <c r="J127" s="1320"/>
    </row>
    <row r="128" spans="1:13" ht="11.25" customHeight="1" x14ac:dyDescent="0.25">
      <c r="A128" s="1687"/>
      <c r="B128" s="1689"/>
      <c r="C128" s="1693"/>
      <c r="D128" s="1694"/>
      <c r="E128" s="1320"/>
      <c r="F128" s="1320"/>
      <c r="H128" s="1321"/>
      <c r="I128" s="1320"/>
      <c r="J128" s="1320"/>
    </row>
    <row r="129" spans="1:10" ht="18" customHeight="1" thickBot="1" x14ac:dyDescent="0.3">
      <c r="A129" s="1687"/>
      <c r="B129" s="1690"/>
      <c r="C129" s="1695"/>
      <c r="D129" s="1696"/>
      <c r="E129" s="1320"/>
      <c r="F129" s="1320"/>
      <c r="H129" s="1321"/>
      <c r="I129" s="1320"/>
      <c r="J129" s="1320"/>
    </row>
  </sheetData>
  <mergeCells count="39">
    <mergeCell ref="B21:F21"/>
    <mergeCell ref="B2:F2"/>
    <mergeCell ref="B3:F3"/>
    <mergeCell ref="C5:F5"/>
    <mergeCell ref="C6:F6"/>
    <mergeCell ref="C7:F7"/>
    <mergeCell ref="B8:F8"/>
    <mergeCell ref="B9:F11"/>
    <mergeCell ref="C12:F12"/>
    <mergeCell ref="C15:F15"/>
    <mergeCell ref="B16:F16"/>
    <mergeCell ref="B20:F20"/>
    <mergeCell ref="C64:F64"/>
    <mergeCell ref="C22:F22"/>
    <mergeCell ref="C23:F23"/>
    <mergeCell ref="C24:F24"/>
    <mergeCell ref="B25:B26"/>
    <mergeCell ref="B33:F33"/>
    <mergeCell ref="B34:B35"/>
    <mergeCell ref="B59:F59"/>
    <mergeCell ref="B60:F60"/>
    <mergeCell ref="C61:F61"/>
    <mergeCell ref="E62:F62"/>
    <mergeCell ref="C63:F63"/>
    <mergeCell ref="A127:A129"/>
    <mergeCell ref="B127:B129"/>
    <mergeCell ref="C127:D128"/>
    <mergeCell ref="C129:D129"/>
    <mergeCell ref="B65:B66"/>
    <mergeCell ref="B73:F73"/>
    <mergeCell ref="B74:B75"/>
    <mergeCell ref="C79:F79"/>
    <mergeCell ref="E80:F80"/>
    <mergeCell ref="C81:F81"/>
    <mergeCell ref="C82:F82"/>
    <mergeCell ref="B83:B84"/>
    <mergeCell ref="B91:F91"/>
    <mergeCell ref="B92:B93"/>
    <mergeCell ref="B97:B98"/>
  </mergeCells>
  <pageMargins left="0.53" right="0.61" top="0.43" bottom="0.6" header="0.22"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0"/>
  <sheetViews>
    <sheetView topLeftCell="B205" zoomScaleNormal="100" workbookViewId="0">
      <selection activeCell="J6" sqref="J6"/>
    </sheetView>
  </sheetViews>
  <sheetFormatPr defaultRowHeight="15" x14ac:dyDescent="0.25"/>
  <cols>
    <col min="1" max="1" width="12.85546875" style="592" hidden="1" customWidth="1"/>
    <col min="2" max="2" width="28.5703125" style="592" customWidth="1"/>
    <col min="3" max="3" width="13" style="592" customWidth="1"/>
    <col min="4" max="5" width="11.7109375" style="592" customWidth="1"/>
    <col min="6" max="6" width="15.42578125" style="592" customWidth="1"/>
    <col min="7" max="7" width="17.28515625" style="592" customWidth="1"/>
    <col min="8" max="235" width="9.140625" style="592"/>
    <col min="236" max="236" width="12.85546875" style="592" customWidth="1"/>
    <col min="237" max="237" width="28.5703125" style="592" customWidth="1"/>
    <col min="238" max="238" width="13" style="592" customWidth="1"/>
    <col min="239" max="240" width="11.7109375" style="592" customWidth="1"/>
    <col min="241" max="241" width="15.42578125" style="592" customWidth="1"/>
    <col min="242" max="242" width="17.28515625" style="592" customWidth="1"/>
    <col min="243" max="243" width="9.140625" style="592"/>
    <col min="244" max="244" width="11" style="592" customWidth="1"/>
    <col min="245" max="245" width="15.85546875" style="592" customWidth="1"/>
    <col min="246" max="246" width="9.140625" style="592"/>
    <col min="247" max="247" width="15.28515625" style="592" customWidth="1"/>
    <col min="248" max="491" width="9.140625" style="592"/>
    <col min="492" max="492" width="12.85546875" style="592" customWidth="1"/>
    <col min="493" max="493" width="28.5703125" style="592" customWidth="1"/>
    <col min="494" max="494" width="13" style="592" customWidth="1"/>
    <col min="495" max="496" width="11.7109375" style="592" customWidth="1"/>
    <col min="497" max="497" width="15.42578125" style="592" customWidth="1"/>
    <col min="498" max="498" width="17.28515625" style="592" customWidth="1"/>
    <col min="499" max="499" width="9.140625" style="592"/>
    <col min="500" max="500" width="11" style="592" customWidth="1"/>
    <col min="501" max="501" width="15.85546875" style="592" customWidth="1"/>
    <col min="502" max="502" width="9.140625" style="592"/>
    <col min="503" max="503" width="15.28515625" style="592" customWidth="1"/>
    <col min="504" max="747" width="9.140625" style="592"/>
    <col min="748" max="748" width="12.85546875" style="592" customWidth="1"/>
    <col min="749" max="749" width="28.5703125" style="592" customWidth="1"/>
    <col min="750" max="750" width="13" style="592" customWidth="1"/>
    <col min="751" max="752" width="11.7109375" style="592" customWidth="1"/>
    <col min="753" max="753" width="15.42578125" style="592" customWidth="1"/>
    <col min="754" max="754" width="17.28515625" style="592" customWidth="1"/>
    <col min="755" max="755" width="9.140625" style="592"/>
    <col min="756" max="756" width="11" style="592" customWidth="1"/>
    <col min="757" max="757" width="15.85546875" style="592" customWidth="1"/>
    <col min="758" max="758" width="9.140625" style="592"/>
    <col min="759" max="759" width="15.28515625" style="592" customWidth="1"/>
    <col min="760" max="1003" width="9.140625" style="592"/>
    <col min="1004" max="1004" width="12.85546875" style="592" customWidth="1"/>
    <col min="1005" max="1005" width="28.5703125" style="592" customWidth="1"/>
    <col min="1006" max="1006" width="13" style="592" customWidth="1"/>
    <col min="1007" max="1008" width="11.7109375" style="592" customWidth="1"/>
    <col min="1009" max="1009" width="15.42578125" style="592" customWidth="1"/>
    <col min="1010" max="1010" width="17.28515625" style="592" customWidth="1"/>
    <col min="1011" max="1011" width="9.140625" style="592"/>
    <col min="1012" max="1012" width="11" style="592" customWidth="1"/>
    <col min="1013" max="1013" width="15.85546875" style="592" customWidth="1"/>
    <col min="1014" max="1014" width="9.140625" style="592"/>
    <col min="1015" max="1015" width="15.28515625" style="592" customWidth="1"/>
    <col min="1016" max="1259" width="9.140625" style="592"/>
    <col min="1260" max="1260" width="12.85546875" style="592" customWidth="1"/>
    <col min="1261" max="1261" width="28.5703125" style="592" customWidth="1"/>
    <col min="1262" max="1262" width="13" style="592" customWidth="1"/>
    <col min="1263" max="1264" width="11.7109375" style="592" customWidth="1"/>
    <col min="1265" max="1265" width="15.42578125" style="592" customWidth="1"/>
    <col min="1266" max="1266" width="17.28515625" style="592" customWidth="1"/>
    <col min="1267" max="1267" width="9.140625" style="592"/>
    <col min="1268" max="1268" width="11" style="592" customWidth="1"/>
    <col min="1269" max="1269" width="15.85546875" style="592" customWidth="1"/>
    <col min="1270" max="1270" width="9.140625" style="592"/>
    <col min="1271" max="1271" width="15.28515625" style="592" customWidth="1"/>
    <col min="1272" max="1515" width="9.140625" style="592"/>
    <col min="1516" max="1516" width="12.85546875" style="592" customWidth="1"/>
    <col min="1517" max="1517" width="28.5703125" style="592" customWidth="1"/>
    <col min="1518" max="1518" width="13" style="592" customWidth="1"/>
    <col min="1519" max="1520" width="11.7109375" style="592" customWidth="1"/>
    <col min="1521" max="1521" width="15.42578125" style="592" customWidth="1"/>
    <col min="1522" max="1522" width="17.28515625" style="592" customWidth="1"/>
    <col min="1523" max="1523" width="9.140625" style="592"/>
    <col min="1524" max="1524" width="11" style="592" customWidth="1"/>
    <col min="1525" max="1525" width="15.85546875" style="592" customWidth="1"/>
    <col min="1526" max="1526" width="9.140625" style="592"/>
    <col min="1527" max="1527" width="15.28515625" style="592" customWidth="1"/>
    <col min="1528" max="1771" width="9.140625" style="592"/>
    <col min="1772" max="1772" width="12.85546875" style="592" customWidth="1"/>
    <col min="1773" max="1773" width="28.5703125" style="592" customWidth="1"/>
    <col min="1774" max="1774" width="13" style="592" customWidth="1"/>
    <col min="1775" max="1776" width="11.7109375" style="592" customWidth="1"/>
    <col min="1777" max="1777" width="15.42578125" style="592" customWidth="1"/>
    <col min="1778" max="1778" width="17.28515625" style="592" customWidth="1"/>
    <col min="1779" max="1779" width="9.140625" style="592"/>
    <col min="1780" max="1780" width="11" style="592" customWidth="1"/>
    <col min="1781" max="1781" width="15.85546875" style="592" customWidth="1"/>
    <col min="1782" max="1782" width="9.140625" style="592"/>
    <col min="1783" max="1783" width="15.28515625" style="592" customWidth="1"/>
    <col min="1784" max="2027" width="9.140625" style="592"/>
    <col min="2028" max="2028" width="12.85546875" style="592" customWidth="1"/>
    <col min="2029" max="2029" width="28.5703125" style="592" customWidth="1"/>
    <col min="2030" max="2030" width="13" style="592" customWidth="1"/>
    <col min="2031" max="2032" width="11.7109375" style="592" customWidth="1"/>
    <col min="2033" max="2033" width="15.42578125" style="592" customWidth="1"/>
    <col min="2034" max="2034" width="17.28515625" style="592" customWidth="1"/>
    <col min="2035" max="2035" width="9.140625" style="592"/>
    <col min="2036" max="2036" width="11" style="592" customWidth="1"/>
    <col min="2037" max="2037" width="15.85546875" style="592" customWidth="1"/>
    <col min="2038" max="2038" width="9.140625" style="592"/>
    <col min="2039" max="2039" width="15.28515625" style="592" customWidth="1"/>
    <col min="2040" max="2283" width="9.140625" style="592"/>
    <col min="2284" max="2284" width="12.85546875" style="592" customWidth="1"/>
    <col min="2285" max="2285" width="28.5703125" style="592" customWidth="1"/>
    <col min="2286" max="2286" width="13" style="592" customWidth="1"/>
    <col min="2287" max="2288" width="11.7109375" style="592" customWidth="1"/>
    <col min="2289" max="2289" width="15.42578125" style="592" customWidth="1"/>
    <col min="2290" max="2290" width="17.28515625" style="592" customWidth="1"/>
    <col min="2291" max="2291" width="9.140625" style="592"/>
    <col min="2292" max="2292" width="11" style="592" customWidth="1"/>
    <col min="2293" max="2293" width="15.85546875" style="592" customWidth="1"/>
    <col min="2294" max="2294" width="9.140625" style="592"/>
    <col min="2295" max="2295" width="15.28515625" style="592" customWidth="1"/>
    <col min="2296" max="2539" width="9.140625" style="592"/>
    <col min="2540" max="2540" width="12.85546875" style="592" customWidth="1"/>
    <col min="2541" max="2541" width="28.5703125" style="592" customWidth="1"/>
    <col min="2542" max="2542" width="13" style="592" customWidth="1"/>
    <col min="2543" max="2544" width="11.7109375" style="592" customWidth="1"/>
    <col min="2545" max="2545" width="15.42578125" style="592" customWidth="1"/>
    <col min="2546" max="2546" width="17.28515625" style="592" customWidth="1"/>
    <col min="2547" max="2547" width="9.140625" style="592"/>
    <col min="2548" max="2548" width="11" style="592" customWidth="1"/>
    <col min="2549" max="2549" width="15.85546875" style="592" customWidth="1"/>
    <col min="2550" max="2550" width="9.140625" style="592"/>
    <col min="2551" max="2551" width="15.28515625" style="592" customWidth="1"/>
    <col min="2552" max="2795" width="9.140625" style="592"/>
    <col min="2796" max="2796" width="12.85546875" style="592" customWidth="1"/>
    <col min="2797" max="2797" width="28.5703125" style="592" customWidth="1"/>
    <col min="2798" max="2798" width="13" style="592" customWidth="1"/>
    <col min="2799" max="2800" width="11.7109375" style="592" customWidth="1"/>
    <col min="2801" max="2801" width="15.42578125" style="592" customWidth="1"/>
    <col min="2802" max="2802" width="17.28515625" style="592" customWidth="1"/>
    <col min="2803" max="2803" width="9.140625" style="592"/>
    <col min="2804" max="2804" width="11" style="592" customWidth="1"/>
    <col min="2805" max="2805" width="15.85546875" style="592" customWidth="1"/>
    <col min="2806" max="2806" width="9.140625" style="592"/>
    <col min="2807" max="2807" width="15.28515625" style="592" customWidth="1"/>
    <col min="2808" max="3051" width="9.140625" style="592"/>
    <col min="3052" max="3052" width="12.85546875" style="592" customWidth="1"/>
    <col min="3053" max="3053" width="28.5703125" style="592" customWidth="1"/>
    <col min="3054" max="3054" width="13" style="592" customWidth="1"/>
    <col min="3055" max="3056" width="11.7109375" style="592" customWidth="1"/>
    <col min="3057" max="3057" width="15.42578125" style="592" customWidth="1"/>
    <col min="3058" max="3058" width="17.28515625" style="592" customWidth="1"/>
    <col min="3059" max="3059" width="9.140625" style="592"/>
    <col min="3060" max="3060" width="11" style="592" customWidth="1"/>
    <col min="3061" max="3061" width="15.85546875" style="592" customWidth="1"/>
    <col min="3062" max="3062" width="9.140625" style="592"/>
    <col min="3063" max="3063" width="15.28515625" style="592" customWidth="1"/>
    <col min="3064" max="3307" width="9.140625" style="592"/>
    <col min="3308" max="3308" width="12.85546875" style="592" customWidth="1"/>
    <col min="3309" max="3309" width="28.5703125" style="592" customWidth="1"/>
    <col min="3310" max="3310" width="13" style="592" customWidth="1"/>
    <col min="3311" max="3312" width="11.7109375" style="592" customWidth="1"/>
    <col min="3313" max="3313" width="15.42578125" style="592" customWidth="1"/>
    <col min="3314" max="3314" width="17.28515625" style="592" customWidth="1"/>
    <col min="3315" max="3315" width="9.140625" style="592"/>
    <col min="3316" max="3316" width="11" style="592" customWidth="1"/>
    <col min="3317" max="3317" width="15.85546875" style="592" customWidth="1"/>
    <col min="3318" max="3318" width="9.140625" style="592"/>
    <col min="3319" max="3319" width="15.28515625" style="592" customWidth="1"/>
    <col min="3320" max="3563" width="9.140625" style="592"/>
    <col min="3564" max="3564" width="12.85546875" style="592" customWidth="1"/>
    <col min="3565" max="3565" width="28.5703125" style="592" customWidth="1"/>
    <col min="3566" max="3566" width="13" style="592" customWidth="1"/>
    <col min="3567" max="3568" width="11.7109375" style="592" customWidth="1"/>
    <col min="3569" max="3569" width="15.42578125" style="592" customWidth="1"/>
    <col min="3570" max="3570" width="17.28515625" style="592" customWidth="1"/>
    <col min="3571" max="3571" width="9.140625" style="592"/>
    <col min="3572" max="3572" width="11" style="592" customWidth="1"/>
    <col min="3573" max="3573" width="15.85546875" style="592" customWidth="1"/>
    <col min="3574" max="3574" width="9.140625" style="592"/>
    <col min="3575" max="3575" width="15.28515625" style="592" customWidth="1"/>
    <col min="3576" max="3819" width="9.140625" style="592"/>
    <col min="3820" max="3820" width="12.85546875" style="592" customWidth="1"/>
    <col min="3821" max="3821" width="28.5703125" style="592" customWidth="1"/>
    <col min="3822" max="3822" width="13" style="592" customWidth="1"/>
    <col min="3823" max="3824" width="11.7109375" style="592" customWidth="1"/>
    <col min="3825" max="3825" width="15.42578125" style="592" customWidth="1"/>
    <col min="3826" max="3826" width="17.28515625" style="592" customWidth="1"/>
    <col min="3827" max="3827" width="9.140625" style="592"/>
    <col min="3828" max="3828" width="11" style="592" customWidth="1"/>
    <col min="3829" max="3829" width="15.85546875" style="592" customWidth="1"/>
    <col min="3830" max="3830" width="9.140625" style="592"/>
    <col min="3831" max="3831" width="15.28515625" style="592" customWidth="1"/>
    <col min="3832" max="4075" width="9.140625" style="592"/>
    <col min="4076" max="4076" width="12.85546875" style="592" customWidth="1"/>
    <col min="4077" max="4077" width="28.5703125" style="592" customWidth="1"/>
    <col min="4078" max="4078" width="13" style="592" customWidth="1"/>
    <col min="4079" max="4080" width="11.7109375" style="592" customWidth="1"/>
    <col min="4081" max="4081" width="15.42578125" style="592" customWidth="1"/>
    <col min="4082" max="4082" width="17.28515625" style="592" customWidth="1"/>
    <col min="4083" max="4083" width="9.140625" style="592"/>
    <col min="4084" max="4084" width="11" style="592" customWidth="1"/>
    <col min="4085" max="4085" width="15.85546875" style="592" customWidth="1"/>
    <col min="4086" max="4086" width="9.140625" style="592"/>
    <col min="4087" max="4087" width="15.28515625" style="592" customWidth="1"/>
    <col min="4088" max="4331" width="9.140625" style="592"/>
    <col min="4332" max="4332" width="12.85546875" style="592" customWidth="1"/>
    <col min="4333" max="4333" width="28.5703125" style="592" customWidth="1"/>
    <col min="4334" max="4334" width="13" style="592" customWidth="1"/>
    <col min="4335" max="4336" width="11.7109375" style="592" customWidth="1"/>
    <col min="4337" max="4337" width="15.42578125" style="592" customWidth="1"/>
    <col min="4338" max="4338" width="17.28515625" style="592" customWidth="1"/>
    <col min="4339" max="4339" width="9.140625" style="592"/>
    <col min="4340" max="4340" width="11" style="592" customWidth="1"/>
    <col min="4341" max="4341" width="15.85546875" style="592" customWidth="1"/>
    <col min="4342" max="4342" width="9.140625" style="592"/>
    <col min="4343" max="4343" width="15.28515625" style="592" customWidth="1"/>
    <col min="4344" max="4587" width="9.140625" style="592"/>
    <col min="4588" max="4588" width="12.85546875" style="592" customWidth="1"/>
    <col min="4589" max="4589" width="28.5703125" style="592" customWidth="1"/>
    <col min="4590" max="4590" width="13" style="592" customWidth="1"/>
    <col min="4591" max="4592" width="11.7109375" style="592" customWidth="1"/>
    <col min="4593" max="4593" width="15.42578125" style="592" customWidth="1"/>
    <col min="4594" max="4594" width="17.28515625" style="592" customWidth="1"/>
    <col min="4595" max="4595" width="9.140625" style="592"/>
    <col min="4596" max="4596" width="11" style="592" customWidth="1"/>
    <col min="4597" max="4597" width="15.85546875" style="592" customWidth="1"/>
    <col min="4598" max="4598" width="9.140625" style="592"/>
    <col min="4599" max="4599" width="15.28515625" style="592" customWidth="1"/>
    <col min="4600" max="4843" width="9.140625" style="592"/>
    <col min="4844" max="4844" width="12.85546875" style="592" customWidth="1"/>
    <col min="4845" max="4845" width="28.5703125" style="592" customWidth="1"/>
    <col min="4846" max="4846" width="13" style="592" customWidth="1"/>
    <col min="4847" max="4848" width="11.7109375" style="592" customWidth="1"/>
    <col min="4849" max="4849" width="15.42578125" style="592" customWidth="1"/>
    <col min="4850" max="4850" width="17.28515625" style="592" customWidth="1"/>
    <col min="4851" max="4851" width="9.140625" style="592"/>
    <col min="4852" max="4852" width="11" style="592" customWidth="1"/>
    <col min="4853" max="4853" width="15.85546875" style="592" customWidth="1"/>
    <col min="4854" max="4854" width="9.140625" style="592"/>
    <col min="4855" max="4855" width="15.28515625" style="592" customWidth="1"/>
    <col min="4856" max="5099" width="9.140625" style="592"/>
    <col min="5100" max="5100" width="12.85546875" style="592" customWidth="1"/>
    <col min="5101" max="5101" width="28.5703125" style="592" customWidth="1"/>
    <col min="5102" max="5102" width="13" style="592" customWidth="1"/>
    <col min="5103" max="5104" width="11.7109375" style="592" customWidth="1"/>
    <col min="5105" max="5105" width="15.42578125" style="592" customWidth="1"/>
    <col min="5106" max="5106" width="17.28515625" style="592" customWidth="1"/>
    <col min="5107" max="5107" width="9.140625" style="592"/>
    <col min="5108" max="5108" width="11" style="592" customWidth="1"/>
    <col min="5109" max="5109" width="15.85546875" style="592" customWidth="1"/>
    <col min="5110" max="5110" width="9.140625" style="592"/>
    <col min="5111" max="5111" width="15.28515625" style="592" customWidth="1"/>
    <col min="5112" max="5355" width="9.140625" style="592"/>
    <col min="5356" max="5356" width="12.85546875" style="592" customWidth="1"/>
    <col min="5357" max="5357" width="28.5703125" style="592" customWidth="1"/>
    <col min="5358" max="5358" width="13" style="592" customWidth="1"/>
    <col min="5359" max="5360" width="11.7109375" style="592" customWidth="1"/>
    <col min="5361" max="5361" width="15.42578125" style="592" customWidth="1"/>
    <col min="5362" max="5362" width="17.28515625" style="592" customWidth="1"/>
    <col min="5363" max="5363" width="9.140625" style="592"/>
    <col min="5364" max="5364" width="11" style="592" customWidth="1"/>
    <col min="5365" max="5365" width="15.85546875" style="592" customWidth="1"/>
    <col min="5366" max="5366" width="9.140625" style="592"/>
    <col min="5367" max="5367" width="15.28515625" style="592" customWidth="1"/>
    <col min="5368" max="5611" width="9.140625" style="592"/>
    <col min="5612" max="5612" width="12.85546875" style="592" customWidth="1"/>
    <col min="5613" max="5613" width="28.5703125" style="592" customWidth="1"/>
    <col min="5614" max="5614" width="13" style="592" customWidth="1"/>
    <col min="5615" max="5616" width="11.7109375" style="592" customWidth="1"/>
    <col min="5617" max="5617" width="15.42578125" style="592" customWidth="1"/>
    <col min="5618" max="5618" width="17.28515625" style="592" customWidth="1"/>
    <col min="5619" max="5619" width="9.140625" style="592"/>
    <col min="5620" max="5620" width="11" style="592" customWidth="1"/>
    <col min="5621" max="5621" width="15.85546875" style="592" customWidth="1"/>
    <col min="5622" max="5622" width="9.140625" style="592"/>
    <col min="5623" max="5623" width="15.28515625" style="592" customWidth="1"/>
    <col min="5624" max="5867" width="9.140625" style="592"/>
    <col min="5868" max="5868" width="12.85546875" style="592" customWidth="1"/>
    <col min="5869" max="5869" width="28.5703125" style="592" customWidth="1"/>
    <col min="5870" max="5870" width="13" style="592" customWidth="1"/>
    <col min="5871" max="5872" width="11.7109375" style="592" customWidth="1"/>
    <col min="5873" max="5873" width="15.42578125" style="592" customWidth="1"/>
    <col min="5874" max="5874" width="17.28515625" style="592" customWidth="1"/>
    <col min="5875" max="5875" width="9.140625" style="592"/>
    <col min="5876" max="5876" width="11" style="592" customWidth="1"/>
    <col min="5877" max="5877" width="15.85546875" style="592" customWidth="1"/>
    <col min="5878" max="5878" width="9.140625" style="592"/>
    <col min="5879" max="5879" width="15.28515625" style="592" customWidth="1"/>
    <col min="5880" max="6123" width="9.140625" style="592"/>
    <col min="6124" max="6124" width="12.85546875" style="592" customWidth="1"/>
    <col min="6125" max="6125" width="28.5703125" style="592" customWidth="1"/>
    <col min="6126" max="6126" width="13" style="592" customWidth="1"/>
    <col min="6127" max="6128" width="11.7109375" style="592" customWidth="1"/>
    <col min="6129" max="6129" width="15.42578125" style="592" customWidth="1"/>
    <col min="6130" max="6130" width="17.28515625" style="592" customWidth="1"/>
    <col min="6131" max="6131" width="9.140625" style="592"/>
    <col min="6132" max="6132" width="11" style="592" customWidth="1"/>
    <col min="6133" max="6133" width="15.85546875" style="592" customWidth="1"/>
    <col min="6134" max="6134" width="9.140625" style="592"/>
    <col min="6135" max="6135" width="15.28515625" style="592" customWidth="1"/>
    <col min="6136" max="6379" width="9.140625" style="592"/>
    <col min="6380" max="6380" width="12.85546875" style="592" customWidth="1"/>
    <col min="6381" max="6381" width="28.5703125" style="592" customWidth="1"/>
    <col min="6382" max="6382" width="13" style="592" customWidth="1"/>
    <col min="6383" max="6384" width="11.7109375" style="592" customWidth="1"/>
    <col min="6385" max="6385" width="15.42578125" style="592" customWidth="1"/>
    <col min="6386" max="6386" width="17.28515625" style="592" customWidth="1"/>
    <col min="6387" max="6387" width="9.140625" style="592"/>
    <col min="6388" max="6388" width="11" style="592" customWidth="1"/>
    <col min="6389" max="6389" width="15.85546875" style="592" customWidth="1"/>
    <col min="6390" max="6390" width="9.140625" style="592"/>
    <col min="6391" max="6391" width="15.28515625" style="592" customWidth="1"/>
    <col min="6392" max="6635" width="9.140625" style="592"/>
    <col min="6636" max="6636" width="12.85546875" style="592" customWidth="1"/>
    <col min="6637" max="6637" width="28.5703125" style="592" customWidth="1"/>
    <col min="6638" max="6638" width="13" style="592" customWidth="1"/>
    <col min="6639" max="6640" width="11.7109375" style="592" customWidth="1"/>
    <col min="6641" max="6641" width="15.42578125" style="592" customWidth="1"/>
    <col min="6642" max="6642" width="17.28515625" style="592" customWidth="1"/>
    <col min="6643" max="6643" width="9.140625" style="592"/>
    <col min="6644" max="6644" width="11" style="592" customWidth="1"/>
    <col min="6645" max="6645" width="15.85546875" style="592" customWidth="1"/>
    <col min="6646" max="6646" width="9.140625" style="592"/>
    <col min="6647" max="6647" width="15.28515625" style="592" customWidth="1"/>
    <col min="6648" max="6891" width="9.140625" style="592"/>
    <col min="6892" max="6892" width="12.85546875" style="592" customWidth="1"/>
    <col min="6893" max="6893" width="28.5703125" style="592" customWidth="1"/>
    <col min="6894" max="6894" width="13" style="592" customWidth="1"/>
    <col min="6895" max="6896" width="11.7109375" style="592" customWidth="1"/>
    <col min="6897" max="6897" width="15.42578125" style="592" customWidth="1"/>
    <col min="6898" max="6898" width="17.28515625" style="592" customWidth="1"/>
    <col min="6899" max="6899" width="9.140625" style="592"/>
    <col min="6900" max="6900" width="11" style="592" customWidth="1"/>
    <col min="6901" max="6901" width="15.85546875" style="592" customWidth="1"/>
    <col min="6902" max="6902" width="9.140625" style="592"/>
    <col min="6903" max="6903" width="15.28515625" style="592" customWidth="1"/>
    <col min="6904" max="7147" width="9.140625" style="592"/>
    <col min="7148" max="7148" width="12.85546875" style="592" customWidth="1"/>
    <col min="7149" max="7149" width="28.5703125" style="592" customWidth="1"/>
    <col min="7150" max="7150" width="13" style="592" customWidth="1"/>
    <col min="7151" max="7152" width="11.7109375" style="592" customWidth="1"/>
    <col min="7153" max="7153" width="15.42578125" style="592" customWidth="1"/>
    <col min="7154" max="7154" width="17.28515625" style="592" customWidth="1"/>
    <col min="7155" max="7155" width="9.140625" style="592"/>
    <col min="7156" max="7156" width="11" style="592" customWidth="1"/>
    <col min="7157" max="7157" width="15.85546875" style="592" customWidth="1"/>
    <col min="7158" max="7158" width="9.140625" style="592"/>
    <col min="7159" max="7159" width="15.28515625" style="592" customWidth="1"/>
    <col min="7160" max="7403" width="9.140625" style="592"/>
    <col min="7404" max="7404" width="12.85546875" style="592" customWidth="1"/>
    <col min="7405" max="7405" width="28.5703125" style="592" customWidth="1"/>
    <col min="7406" max="7406" width="13" style="592" customWidth="1"/>
    <col min="7407" max="7408" width="11.7109375" style="592" customWidth="1"/>
    <col min="7409" max="7409" width="15.42578125" style="592" customWidth="1"/>
    <col min="7410" max="7410" width="17.28515625" style="592" customWidth="1"/>
    <col min="7411" max="7411" width="9.140625" style="592"/>
    <col min="7412" max="7412" width="11" style="592" customWidth="1"/>
    <col min="7413" max="7413" width="15.85546875" style="592" customWidth="1"/>
    <col min="7414" max="7414" width="9.140625" style="592"/>
    <col min="7415" max="7415" width="15.28515625" style="592" customWidth="1"/>
    <col min="7416" max="7659" width="9.140625" style="592"/>
    <col min="7660" max="7660" width="12.85546875" style="592" customWidth="1"/>
    <col min="7661" max="7661" width="28.5703125" style="592" customWidth="1"/>
    <col min="7662" max="7662" width="13" style="592" customWidth="1"/>
    <col min="7663" max="7664" width="11.7109375" style="592" customWidth="1"/>
    <col min="7665" max="7665" width="15.42578125" style="592" customWidth="1"/>
    <col min="7666" max="7666" width="17.28515625" style="592" customWidth="1"/>
    <col min="7667" max="7667" width="9.140625" style="592"/>
    <col min="7668" max="7668" width="11" style="592" customWidth="1"/>
    <col min="7669" max="7669" width="15.85546875" style="592" customWidth="1"/>
    <col min="7670" max="7670" width="9.140625" style="592"/>
    <col min="7671" max="7671" width="15.28515625" style="592" customWidth="1"/>
    <col min="7672" max="7915" width="9.140625" style="592"/>
    <col min="7916" max="7916" width="12.85546875" style="592" customWidth="1"/>
    <col min="7917" max="7917" width="28.5703125" style="592" customWidth="1"/>
    <col min="7918" max="7918" width="13" style="592" customWidth="1"/>
    <col min="7919" max="7920" width="11.7109375" style="592" customWidth="1"/>
    <col min="7921" max="7921" width="15.42578125" style="592" customWidth="1"/>
    <col min="7922" max="7922" width="17.28515625" style="592" customWidth="1"/>
    <col min="7923" max="7923" width="9.140625" style="592"/>
    <col min="7924" max="7924" width="11" style="592" customWidth="1"/>
    <col min="7925" max="7925" width="15.85546875" style="592" customWidth="1"/>
    <col min="7926" max="7926" width="9.140625" style="592"/>
    <col min="7927" max="7927" width="15.28515625" style="592" customWidth="1"/>
    <col min="7928" max="8171" width="9.140625" style="592"/>
    <col min="8172" max="8172" width="12.85546875" style="592" customWidth="1"/>
    <col min="8173" max="8173" width="28.5703125" style="592" customWidth="1"/>
    <col min="8174" max="8174" width="13" style="592" customWidth="1"/>
    <col min="8175" max="8176" width="11.7109375" style="592" customWidth="1"/>
    <col min="8177" max="8177" width="15.42578125" style="592" customWidth="1"/>
    <col min="8178" max="8178" width="17.28515625" style="592" customWidth="1"/>
    <col min="8179" max="8179" width="9.140625" style="592"/>
    <col min="8180" max="8180" width="11" style="592" customWidth="1"/>
    <col min="8181" max="8181" width="15.85546875" style="592" customWidth="1"/>
    <col min="8182" max="8182" width="9.140625" style="592"/>
    <col min="8183" max="8183" width="15.28515625" style="592" customWidth="1"/>
    <col min="8184" max="8427" width="9.140625" style="592"/>
    <col min="8428" max="8428" width="12.85546875" style="592" customWidth="1"/>
    <col min="8429" max="8429" width="28.5703125" style="592" customWidth="1"/>
    <col min="8430" max="8430" width="13" style="592" customWidth="1"/>
    <col min="8431" max="8432" width="11.7109375" style="592" customWidth="1"/>
    <col min="8433" max="8433" width="15.42578125" style="592" customWidth="1"/>
    <col min="8434" max="8434" width="17.28515625" style="592" customWidth="1"/>
    <col min="8435" max="8435" width="9.140625" style="592"/>
    <col min="8436" max="8436" width="11" style="592" customWidth="1"/>
    <col min="8437" max="8437" width="15.85546875" style="592" customWidth="1"/>
    <col min="8438" max="8438" width="9.140625" style="592"/>
    <col min="8439" max="8439" width="15.28515625" style="592" customWidth="1"/>
    <col min="8440" max="8683" width="9.140625" style="592"/>
    <col min="8684" max="8684" width="12.85546875" style="592" customWidth="1"/>
    <col min="8685" max="8685" width="28.5703125" style="592" customWidth="1"/>
    <col min="8686" max="8686" width="13" style="592" customWidth="1"/>
    <col min="8687" max="8688" width="11.7109375" style="592" customWidth="1"/>
    <col min="8689" max="8689" width="15.42578125" style="592" customWidth="1"/>
    <col min="8690" max="8690" width="17.28515625" style="592" customWidth="1"/>
    <col min="8691" max="8691" width="9.140625" style="592"/>
    <col min="8692" max="8692" width="11" style="592" customWidth="1"/>
    <col min="8693" max="8693" width="15.85546875" style="592" customWidth="1"/>
    <col min="8694" max="8694" width="9.140625" style="592"/>
    <col min="8695" max="8695" width="15.28515625" style="592" customWidth="1"/>
    <col min="8696" max="8939" width="9.140625" style="592"/>
    <col min="8940" max="8940" width="12.85546875" style="592" customWidth="1"/>
    <col min="8941" max="8941" width="28.5703125" style="592" customWidth="1"/>
    <col min="8942" max="8942" width="13" style="592" customWidth="1"/>
    <col min="8943" max="8944" width="11.7109375" style="592" customWidth="1"/>
    <col min="8945" max="8945" width="15.42578125" style="592" customWidth="1"/>
    <col min="8946" max="8946" width="17.28515625" style="592" customWidth="1"/>
    <col min="8947" max="8947" width="9.140625" style="592"/>
    <col min="8948" max="8948" width="11" style="592" customWidth="1"/>
    <col min="8949" max="8949" width="15.85546875" style="592" customWidth="1"/>
    <col min="8950" max="8950" width="9.140625" style="592"/>
    <col min="8951" max="8951" width="15.28515625" style="592" customWidth="1"/>
    <col min="8952" max="9195" width="9.140625" style="592"/>
    <col min="9196" max="9196" width="12.85546875" style="592" customWidth="1"/>
    <col min="9197" max="9197" width="28.5703125" style="592" customWidth="1"/>
    <col min="9198" max="9198" width="13" style="592" customWidth="1"/>
    <col min="9199" max="9200" width="11.7109375" style="592" customWidth="1"/>
    <col min="9201" max="9201" width="15.42578125" style="592" customWidth="1"/>
    <col min="9202" max="9202" width="17.28515625" style="592" customWidth="1"/>
    <col min="9203" max="9203" width="9.140625" style="592"/>
    <col min="9204" max="9204" width="11" style="592" customWidth="1"/>
    <col min="9205" max="9205" width="15.85546875" style="592" customWidth="1"/>
    <col min="9206" max="9206" width="9.140625" style="592"/>
    <col min="9207" max="9207" width="15.28515625" style="592" customWidth="1"/>
    <col min="9208" max="9451" width="9.140625" style="592"/>
    <col min="9452" max="9452" width="12.85546875" style="592" customWidth="1"/>
    <col min="9453" max="9453" width="28.5703125" style="592" customWidth="1"/>
    <col min="9454" max="9454" width="13" style="592" customWidth="1"/>
    <col min="9455" max="9456" width="11.7109375" style="592" customWidth="1"/>
    <col min="9457" max="9457" width="15.42578125" style="592" customWidth="1"/>
    <col min="9458" max="9458" width="17.28515625" style="592" customWidth="1"/>
    <col min="9459" max="9459" width="9.140625" style="592"/>
    <col min="9460" max="9460" width="11" style="592" customWidth="1"/>
    <col min="9461" max="9461" width="15.85546875" style="592" customWidth="1"/>
    <col min="9462" max="9462" width="9.140625" style="592"/>
    <col min="9463" max="9463" width="15.28515625" style="592" customWidth="1"/>
    <col min="9464" max="9707" width="9.140625" style="592"/>
    <col min="9708" max="9708" width="12.85546875" style="592" customWidth="1"/>
    <col min="9709" max="9709" width="28.5703125" style="592" customWidth="1"/>
    <col min="9710" max="9710" width="13" style="592" customWidth="1"/>
    <col min="9711" max="9712" width="11.7109375" style="592" customWidth="1"/>
    <col min="9713" max="9713" width="15.42578125" style="592" customWidth="1"/>
    <col min="9714" max="9714" width="17.28515625" style="592" customWidth="1"/>
    <col min="9715" max="9715" width="9.140625" style="592"/>
    <col min="9716" max="9716" width="11" style="592" customWidth="1"/>
    <col min="9717" max="9717" width="15.85546875" style="592" customWidth="1"/>
    <col min="9718" max="9718" width="9.140625" style="592"/>
    <col min="9719" max="9719" width="15.28515625" style="592" customWidth="1"/>
    <col min="9720" max="9963" width="9.140625" style="592"/>
    <col min="9964" max="9964" width="12.85546875" style="592" customWidth="1"/>
    <col min="9965" max="9965" width="28.5703125" style="592" customWidth="1"/>
    <col min="9966" max="9966" width="13" style="592" customWidth="1"/>
    <col min="9967" max="9968" width="11.7109375" style="592" customWidth="1"/>
    <col min="9969" max="9969" width="15.42578125" style="592" customWidth="1"/>
    <col min="9970" max="9970" width="17.28515625" style="592" customWidth="1"/>
    <col min="9971" max="9971" width="9.140625" style="592"/>
    <col min="9972" max="9972" width="11" style="592" customWidth="1"/>
    <col min="9973" max="9973" width="15.85546875" style="592" customWidth="1"/>
    <col min="9974" max="9974" width="9.140625" style="592"/>
    <col min="9975" max="9975" width="15.28515625" style="592" customWidth="1"/>
    <col min="9976" max="10219" width="9.140625" style="592"/>
    <col min="10220" max="10220" width="12.85546875" style="592" customWidth="1"/>
    <col min="10221" max="10221" width="28.5703125" style="592" customWidth="1"/>
    <col min="10222" max="10222" width="13" style="592" customWidth="1"/>
    <col min="10223" max="10224" width="11.7109375" style="592" customWidth="1"/>
    <col min="10225" max="10225" width="15.42578125" style="592" customWidth="1"/>
    <col min="10226" max="10226" width="17.28515625" style="592" customWidth="1"/>
    <col min="10227" max="10227" width="9.140625" style="592"/>
    <col min="10228" max="10228" width="11" style="592" customWidth="1"/>
    <col min="10229" max="10229" width="15.85546875" style="592" customWidth="1"/>
    <col min="10230" max="10230" width="9.140625" style="592"/>
    <col min="10231" max="10231" width="15.28515625" style="592" customWidth="1"/>
    <col min="10232" max="10475" width="9.140625" style="592"/>
    <col min="10476" max="10476" width="12.85546875" style="592" customWidth="1"/>
    <col min="10477" max="10477" width="28.5703125" style="592" customWidth="1"/>
    <col min="10478" max="10478" width="13" style="592" customWidth="1"/>
    <col min="10479" max="10480" width="11.7109375" style="592" customWidth="1"/>
    <col min="10481" max="10481" width="15.42578125" style="592" customWidth="1"/>
    <col min="10482" max="10482" width="17.28515625" style="592" customWidth="1"/>
    <col min="10483" max="10483" width="9.140625" style="592"/>
    <col min="10484" max="10484" width="11" style="592" customWidth="1"/>
    <col min="10485" max="10485" width="15.85546875" style="592" customWidth="1"/>
    <col min="10486" max="10486" width="9.140625" style="592"/>
    <col min="10487" max="10487" width="15.28515625" style="592" customWidth="1"/>
    <col min="10488" max="10731" width="9.140625" style="592"/>
    <col min="10732" max="10732" width="12.85546875" style="592" customWidth="1"/>
    <col min="10733" max="10733" width="28.5703125" style="592" customWidth="1"/>
    <col min="10734" max="10734" width="13" style="592" customWidth="1"/>
    <col min="10735" max="10736" width="11.7109375" style="592" customWidth="1"/>
    <col min="10737" max="10737" width="15.42578125" style="592" customWidth="1"/>
    <col min="10738" max="10738" width="17.28515625" style="592" customWidth="1"/>
    <col min="10739" max="10739" width="9.140625" style="592"/>
    <col min="10740" max="10740" width="11" style="592" customWidth="1"/>
    <col min="10741" max="10741" width="15.85546875" style="592" customWidth="1"/>
    <col min="10742" max="10742" width="9.140625" style="592"/>
    <col min="10743" max="10743" width="15.28515625" style="592" customWidth="1"/>
    <col min="10744" max="10987" width="9.140625" style="592"/>
    <col min="10988" max="10988" width="12.85546875" style="592" customWidth="1"/>
    <col min="10989" max="10989" width="28.5703125" style="592" customWidth="1"/>
    <col min="10990" max="10990" width="13" style="592" customWidth="1"/>
    <col min="10991" max="10992" width="11.7109375" style="592" customWidth="1"/>
    <col min="10993" max="10993" width="15.42578125" style="592" customWidth="1"/>
    <col min="10994" max="10994" width="17.28515625" style="592" customWidth="1"/>
    <col min="10995" max="10995" width="9.140625" style="592"/>
    <col min="10996" max="10996" width="11" style="592" customWidth="1"/>
    <col min="10997" max="10997" width="15.85546875" style="592" customWidth="1"/>
    <col min="10998" max="10998" width="9.140625" style="592"/>
    <col min="10999" max="10999" width="15.28515625" style="592" customWidth="1"/>
    <col min="11000" max="11243" width="9.140625" style="592"/>
    <col min="11244" max="11244" width="12.85546875" style="592" customWidth="1"/>
    <col min="11245" max="11245" width="28.5703125" style="592" customWidth="1"/>
    <col min="11246" max="11246" width="13" style="592" customWidth="1"/>
    <col min="11247" max="11248" width="11.7109375" style="592" customWidth="1"/>
    <col min="11249" max="11249" width="15.42578125" style="592" customWidth="1"/>
    <col min="11250" max="11250" width="17.28515625" style="592" customWidth="1"/>
    <col min="11251" max="11251" width="9.140625" style="592"/>
    <col min="11252" max="11252" width="11" style="592" customWidth="1"/>
    <col min="11253" max="11253" width="15.85546875" style="592" customWidth="1"/>
    <col min="11254" max="11254" width="9.140625" style="592"/>
    <col min="11255" max="11255" width="15.28515625" style="592" customWidth="1"/>
    <col min="11256" max="11499" width="9.140625" style="592"/>
    <col min="11500" max="11500" width="12.85546875" style="592" customWidth="1"/>
    <col min="11501" max="11501" width="28.5703125" style="592" customWidth="1"/>
    <col min="11502" max="11502" width="13" style="592" customWidth="1"/>
    <col min="11503" max="11504" width="11.7109375" style="592" customWidth="1"/>
    <col min="11505" max="11505" width="15.42578125" style="592" customWidth="1"/>
    <col min="11506" max="11506" width="17.28515625" style="592" customWidth="1"/>
    <col min="11507" max="11507" width="9.140625" style="592"/>
    <col min="11508" max="11508" width="11" style="592" customWidth="1"/>
    <col min="11509" max="11509" width="15.85546875" style="592" customWidth="1"/>
    <col min="11510" max="11510" width="9.140625" style="592"/>
    <col min="11511" max="11511" width="15.28515625" style="592" customWidth="1"/>
    <col min="11512" max="11755" width="9.140625" style="592"/>
    <col min="11756" max="11756" width="12.85546875" style="592" customWidth="1"/>
    <col min="11757" max="11757" width="28.5703125" style="592" customWidth="1"/>
    <col min="11758" max="11758" width="13" style="592" customWidth="1"/>
    <col min="11759" max="11760" width="11.7109375" style="592" customWidth="1"/>
    <col min="11761" max="11761" width="15.42578125" style="592" customWidth="1"/>
    <col min="11762" max="11762" width="17.28515625" style="592" customWidth="1"/>
    <col min="11763" max="11763" width="9.140625" style="592"/>
    <col min="11764" max="11764" width="11" style="592" customWidth="1"/>
    <col min="11765" max="11765" width="15.85546875" style="592" customWidth="1"/>
    <col min="11766" max="11766" width="9.140625" style="592"/>
    <col min="11767" max="11767" width="15.28515625" style="592" customWidth="1"/>
    <col min="11768" max="12011" width="9.140625" style="592"/>
    <col min="12012" max="12012" width="12.85546875" style="592" customWidth="1"/>
    <col min="12013" max="12013" width="28.5703125" style="592" customWidth="1"/>
    <col min="12014" max="12014" width="13" style="592" customWidth="1"/>
    <col min="12015" max="12016" width="11.7109375" style="592" customWidth="1"/>
    <col min="12017" max="12017" width="15.42578125" style="592" customWidth="1"/>
    <col min="12018" max="12018" width="17.28515625" style="592" customWidth="1"/>
    <col min="12019" max="12019" width="9.140625" style="592"/>
    <col min="12020" max="12020" width="11" style="592" customWidth="1"/>
    <col min="12021" max="12021" width="15.85546875" style="592" customWidth="1"/>
    <col min="12022" max="12022" width="9.140625" style="592"/>
    <col min="12023" max="12023" width="15.28515625" style="592" customWidth="1"/>
    <col min="12024" max="12267" width="9.140625" style="592"/>
    <col min="12268" max="12268" width="12.85546875" style="592" customWidth="1"/>
    <col min="12269" max="12269" width="28.5703125" style="592" customWidth="1"/>
    <col min="12270" max="12270" width="13" style="592" customWidth="1"/>
    <col min="12271" max="12272" width="11.7109375" style="592" customWidth="1"/>
    <col min="12273" max="12273" width="15.42578125" style="592" customWidth="1"/>
    <col min="12274" max="12274" width="17.28515625" style="592" customWidth="1"/>
    <col min="12275" max="12275" width="9.140625" style="592"/>
    <col min="12276" max="12276" width="11" style="592" customWidth="1"/>
    <col min="12277" max="12277" width="15.85546875" style="592" customWidth="1"/>
    <col min="12278" max="12278" width="9.140625" style="592"/>
    <col min="12279" max="12279" width="15.28515625" style="592" customWidth="1"/>
    <col min="12280" max="12523" width="9.140625" style="592"/>
    <col min="12524" max="12524" width="12.85546875" style="592" customWidth="1"/>
    <col min="12525" max="12525" width="28.5703125" style="592" customWidth="1"/>
    <col min="12526" max="12526" width="13" style="592" customWidth="1"/>
    <col min="12527" max="12528" width="11.7109375" style="592" customWidth="1"/>
    <col min="12529" max="12529" width="15.42578125" style="592" customWidth="1"/>
    <col min="12530" max="12530" width="17.28515625" style="592" customWidth="1"/>
    <col min="12531" max="12531" width="9.140625" style="592"/>
    <col min="12532" max="12532" width="11" style="592" customWidth="1"/>
    <col min="12533" max="12533" width="15.85546875" style="592" customWidth="1"/>
    <col min="12534" max="12534" width="9.140625" style="592"/>
    <col min="12535" max="12535" width="15.28515625" style="592" customWidth="1"/>
    <col min="12536" max="12779" width="9.140625" style="592"/>
    <col min="12780" max="12780" width="12.85546875" style="592" customWidth="1"/>
    <col min="12781" max="12781" width="28.5703125" style="592" customWidth="1"/>
    <col min="12782" max="12782" width="13" style="592" customWidth="1"/>
    <col min="12783" max="12784" width="11.7109375" style="592" customWidth="1"/>
    <col min="12785" max="12785" width="15.42578125" style="592" customWidth="1"/>
    <col min="12786" max="12786" width="17.28515625" style="592" customWidth="1"/>
    <col min="12787" max="12787" width="9.140625" style="592"/>
    <col min="12788" max="12788" width="11" style="592" customWidth="1"/>
    <col min="12789" max="12789" width="15.85546875" style="592" customWidth="1"/>
    <col min="12790" max="12790" width="9.140625" style="592"/>
    <col min="12791" max="12791" width="15.28515625" style="592" customWidth="1"/>
    <col min="12792" max="13035" width="9.140625" style="592"/>
    <col min="13036" max="13036" width="12.85546875" style="592" customWidth="1"/>
    <col min="13037" max="13037" width="28.5703125" style="592" customWidth="1"/>
    <col min="13038" max="13038" width="13" style="592" customWidth="1"/>
    <col min="13039" max="13040" width="11.7109375" style="592" customWidth="1"/>
    <col min="13041" max="13041" width="15.42578125" style="592" customWidth="1"/>
    <col min="13042" max="13042" width="17.28515625" style="592" customWidth="1"/>
    <col min="13043" max="13043" width="9.140625" style="592"/>
    <col min="13044" max="13044" width="11" style="592" customWidth="1"/>
    <col min="13045" max="13045" width="15.85546875" style="592" customWidth="1"/>
    <col min="13046" max="13046" width="9.140625" style="592"/>
    <col min="13047" max="13047" width="15.28515625" style="592" customWidth="1"/>
    <col min="13048" max="13291" width="9.140625" style="592"/>
    <col min="13292" max="13292" width="12.85546875" style="592" customWidth="1"/>
    <col min="13293" max="13293" width="28.5703125" style="592" customWidth="1"/>
    <col min="13294" max="13294" width="13" style="592" customWidth="1"/>
    <col min="13295" max="13296" width="11.7109375" style="592" customWidth="1"/>
    <col min="13297" max="13297" width="15.42578125" style="592" customWidth="1"/>
    <col min="13298" max="13298" width="17.28515625" style="592" customWidth="1"/>
    <col min="13299" max="13299" width="9.140625" style="592"/>
    <col min="13300" max="13300" width="11" style="592" customWidth="1"/>
    <col min="13301" max="13301" width="15.85546875" style="592" customWidth="1"/>
    <col min="13302" max="13302" width="9.140625" style="592"/>
    <col min="13303" max="13303" width="15.28515625" style="592" customWidth="1"/>
    <col min="13304" max="13547" width="9.140625" style="592"/>
    <col min="13548" max="13548" width="12.85546875" style="592" customWidth="1"/>
    <col min="13549" max="13549" width="28.5703125" style="592" customWidth="1"/>
    <col min="13550" max="13550" width="13" style="592" customWidth="1"/>
    <col min="13551" max="13552" width="11.7109375" style="592" customWidth="1"/>
    <col min="13553" max="13553" width="15.42578125" style="592" customWidth="1"/>
    <col min="13554" max="13554" width="17.28515625" style="592" customWidth="1"/>
    <col min="13555" max="13555" width="9.140625" style="592"/>
    <col min="13556" max="13556" width="11" style="592" customWidth="1"/>
    <col min="13557" max="13557" width="15.85546875" style="592" customWidth="1"/>
    <col min="13558" max="13558" width="9.140625" style="592"/>
    <col min="13559" max="13559" width="15.28515625" style="592" customWidth="1"/>
    <col min="13560" max="13803" width="9.140625" style="592"/>
    <col min="13804" max="13804" width="12.85546875" style="592" customWidth="1"/>
    <col min="13805" max="13805" width="28.5703125" style="592" customWidth="1"/>
    <col min="13806" max="13806" width="13" style="592" customWidth="1"/>
    <col min="13807" max="13808" width="11.7109375" style="592" customWidth="1"/>
    <col min="13809" max="13809" width="15.42578125" style="592" customWidth="1"/>
    <col min="13810" max="13810" width="17.28515625" style="592" customWidth="1"/>
    <col min="13811" max="13811" width="9.140625" style="592"/>
    <col min="13812" max="13812" width="11" style="592" customWidth="1"/>
    <col min="13813" max="13813" width="15.85546875" style="592" customWidth="1"/>
    <col min="13814" max="13814" width="9.140625" style="592"/>
    <col min="13815" max="13815" width="15.28515625" style="592" customWidth="1"/>
    <col min="13816" max="14059" width="9.140625" style="592"/>
    <col min="14060" max="14060" width="12.85546875" style="592" customWidth="1"/>
    <col min="14061" max="14061" width="28.5703125" style="592" customWidth="1"/>
    <col min="14062" max="14062" width="13" style="592" customWidth="1"/>
    <col min="14063" max="14064" width="11.7109375" style="592" customWidth="1"/>
    <col min="14065" max="14065" width="15.42578125" style="592" customWidth="1"/>
    <col min="14066" max="14066" width="17.28515625" style="592" customWidth="1"/>
    <col min="14067" max="14067" width="9.140625" style="592"/>
    <col min="14068" max="14068" width="11" style="592" customWidth="1"/>
    <col min="14069" max="14069" width="15.85546875" style="592" customWidth="1"/>
    <col min="14070" max="14070" width="9.140625" style="592"/>
    <col min="14071" max="14071" width="15.28515625" style="592" customWidth="1"/>
    <col min="14072" max="14315" width="9.140625" style="592"/>
    <col min="14316" max="14316" width="12.85546875" style="592" customWidth="1"/>
    <col min="14317" max="14317" width="28.5703125" style="592" customWidth="1"/>
    <col min="14318" max="14318" width="13" style="592" customWidth="1"/>
    <col min="14319" max="14320" width="11.7109375" style="592" customWidth="1"/>
    <col min="14321" max="14321" width="15.42578125" style="592" customWidth="1"/>
    <col min="14322" max="14322" width="17.28515625" style="592" customWidth="1"/>
    <col min="14323" max="14323" width="9.140625" style="592"/>
    <col min="14324" max="14324" width="11" style="592" customWidth="1"/>
    <col min="14325" max="14325" width="15.85546875" style="592" customWidth="1"/>
    <col min="14326" max="14326" width="9.140625" style="592"/>
    <col min="14327" max="14327" width="15.28515625" style="592" customWidth="1"/>
    <col min="14328" max="14571" width="9.140625" style="592"/>
    <col min="14572" max="14572" width="12.85546875" style="592" customWidth="1"/>
    <col min="14573" max="14573" width="28.5703125" style="592" customWidth="1"/>
    <col min="14574" max="14574" width="13" style="592" customWidth="1"/>
    <col min="14575" max="14576" width="11.7109375" style="592" customWidth="1"/>
    <col min="14577" max="14577" width="15.42578125" style="592" customWidth="1"/>
    <col min="14578" max="14578" width="17.28515625" style="592" customWidth="1"/>
    <col min="14579" max="14579" width="9.140625" style="592"/>
    <col min="14580" max="14580" width="11" style="592" customWidth="1"/>
    <col min="14581" max="14581" width="15.85546875" style="592" customWidth="1"/>
    <col min="14582" max="14582" width="9.140625" style="592"/>
    <col min="14583" max="14583" width="15.28515625" style="592" customWidth="1"/>
    <col min="14584" max="14827" width="9.140625" style="592"/>
    <col min="14828" max="14828" width="12.85546875" style="592" customWidth="1"/>
    <col min="14829" max="14829" width="28.5703125" style="592" customWidth="1"/>
    <col min="14830" max="14830" width="13" style="592" customWidth="1"/>
    <col min="14831" max="14832" width="11.7109375" style="592" customWidth="1"/>
    <col min="14833" max="14833" width="15.42578125" style="592" customWidth="1"/>
    <col min="14834" max="14834" width="17.28515625" style="592" customWidth="1"/>
    <col min="14835" max="14835" width="9.140625" style="592"/>
    <col min="14836" max="14836" width="11" style="592" customWidth="1"/>
    <col min="14837" max="14837" width="15.85546875" style="592" customWidth="1"/>
    <col min="14838" max="14838" width="9.140625" style="592"/>
    <col min="14839" max="14839" width="15.28515625" style="592" customWidth="1"/>
    <col min="14840" max="15083" width="9.140625" style="592"/>
    <col min="15084" max="15084" width="12.85546875" style="592" customWidth="1"/>
    <col min="15085" max="15085" width="28.5703125" style="592" customWidth="1"/>
    <col min="15086" max="15086" width="13" style="592" customWidth="1"/>
    <col min="15087" max="15088" width="11.7109375" style="592" customWidth="1"/>
    <col min="15089" max="15089" width="15.42578125" style="592" customWidth="1"/>
    <col min="15090" max="15090" width="17.28515625" style="592" customWidth="1"/>
    <col min="15091" max="15091" width="9.140625" style="592"/>
    <col min="15092" max="15092" width="11" style="592" customWidth="1"/>
    <col min="15093" max="15093" width="15.85546875" style="592" customWidth="1"/>
    <col min="15094" max="15094" width="9.140625" style="592"/>
    <col min="15095" max="15095" width="15.28515625" style="592" customWidth="1"/>
    <col min="15096" max="15339" width="9.140625" style="592"/>
    <col min="15340" max="15340" width="12.85546875" style="592" customWidth="1"/>
    <col min="15341" max="15341" width="28.5703125" style="592" customWidth="1"/>
    <col min="15342" max="15342" width="13" style="592" customWidth="1"/>
    <col min="15343" max="15344" width="11.7109375" style="592" customWidth="1"/>
    <col min="15345" max="15345" width="15.42578125" style="592" customWidth="1"/>
    <col min="15346" max="15346" width="17.28515625" style="592" customWidth="1"/>
    <col min="15347" max="15347" width="9.140625" style="592"/>
    <col min="15348" max="15348" width="11" style="592" customWidth="1"/>
    <col min="15349" max="15349" width="15.85546875" style="592" customWidth="1"/>
    <col min="15350" max="15350" width="9.140625" style="592"/>
    <col min="15351" max="15351" width="15.28515625" style="592" customWidth="1"/>
    <col min="15352" max="15595" width="9.140625" style="592"/>
    <col min="15596" max="15596" width="12.85546875" style="592" customWidth="1"/>
    <col min="15597" max="15597" width="28.5703125" style="592" customWidth="1"/>
    <col min="15598" max="15598" width="13" style="592" customWidth="1"/>
    <col min="15599" max="15600" width="11.7109375" style="592" customWidth="1"/>
    <col min="15601" max="15601" width="15.42578125" style="592" customWidth="1"/>
    <col min="15602" max="15602" width="17.28515625" style="592" customWidth="1"/>
    <col min="15603" max="15603" width="9.140625" style="592"/>
    <col min="15604" max="15604" width="11" style="592" customWidth="1"/>
    <col min="15605" max="15605" width="15.85546875" style="592" customWidth="1"/>
    <col min="15606" max="15606" width="9.140625" style="592"/>
    <col min="15607" max="15607" width="15.28515625" style="592" customWidth="1"/>
    <col min="15608" max="15851" width="9.140625" style="592"/>
    <col min="15852" max="15852" width="12.85546875" style="592" customWidth="1"/>
    <col min="15853" max="15853" width="28.5703125" style="592" customWidth="1"/>
    <col min="15854" max="15854" width="13" style="592" customWidth="1"/>
    <col min="15855" max="15856" width="11.7109375" style="592" customWidth="1"/>
    <col min="15857" max="15857" width="15.42578125" style="592" customWidth="1"/>
    <col min="15858" max="15858" width="17.28515625" style="592" customWidth="1"/>
    <col min="15859" max="15859" width="9.140625" style="592"/>
    <col min="15860" max="15860" width="11" style="592" customWidth="1"/>
    <col min="15861" max="15861" width="15.85546875" style="592" customWidth="1"/>
    <col min="15862" max="15862" width="9.140625" style="592"/>
    <col min="15863" max="15863" width="15.28515625" style="592" customWidth="1"/>
    <col min="15864" max="16107" width="9.140625" style="592"/>
    <col min="16108" max="16108" width="12.85546875" style="592" customWidth="1"/>
    <col min="16109" max="16109" width="28.5703125" style="592" customWidth="1"/>
    <col min="16110" max="16110" width="13" style="592" customWidth="1"/>
    <col min="16111" max="16112" width="11.7109375" style="592" customWidth="1"/>
    <col min="16113" max="16113" width="15.42578125" style="592" customWidth="1"/>
    <col min="16114" max="16114" width="17.28515625" style="592" customWidth="1"/>
    <col min="16115" max="16115" width="9.140625" style="592"/>
    <col min="16116" max="16116" width="11" style="592" customWidth="1"/>
    <col min="16117" max="16117" width="15.85546875" style="592" customWidth="1"/>
    <col min="16118" max="16118" width="9.140625" style="592"/>
    <col min="16119" max="16119" width="15.28515625" style="592" customWidth="1"/>
    <col min="16120" max="16384" width="9.140625" style="592"/>
  </cols>
  <sheetData>
    <row r="1" spans="1:7" x14ac:dyDescent="0.25">
      <c r="A1" s="655"/>
    </row>
    <row r="2" spans="1:7" ht="18" customHeight="1" x14ac:dyDescent="0.25">
      <c r="A2" s="1773" t="s">
        <v>610</v>
      </c>
      <c r="B2" s="1773"/>
      <c r="C2" s="1773"/>
      <c r="D2" s="1773"/>
      <c r="E2" s="1773"/>
      <c r="F2" s="1773"/>
      <c r="G2" s="1773"/>
    </row>
    <row r="3" spans="1:7" ht="18" customHeight="1" x14ac:dyDescent="0.25">
      <c r="A3" s="654"/>
      <c r="B3" s="1774" t="s">
        <v>611</v>
      </c>
      <c r="C3" s="1774"/>
      <c r="D3" s="1774"/>
      <c r="E3" s="1774"/>
      <c r="F3" s="1774"/>
      <c r="G3" s="654"/>
    </row>
    <row r="4" spans="1:7" ht="15.75" thickBot="1" x14ac:dyDescent="0.3"/>
    <row r="5" spans="1:7" ht="15.75" thickBot="1" x14ac:dyDescent="0.3">
      <c r="B5" s="653" t="s">
        <v>6</v>
      </c>
      <c r="C5" s="1775" t="s">
        <v>2072</v>
      </c>
      <c r="D5" s="1775"/>
      <c r="E5" s="1775"/>
      <c r="F5" s="1775"/>
    </row>
    <row r="6" spans="1:7" ht="15.75" thickBot="1" x14ac:dyDescent="0.3">
      <c r="B6" s="653" t="s">
        <v>8</v>
      </c>
      <c r="C6" s="1776" t="s">
        <v>2071</v>
      </c>
      <c r="D6" s="1777"/>
      <c r="E6" s="1777"/>
      <c r="F6" s="1778"/>
    </row>
    <row r="7" spans="1:7" ht="15.75" thickBot="1" x14ac:dyDescent="0.3">
      <c r="B7" s="653" t="s">
        <v>10</v>
      </c>
      <c r="C7" s="1779" t="s">
        <v>546</v>
      </c>
      <c r="D7" s="1780"/>
      <c r="E7" s="1780"/>
      <c r="F7" s="1781"/>
    </row>
    <row r="8" spans="1:7" ht="15.75" thickBot="1" x14ac:dyDescent="0.3">
      <c r="B8" s="1785" t="s">
        <v>12</v>
      </c>
      <c r="C8" s="1786"/>
      <c r="D8" s="1786"/>
      <c r="E8" s="1786"/>
      <c r="F8" s="1787"/>
    </row>
    <row r="9" spans="1:7" ht="15.75" thickBot="1" x14ac:dyDescent="0.3">
      <c r="B9" s="1788" t="s">
        <v>2070</v>
      </c>
      <c r="C9" s="1789"/>
      <c r="D9" s="1789"/>
      <c r="E9" s="1789"/>
      <c r="F9" s="1790"/>
    </row>
    <row r="10" spans="1:7" ht="36.75" customHeight="1" thickBot="1" x14ac:dyDescent="0.3">
      <c r="B10" s="1788"/>
      <c r="C10" s="1789"/>
      <c r="D10" s="1789"/>
      <c r="E10" s="1789"/>
      <c r="F10" s="1790"/>
    </row>
    <row r="11" spans="1:7" ht="15.75" thickBot="1" x14ac:dyDescent="0.3">
      <c r="B11" s="1788"/>
      <c r="C11" s="1789"/>
      <c r="D11" s="1789"/>
      <c r="E11" s="1789"/>
      <c r="F11" s="1790"/>
    </row>
    <row r="12" spans="1:7" ht="38.25" customHeight="1" thickBot="1" x14ac:dyDescent="0.3">
      <c r="B12" s="652" t="s">
        <v>14</v>
      </c>
      <c r="C12" s="1791" t="s">
        <v>2069</v>
      </c>
      <c r="D12" s="1792"/>
      <c r="E12" s="1792"/>
      <c r="F12" s="1793"/>
    </row>
    <row r="13" spans="1:7" ht="23.25" customHeight="1" x14ac:dyDescent="0.25">
      <c r="B13" s="1740" t="s">
        <v>16</v>
      </c>
      <c r="C13" s="651">
        <v>2022</v>
      </c>
      <c r="D13" s="651">
        <v>2023</v>
      </c>
      <c r="E13" s="651">
        <v>2024</v>
      </c>
      <c r="F13" s="651">
        <v>2025</v>
      </c>
    </row>
    <row r="14" spans="1:7" ht="15.75" thickBot="1" x14ac:dyDescent="0.3">
      <c r="B14" s="1741"/>
      <c r="C14" s="650" t="s">
        <v>17</v>
      </c>
      <c r="D14" s="650" t="s">
        <v>18</v>
      </c>
      <c r="E14" s="650" t="s">
        <v>18</v>
      </c>
      <c r="F14" s="650" t="s">
        <v>18</v>
      </c>
    </row>
    <row r="15" spans="1:7" ht="25.5" customHeight="1" thickBot="1" x14ac:dyDescent="0.3">
      <c r="B15" s="645" t="s">
        <v>2068</v>
      </c>
      <c r="C15" s="649">
        <v>36892</v>
      </c>
      <c r="D15" s="649">
        <v>36892</v>
      </c>
      <c r="E15" s="649">
        <v>36892</v>
      </c>
      <c r="F15" s="649">
        <v>36892</v>
      </c>
    </row>
    <row r="16" spans="1:7" ht="25.5" customHeight="1" thickBot="1" x14ac:dyDescent="0.3">
      <c r="B16" s="645" t="s">
        <v>2067</v>
      </c>
      <c r="C16" s="644">
        <v>6728</v>
      </c>
      <c r="D16" s="647">
        <v>6728</v>
      </c>
      <c r="E16" s="647">
        <v>6728</v>
      </c>
      <c r="F16" s="647">
        <v>6728</v>
      </c>
    </row>
    <row r="17" spans="2:6" ht="15.75" thickBot="1" x14ac:dyDescent="0.3">
      <c r="B17" s="611"/>
      <c r="C17" s="641" t="s">
        <v>2017</v>
      </c>
      <c r="D17" s="641" t="s">
        <v>2018</v>
      </c>
      <c r="E17" s="641" t="s">
        <v>2018</v>
      </c>
      <c r="F17" s="641" t="s">
        <v>2018</v>
      </c>
    </row>
    <row r="18" spans="2:6" ht="23.25" thickBot="1" x14ac:dyDescent="0.3">
      <c r="B18" s="611" t="s">
        <v>2019</v>
      </c>
      <c r="C18" s="641" t="s">
        <v>2017</v>
      </c>
      <c r="D18" s="641" t="s">
        <v>2018</v>
      </c>
      <c r="E18" s="641" t="s">
        <v>2018</v>
      </c>
      <c r="F18" s="641" t="s">
        <v>2018</v>
      </c>
    </row>
    <row r="19" spans="2:6" ht="50.25" customHeight="1" thickBot="1" x14ac:dyDescent="0.3">
      <c r="B19" s="603" t="s">
        <v>550</v>
      </c>
      <c r="C19" s="1782" t="s">
        <v>2066</v>
      </c>
      <c r="D19" s="1783"/>
      <c r="E19" s="1783"/>
      <c r="F19" s="1784"/>
    </row>
    <row r="20" spans="2:6" ht="23.25" customHeight="1" thickBot="1" x14ac:dyDescent="0.3">
      <c r="B20" s="1747" t="s">
        <v>2065</v>
      </c>
      <c r="C20" s="1748"/>
      <c r="D20" s="1748"/>
      <c r="E20" s="1748"/>
      <c r="F20" s="1749"/>
    </row>
    <row r="21" spans="2:6" ht="27" customHeight="1" thickBot="1" x14ac:dyDescent="0.3">
      <c r="B21" s="645" t="s">
        <v>2064</v>
      </c>
      <c r="C21" s="648">
        <v>63545</v>
      </c>
      <c r="D21" s="647">
        <v>55380</v>
      </c>
      <c r="E21" s="647">
        <v>55380</v>
      </c>
      <c r="F21" s="647">
        <v>54380</v>
      </c>
    </row>
    <row r="22" spans="2:6" ht="30.75" customHeight="1" thickBot="1" x14ac:dyDescent="0.3">
      <c r="B22" s="611"/>
      <c r="C22" s="641" t="s">
        <v>2017</v>
      </c>
      <c r="D22" s="641" t="s">
        <v>2018</v>
      </c>
      <c r="E22" s="641" t="s">
        <v>2018</v>
      </c>
      <c r="F22" s="641" t="s">
        <v>2018</v>
      </c>
    </row>
    <row r="23" spans="2:6" ht="30.75" customHeight="1" thickBot="1" x14ac:dyDescent="0.3">
      <c r="B23" s="611" t="s">
        <v>2019</v>
      </c>
      <c r="C23" s="641" t="s">
        <v>2017</v>
      </c>
      <c r="D23" s="641" t="s">
        <v>2018</v>
      </c>
      <c r="E23" s="641" t="s">
        <v>2018</v>
      </c>
      <c r="F23" s="641" t="s">
        <v>2018</v>
      </c>
    </row>
    <row r="24" spans="2:6" ht="30.75" customHeight="1" thickBot="1" x14ac:dyDescent="0.3">
      <c r="B24" s="603" t="s">
        <v>1965</v>
      </c>
      <c r="C24" s="1782" t="s">
        <v>2063</v>
      </c>
      <c r="D24" s="1783"/>
      <c r="E24" s="1783"/>
      <c r="F24" s="1784"/>
    </row>
    <row r="25" spans="2:6" ht="30.75" customHeight="1" thickBot="1" x14ac:dyDescent="0.3">
      <c r="B25" s="1747" t="s">
        <v>2062</v>
      </c>
      <c r="C25" s="1748"/>
      <c r="D25" s="1748"/>
      <c r="E25" s="1748"/>
      <c r="F25" s="1749"/>
    </row>
    <row r="26" spans="2:6" ht="30.75" customHeight="1" thickBot="1" x14ac:dyDescent="0.3">
      <c r="B26" s="645" t="s">
        <v>2061</v>
      </c>
      <c r="C26" s="646">
        <v>21233</v>
      </c>
      <c r="D26" s="646">
        <v>21233</v>
      </c>
      <c r="E26" s="646">
        <v>21233</v>
      </c>
      <c r="F26" s="646">
        <v>21233</v>
      </c>
    </row>
    <row r="27" spans="2:6" ht="30.75" customHeight="1" thickBot="1" x14ac:dyDescent="0.3">
      <c r="B27" s="645" t="s">
        <v>2060</v>
      </c>
      <c r="C27" s="644">
        <v>9760</v>
      </c>
      <c r="D27" s="644">
        <v>9760</v>
      </c>
      <c r="E27" s="644">
        <v>9760</v>
      </c>
      <c r="F27" s="644">
        <v>9760</v>
      </c>
    </row>
    <row r="28" spans="2:6" ht="30.75" customHeight="1" thickBot="1" x14ac:dyDescent="0.3">
      <c r="B28" s="645" t="s">
        <v>2059</v>
      </c>
      <c r="C28" s="644">
        <v>5760</v>
      </c>
      <c r="D28" s="644">
        <v>5760</v>
      </c>
      <c r="E28" s="644">
        <v>5760</v>
      </c>
      <c r="F28" s="644">
        <v>5760</v>
      </c>
    </row>
    <row r="29" spans="2:6" ht="30.75" customHeight="1" thickBot="1" x14ac:dyDescent="0.3">
      <c r="B29" s="611"/>
      <c r="C29" s="643" t="s">
        <v>2017</v>
      </c>
      <c r="D29" s="642" t="s">
        <v>2018</v>
      </c>
      <c r="E29" s="642" t="s">
        <v>2018</v>
      </c>
      <c r="F29" s="642" t="s">
        <v>2018</v>
      </c>
    </row>
    <row r="30" spans="2:6" ht="30.75" customHeight="1" thickBot="1" x14ac:dyDescent="0.3">
      <c r="B30" s="611" t="s">
        <v>2019</v>
      </c>
      <c r="C30" s="641" t="s">
        <v>2017</v>
      </c>
      <c r="D30" s="641" t="s">
        <v>2018</v>
      </c>
      <c r="E30" s="641" t="s">
        <v>2018</v>
      </c>
      <c r="F30" s="641" t="s">
        <v>2018</v>
      </c>
    </row>
    <row r="31" spans="2:6" ht="30.75" customHeight="1" thickBot="1" x14ac:dyDescent="0.3">
      <c r="B31" s="640"/>
      <c r="C31" s="639"/>
      <c r="D31" s="638"/>
      <c r="E31" s="638"/>
      <c r="F31" s="637"/>
    </row>
    <row r="32" spans="2:6" ht="24" customHeight="1" thickBot="1" x14ac:dyDescent="0.3">
      <c r="B32" s="1767" t="s">
        <v>2058</v>
      </c>
      <c r="C32" s="1768"/>
      <c r="D32" s="1768"/>
      <c r="E32" s="1768"/>
      <c r="F32" s="1769"/>
    </row>
    <row r="33" spans="2:6" ht="15.75" thickBot="1" x14ac:dyDescent="0.3">
      <c r="B33" s="1756" t="s">
        <v>628</v>
      </c>
      <c r="C33" s="1757"/>
      <c r="D33" s="1757"/>
      <c r="E33" s="1757"/>
      <c r="F33" s="1758"/>
    </row>
    <row r="34" spans="2:6" ht="18.75" customHeight="1" thickBot="1" x14ac:dyDescent="0.3">
      <c r="B34" s="615" t="s">
        <v>558</v>
      </c>
      <c r="C34" s="1762" t="s">
        <v>2057</v>
      </c>
      <c r="D34" s="1753"/>
      <c r="E34" s="1753"/>
      <c r="F34" s="1746"/>
    </row>
    <row r="35" spans="2:6" ht="31.5" customHeight="1" thickBot="1" x14ac:dyDescent="0.3">
      <c r="B35" s="611" t="s">
        <v>560</v>
      </c>
      <c r="C35" s="1770" t="s">
        <v>2056</v>
      </c>
      <c r="D35" s="1771"/>
      <c r="E35" s="1771"/>
      <c r="F35" s="1772"/>
    </row>
    <row r="36" spans="2:6" ht="15.75" thickBot="1" x14ac:dyDescent="0.3">
      <c r="B36" s="611" t="s">
        <v>37</v>
      </c>
      <c r="C36" s="1750" t="s">
        <v>2055</v>
      </c>
      <c r="D36" s="1751"/>
      <c r="E36" s="1751"/>
      <c r="F36" s="1752"/>
    </row>
    <row r="37" spans="2:6" ht="12.75" customHeight="1" x14ac:dyDescent="0.25">
      <c r="B37" s="1740"/>
      <c r="C37" s="608">
        <v>2022</v>
      </c>
      <c r="D37" s="608">
        <v>2023</v>
      </c>
      <c r="E37" s="608">
        <v>2024</v>
      </c>
      <c r="F37" s="608">
        <v>2025</v>
      </c>
    </row>
    <row r="38" spans="2:6" ht="12" customHeight="1" thickBot="1" x14ac:dyDescent="0.3">
      <c r="B38" s="1741"/>
      <c r="C38" s="607" t="s">
        <v>17</v>
      </c>
      <c r="D38" s="607" t="s">
        <v>18</v>
      </c>
      <c r="E38" s="607" t="s">
        <v>18</v>
      </c>
      <c r="F38" s="607" t="s">
        <v>18</v>
      </c>
    </row>
    <row r="39" spans="2:6" ht="15.75" thickBot="1" x14ac:dyDescent="0.3">
      <c r="B39" s="611" t="s">
        <v>39</v>
      </c>
      <c r="C39" s="636">
        <v>36892</v>
      </c>
      <c r="D39" s="636">
        <v>36892</v>
      </c>
      <c r="E39" s="636">
        <v>36892</v>
      </c>
      <c r="F39" s="636">
        <v>36892</v>
      </c>
    </row>
    <row r="40" spans="2:6" ht="15.75" thickBot="1" x14ac:dyDescent="0.3">
      <c r="B40" s="611" t="s">
        <v>562</v>
      </c>
      <c r="C40" s="612">
        <f>C69</f>
        <v>51145</v>
      </c>
      <c r="D40" s="612">
        <f>D69</f>
        <v>52380</v>
      </c>
      <c r="E40" s="612">
        <f>E69</f>
        <v>52380</v>
      </c>
      <c r="F40" s="612">
        <f>F69</f>
        <v>51380</v>
      </c>
    </row>
    <row r="41" spans="2:6" ht="15.75" thickBot="1" x14ac:dyDescent="0.3">
      <c r="B41" s="611" t="s">
        <v>563</v>
      </c>
      <c r="C41" s="612">
        <f>C40/C39</f>
        <v>1.3863439228016914</v>
      </c>
      <c r="D41" s="612">
        <f>D40/D39</f>
        <v>1.4198200151794427</v>
      </c>
      <c r="E41" s="612">
        <f>E40/E39</f>
        <v>1.4198200151794427</v>
      </c>
      <c r="F41" s="612">
        <f>F40/F39</f>
        <v>1.3927138675051502</v>
      </c>
    </row>
    <row r="42" spans="2:6" ht="15.75" thickBot="1" x14ac:dyDescent="0.3">
      <c r="B42" s="611" t="s">
        <v>564</v>
      </c>
      <c r="C42" s="610" t="s">
        <v>565</v>
      </c>
      <c r="D42" s="609">
        <f t="shared" ref="D42:F44" si="0">D39/C39-1</f>
        <v>0</v>
      </c>
      <c r="E42" s="609">
        <f t="shared" si="0"/>
        <v>0</v>
      </c>
      <c r="F42" s="609">
        <f t="shared" si="0"/>
        <v>0</v>
      </c>
    </row>
    <row r="43" spans="2:6" ht="15.75" thickBot="1" x14ac:dyDescent="0.3">
      <c r="B43" s="611" t="s">
        <v>566</v>
      </c>
      <c r="C43" s="610" t="s">
        <v>565</v>
      </c>
      <c r="D43" s="609">
        <f t="shared" si="0"/>
        <v>2.4147032945546876E-2</v>
      </c>
      <c r="E43" s="609">
        <f t="shared" si="0"/>
        <v>0</v>
      </c>
      <c r="F43" s="609">
        <f t="shared" si="0"/>
        <v>-1.9091256204658236E-2</v>
      </c>
    </row>
    <row r="44" spans="2:6" ht="15.75" thickBot="1" x14ac:dyDescent="0.3">
      <c r="B44" s="611" t="s">
        <v>51</v>
      </c>
      <c r="C44" s="610" t="s">
        <v>565</v>
      </c>
      <c r="D44" s="609">
        <f t="shared" si="0"/>
        <v>2.4147032945546876E-2</v>
      </c>
      <c r="E44" s="609">
        <f t="shared" si="0"/>
        <v>0</v>
      </c>
      <c r="F44" s="609">
        <f t="shared" si="0"/>
        <v>-1.9091256204658236E-2</v>
      </c>
    </row>
    <row r="45" spans="2:6" ht="15.75" thickBot="1" x14ac:dyDescent="0.3">
      <c r="B45" s="1737" t="s">
        <v>632</v>
      </c>
      <c r="C45" s="1738"/>
      <c r="D45" s="1738"/>
      <c r="E45" s="1738"/>
      <c r="F45" s="1739"/>
    </row>
    <row r="46" spans="2:6" ht="12.75" customHeight="1" x14ac:dyDescent="0.25">
      <c r="B46" s="1740"/>
      <c r="C46" s="608">
        <v>2022</v>
      </c>
      <c r="D46" s="608">
        <v>2023</v>
      </c>
      <c r="E46" s="608">
        <v>2024</v>
      </c>
      <c r="F46" s="608">
        <v>2025</v>
      </c>
    </row>
    <row r="47" spans="2:6" ht="11.25" customHeight="1" thickBot="1" x14ac:dyDescent="0.3">
      <c r="B47" s="1741"/>
      <c r="C47" s="607" t="s">
        <v>17</v>
      </c>
      <c r="D47" s="607" t="s">
        <v>18</v>
      </c>
      <c r="E47" s="607" t="s">
        <v>18</v>
      </c>
      <c r="F47" s="607" t="s">
        <v>18</v>
      </c>
    </row>
    <row r="48" spans="2:6" ht="15.75" thickBot="1" x14ac:dyDescent="0.3">
      <c r="B48" s="600" t="s">
        <v>568</v>
      </c>
      <c r="C48" s="597">
        <v>24375</v>
      </c>
      <c r="D48" s="597">
        <f>D49+D50</f>
        <v>25000</v>
      </c>
      <c r="E48" s="597">
        <f>E49+E50</f>
        <v>25000</v>
      </c>
      <c r="F48" s="597">
        <f>F49+F50</f>
        <v>25000</v>
      </c>
    </row>
    <row r="49" spans="2:6" ht="15.75" thickBot="1" x14ac:dyDescent="0.3">
      <c r="B49" s="598" t="s">
        <v>569</v>
      </c>
      <c r="C49" s="635">
        <v>24375</v>
      </c>
      <c r="D49" s="601">
        <v>25000</v>
      </c>
      <c r="E49" s="601">
        <v>25000</v>
      </c>
      <c r="F49" s="601">
        <v>25000</v>
      </c>
    </row>
    <row r="50" spans="2:6" ht="15.75" thickBot="1" x14ac:dyDescent="0.3">
      <c r="B50" s="598" t="s">
        <v>570</v>
      </c>
      <c r="C50" s="601"/>
      <c r="D50" s="601"/>
      <c r="E50" s="601"/>
      <c r="F50" s="601"/>
    </row>
    <row r="51" spans="2:6" ht="24.75" thickBot="1" x14ac:dyDescent="0.3">
      <c r="B51" s="600" t="s">
        <v>571</v>
      </c>
      <c r="C51" s="597">
        <f>C52+C53</f>
        <v>4270</v>
      </c>
      <c r="D51" s="597">
        <f>D52+D53</f>
        <v>4380</v>
      </c>
      <c r="E51" s="597">
        <f>E52+E53</f>
        <v>4380</v>
      </c>
      <c r="F51" s="597">
        <f>F52+F53</f>
        <v>4380</v>
      </c>
    </row>
    <row r="52" spans="2:6" ht="15.75" thickBot="1" x14ac:dyDescent="0.3">
      <c r="B52" s="598" t="s">
        <v>569</v>
      </c>
      <c r="C52" s="635">
        <v>4270</v>
      </c>
      <c r="D52" s="601">
        <v>4380</v>
      </c>
      <c r="E52" s="601">
        <v>4380</v>
      </c>
      <c r="F52" s="601">
        <v>4380</v>
      </c>
    </row>
    <row r="53" spans="2:6" ht="15.75" thickBot="1" x14ac:dyDescent="0.3">
      <c r="B53" s="598" t="s">
        <v>570</v>
      </c>
      <c r="C53" s="601"/>
      <c r="D53" s="597"/>
      <c r="E53" s="597"/>
      <c r="F53" s="597"/>
    </row>
    <row r="54" spans="2:6" ht="15.75" thickBot="1" x14ac:dyDescent="0.3">
      <c r="B54" s="600" t="s">
        <v>572</v>
      </c>
      <c r="C54" s="601">
        <f>C55+C56</f>
        <v>20700</v>
      </c>
      <c r="D54" s="597">
        <f>D55+D56</f>
        <v>21000</v>
      </c>
      <c r="E54" s="597">
        <f>E55+E56</f>
        <v>21000</v>
      </c>
      <c r="F54" s="597">
        <f>F55+F56</f>
        <v>20000</v>
      </c>
    </row>
    <row r="55" spans="2:6" ht="15.75" thickBot="1" x14ac:dyDescent="0.3">
      <c r="B55" s="598" t="s">
        <v>569</v>
      </c>
      <c r="C55" s="635">
        <v>20700</v>
      </c>
      <c r="D55" s="601">
        <v>21000</v>
      </c>
      <c r="E55" s="601">
        <v>21000</v>
      </c>
      <c r="F55" s="601">
        <v>20000</v>
      </c>
    </row>
    <row r="56" spans="2:6" ht="15.75" thickBot="1" x14ac:dyDescent="0.3">
      <c r="B56" s="598" t="s">
        <v>570</v>
      </c>
      <c r="C56" s="601">
        <v>0</v>
      </c>
      <c r="D56" s="601">
        <v>0</v>
      </c>
      <c r="E56" s="601">
        <v>0</v>
      </c>
      <c r="F56" s="601">
        <v>0</v>
      </c>
    </row>
    <row r="57" spans="2:6" ht="15.75" thickBot="1" x14ac:dyDescent="0.3">
      <c r="B57" s="600" t="s">
        <v>573</v>
      </c>
      <c r="C57" s="601"/>
      <c r="D57" s="597"/>
      <c r="E57" s="597"/>
      <c r="F57" s="597"/>
    </row>
    <row r="58" spans="2:6" ht="15.75" thickBot="1" x14ac:dyDescent="0.3">
      <c r="B58" s="598" t="s">
        <v>569</v>
      </c>
      <c r="C58" s="601"/>
      <c r="D58" s="597"/>
      <c r="E58" s="597"/>
      <c r="F58" s="597"/>
    </row>
    <row r="59" spans="2:6" ht="15.75" thickBot="1" x14ac:dyDescent="0.3">
      <c r="B59" s="598" t="s">
        <v>570</v>
      </c>
      <c r="C59" s="601"/>
      <c r="D59" s="597"/>
      <c r="E59" s="597"/>
      <c r="F59" s="597"/>
    </row>
    <row r="60" spans="2:6" ht="15.75" thickBot="1" x14ac:dyDescent="0.3">
      <c r="B60" s="600" t="s">
        <v>574</v>
      </c>
      <c r="C60" s="601"/>
      <c r="D60" s="597"/>
      <c r="E60" s="597"/>
      <c r="F60" s="597"/>
    </row>
    <row r="61" spans="2:6" ht="15.75" thickBot="1" x14ac:dyDescent="0.3">
      <c r="B61" s="598" t="s">
        <v>569</v>
      </c>
      <c r="C61" s="601"/>
      <c r="D61" s="597"/>
      <c r="E61" s="597"/>
      <c r="F61" s="597"/>
    </row>
    <row r="62" spans="2:6" ht="15.75" thickBot="1" x14ac:dyDescent="0.3">
      <c r="B62" s="598" t="s">
        <v>570</v>
      </c>
      <c r="C62" s="601"/>
      <c r="D62" s="597"/>
      <c r="E62" s="597"/>
      <c r="F62" s="597"/>
    </row>
    <row r="63" spans="2:6" ht="15.75" thickBot="1" x14ac:dyDescent="0.3">
      <c r="B63" s="600" t="s">
        <v>575</v>
      </c>
      <c r="C63" s="601">
        <f>C64+C65</f>
        <v>1800</v>
      </c>
      <c r="D63" s="597">
        <f>D64+D65</f>
        <v>2000</v>
      </c>
      <c r="E63" s="597">
        <f>E64+E65</f>
        <v>2000</v>
      </c>
      <c r="F63" s="597">
        <f>F64+F65</f>
        <v>2000</v>
      </c>
    </row>
    <row r="64" spans="2:6" ht="15.75" thickBot="1" x14ac:dyDescent="0.3">
      <c r="B64" s="598" t="s">
        <v>569</v>
      </c>
      <c r="C64" s="634"/>
      <c r="D64" s="597">
        <v>0</v>
      </c>
      <c r="E64" s="633">
        <v>0</v>
      </c>
      <c r="F64" s="633">
        <v>0</v>
      </c>
    </row>
    <row r="65" spans="2:6" ht="15.75" thickBot="1" x14ac:dyDescent="0.3">
      <c r="B65" s="598" t="s">
        <v>570</v>
      </c>
      <c r="C65" s="601">
        <v>1800</v>
      </c>
      <c r="D65" s="601">
        <v>2000</v>
      </c>
      <c r="E65" s="601">
        <v>2000</v>
      </c>
      <c r="F65" s="601">
        <v>2000</v>
      </c>
    </row>
    <row r="66" spans="2:6" ht="24.75" thickBot="1" x14ac:dyDescent="0.3">
      <c r="B66" s="600" t="s">
        <v>576</v>
      </c>
      <c r="C66" s="601">
        <v>0</v>
      </c>
      <c r="D66" s="597">
        <v>0</v>
      </c>
      <c r="E66" s="597">
        <f>D66*1.03*0.99</f>
        <v>0</v>
      </c>
      <c r="F66" s="597">
        <f>E66*1.03*0.99</f>
        <v>0</v>
      </c>
    </row>
    <row r="67" spans="2:6" ht="15.75" thickBot="1" x14ac:dyDescent="0.3">
      <c r="B67" s="598" t="s">
        <v>569</v>
      </c>
      <c r="C67" s="601">
        <v>200</v>
      </c>
      <c r="D67" s="601">
        <v>0</v>
      </c>
      <c r="E67" s="601">
        <v>0</v>
      </c>
      <c r="F67" s="601">
        <v>0</v>
      </c>
    </row>
    <row r="68" spans="2:6" ht="15.75" thickBot="1" x14ac:dyDescent="0.3">
      <c r="B68" s="598" t="s">
        <v>570</v>
      </c>
      <c r="C68" s="601"/>
      <c r="D68" s="121"/>
      <c r="E68" s="122"/>
      <c r="F68" s="122"/>
    </row>
    <row r="69" spans="2:6" ht="15.75" thickBot="1" x14ac:dyDescent="0.3">
      <c r="B69" s="606" t="s">
        <v>577</v>
      </c>
      <c r="C69" s="601">
        <f>C66+C63+C60+C57+C54+C51+C48</f>
        <v>51145</v>
      </c>
      <c r="D69" s="601">
        <f>D66+D63+D60+D57+D54+D51+D48</f>
        <v>52380</v>
      </c>
      <c r="E69" s="601">
        <f>E66+E63+E60+E57+E54+E51+E48</f>
        <v>52380</v>
      </c>
      <c r="F69" s="601">
        <f>F66+F63+F60+F57+F54+F51+F48</f>
        <v>51380</v>
      </c>
    </row>
    <row r="70" spans="2:6" ht="15.75" thickBot="1" x14ac:dyDescent="0.3">
      <c r="B70" s="596" t="s">
        <v>578</v>
      </c>
      <c r="C70" s="595">
        <f>IF(C69-C40=0,0,"Error")</f>
        <v>0</v>
      </c>
      <c r="D70" s="595">
        <f>IF(D69-D40=0,0,"Error")</f>
        <v>0</v>
      </c>
      <c r="E70" s="595">
        <f>IF(E69-E40=0,0,"Error")</f>
        <v>0</v>
      </c>
      <c r="F70" s="595">
        <f>IF(F69-F40=0,0,"Error")</f>
        <v>0</v>
      </c>
    </row>
    <row r="71" spans="2:6" ht="15.75" hidden="1" thickBot="1" x14ac:dyDescent="0.3">
      <c r="B71" s="632" t="s">
        <v>633</v>
      </c>
      <c r="C71" s="1745"/>
      <c r="D71" s="1753"/>
      <c r="E71" s="1753"/>
      <c r="F71" s="1746"/>
    </row>
    <row r="72" spans="2:6" ht="26.25" hidden="1" customHeight="1" thickBot="1" x14ac:dyDescent="0.3">
      <c r="B72" s="611" t="s">
        <v>560</v>
      </c>
      <c r="C72" s="1747"/>
      <c r="D72" s="1748"/>
      <c r="E72" s="1748"/>
      <c r="F72" s="1749"/>
    </row>
    <row r="73" spans="2:6" ht="15.75" hidden="1" thickBot="1" x14ac:dyDescent="0.3">
      <c r="B73" s="611" t="s">
        <v>37</v>
      </c>
      <c r="C73" s="1750"/>
      <c r="D73" s="1751"/>
      <c r="E73" s="1751"/>
      <c r="F73" s="1752"/>
    </row>
    <row r="74" spans="2:6" ht="12.75" hidden="1" customHeight="1" thickBot="1" x14ac:dyDescent="0.3">
      <c r="B74" s="1740"/>
      <c r="C74" s="608">
        <v>2018</v>
      </c>
      <c r="D74" s="608">
        <v>2019</v>
      </c>
      <c r="E74" s="608">
        <v>2020</v>
      </c>
      <c r="F74" s="608">
        <v>2021</v>
      </c>
    </row>
    <row r="75" spans="2:6" ht="9" hidden="1" customHeight="1" thickBot="1" x14ac:dyDescent="0.3">
      <c r="B75" s="1741"/>
      <c r="C75" s="607" t="s">
        <v>17</v>
      </c>
      <c r="D75" s="607" t="s">
        <v>18</v>
      </c>
      <c r="E75" s="607" t="s">
        <v>18</v>
      </c>
      <c r="F75" s="607" t="s">
        <v>18</v>
      </c>
    </row>
    <row r="76" spans="2:6" ht="15.75" hidden="1" thickBot="1" x14ac:dyDescent="0.3">
      <c r="B76" s="611" t="s">
        <v>39</v>
      </c>
      <c r="C76" s="611"/>
      <c r="D76" s="611"/>
      <c r="E76" s="611"/>
      <c r="F76" s="611"/>
    </row>
    <row r="77" spans="2:6" ht="15.75" hidden="1" thickBot="1" x14ac:dyDescent="0.3">
      <c r="B77" s="611" t="s">
        <v>562</v>
      </c>
      <c r="C77" s="612">
        <f>C106</f>
        <v>0</v>
      </c>
      <c r="D77" s="612">
        <f>D106</f>
        <v>0</v>
      </c>
      <c r="E77" s="612">
        <f>E106</f>
        <v>0</v>
      </c>
      <c r="F77" s="612">
        <f>F106</f>
        <v>0</v>
      </c>
    </row>
    <row r="78" spans="2:6" ht="15.75" hidden="1" thickBot="1" x14ac:dyDescent="0.3">
      <c r="B78" s="611" t="s">
        <v>563</v>
      </c>
      <c r="C78" s="612" t="e">
        <f>C77/C76</f>
        <v>#DIV/0!</v>
      </c>
      <c r="D78" s="612" t="e">
        <f>D77/D76</f>
        <v>#DIV/0!</v>
      </c>
      <c r="E78" s="612" t="e">
        <f>E77/E76</f>
        <v>#DIV/0!</v>
      </c>
      <c r="F78" s="612" t="e">
        <f>F77/F76</f>
        <v>#DIV/0!</v>
      </c>
    </row>
    <row r="79" spans="2:6" ht="15.75" hidden="1" thickBot="1" x14ac:dyDescent="0.3">
      <c r="B79" s="611" t="s">
        <v>564</v>
      </c>
      <c r="C79" s="610"/>
      <c r="D79" s="609" t="e">
        <f t="shared" ref="D79:F81" si="1">D76/C76-1</f>
        <v>#DIV/0!</v>
      </c>
      <c r="E79" s="609" t="e">
        <f t="shared" si="1"/>
        <v>#DIV/0!</v>
      </c>
      <c r="F79" s="609" t="e">
        <f t="shared" si="1"/>
        <v>#DIV/0!</v>
      </c>
    </row>
    <row r="80" spans="2:6" ht="15.75" hidden="1" thickBot="1" x14ac:dyDescent="0.3">
      <c r="B80" s="611" t="s">
        <v>566</v>
      </c>
      <c r="C80" s="610"/>
      <c r="D80" s="609" t="e">
        <f t="shared" si="1"/>
        <v>#DIV/0!</v>
      </c>
      <c r="E80" s="609" t="e">
        <f t="shared" si="1"/>
        <v>#DIV/0!</v>
      </c>
      <c r="F80" s="609" t="e">
        <f t="shared" si="1"/>
        <v>#DIV/0!</v>
      </c>
    </row>
    <row r="81" spans="2:6" ht="15.75" hidden="1" thickBot="1" x14ac:dyDescent="0.3">
      <c r="B81" s="611" t="s">
        <v>51</v>
      </c>
      <c r="C81" s="610"/>
      <c r="D81" s="609" t="e">
        <f t="shared" si="1"/>
        <v>#DIV/0!</v>
      </c>
      <c r="E81" s="609" t="e">
        <f t="shared" si="1"/>
        <v>#DIV/0!</v>
      </c>
      <c r="F81" s="609" t="e">
        <f t="shared" si="1"/>
        <v>#DIV/0!</v>
      </c>
    </row>
    <row r="82" spans="2:6" ht="24.75" hidden="1" customHeight="1" thickBot="1" x14ac:dyDescent="0.3">
      <c r="B82" s="1737" t="s">
        <v>634</v>
      </c>
      <c r="C82" s="1738"/>
      <c r="D82" s="1738"/>
      <c r="E82" s="1738"/>
      <c r="F82" s="1739"/>
    </row>
    <row r="83" spans="2:6" ht="12.75" hidden="1" customHeight="1" thickBot="1" x14ac:dyDescent="0.3">
      <c r="B83" s="1740"/>
      <c r="C83" s="608">
        <v>2018</v>
      </c>
      <c r="D83" s="608">
        <v>2019</v>
      </c>
      <c r="E83" s="608">
        <v>2020</v>
      </c>
      <c r="F83" s="608">
        <v>2021</v>
      </c>
    </row>
    <row r="84" spans="2:6" ht="9" hidden="1" customHeight="1" thickBot="1" x14ac:dyDescent="0.3">
      <c r="B84" s="1741"/>
      <c r="C84" s="607" t="s">
        <v>17</v>
      </c>
      <c r="D84" s="607" t="s">
        <v>18</v>
      </c>
      <c r="E84" s="607" t="s">
        <v>18</v>
      </c>
      <c r="F84" s="607" t="s">
        <v>18</v>
      </c>
    </row>
    <row r="85" spans="2:6" ht="24.75" hidden="1" customHeight="1" thickBot="1" x14ac:dyDescent="0.3">
      <c r="B85" s="600" t="s">
        <v>568</v>
      </c>
      <c r="C85" s="597"/>
      <c r="D85" s="597"/>
      <c r="E85" s="597"/>
      <c r="F85" s="597"/>
    </row>
    <row r="86" spans="2:6" ht="38.25" hidden="1" customHeight="1" thickBot="1" x14ac:dyDescent="0.3">
      <c r="B86" s="598" t="s">
        <v>569</v>
      </c>
      <c r="C86" s="601"/>
      <c r="D86" s="630"/>
      <c r="E86" s="630"/>
      <c r="F86" s="630"/>
    </row>
    <row r="87" spans="2:6" ht="24.75" hidden="1" customHeight="1" thickBot="1" x14ac:dyDescent="0.3">
      <c r="B87" s="598" t="s">
        <v>570</v>
      </c>
      <c r="C87" s="601"/>
      <c r="D87" s="630"/>
      <c r="E87" s="630"/>
      <c r="F87" s="630"/>
    </row>
    <row r="88" spans="2:6" ht="24.75" hidden="1" customHeight="1" thickBot="1" x14ac:dyDescent="0.3">
      <c r="B88" s="600" t="s">
        <v>571</v>
      </c>
      <c r="C88" s="597"/>
      <c r="D88" s="597"/>
      <c r="E88" s="597"/>
      <c r="F88" s="597"/>
    </row>
    <row r="89" spans="2:6" ht="15.75" hidden="1" thickBot="1" x14ac:dyDescent="0.3">
      <c r="B89" s="598" t="s">
        <v>569</v>
      </c>
      <c r="C89" s="601"/>
      <c r="D89" s="597"/>
      <c r="E89" s="597"/>
      <c r="F89" s="597"/>
    </row>
    <row r="90" spans="2:6" ht="15.75" hidden="1" thickBot="1" x14ac:dyDescent="0.3">
      <c r="B90" s="598" t="s">
        <v>570</v>
      </c>
      <c r="C90" s="601"/>
      <c r="D90" s="597"/>
      <c r="E90" s="597"/>
      <c r="F90" s="597"/>
    </row>
    <row r="91" spans="2:6" ht="24.75" hidden="1" customHeight="1" thickBot="1" x14ac:dyDescent="0.3">
      <c r="B91" s="600" t="s">
        <v>572</v>
      </c>
      <c r="C91" s="601">
        <v>0</v>
      </c>
      <c r="D91" s="597">
        <v>0</v>
      </c>
      <c r="E91" s="597">
        <v>0</v>
      </c>
      <c r="F91" s="597">
        <v>0</v>
      </c>
    </row>
    <row r="92" spans="2:6" ht="15.75" hidden="1" thickBot="1" x14ac:dyDescent="0.3">
      <c r="B92" s="598" t="s">
        <v>569</v>
      </c>
      <c r="C92" s="601"/>
      <c r="D92" s="597"/>
      <c r="E92" s="597"/>
      <c r="F92" s="597"/>
    </row>
    <row r="93" spans="2:6" ht="15.75" hidden="1" thickBot="1" x14ac:dyDescent="0.3">
      <c r="B93" s="598" t="s">
        <v>570</v>
      </c>
      <c r="C93" s="601"/>
      <c r="D93" s="597"/>
      <c r="E93" s="597"/>
      <c r="F93" s="597"/>
    </row>
    <row r="94" spans="2:6" ht="15.75" hidden="1" thickBot="1" x14ac:dyDescent="0.3">
      <c r="B94" s="600" t="s">
        <v>573</v>
      </c>
      <c r="C94" s="601"/>
      <c r="D94" s="597"/>
      <c r="E94" s="597"/>
      <c r="F94" s="597"/>
    </row>
    <row r="95" spans="2:6" ht="15.75" hidden="1" thickBot="1" x14ac:dyDescent="0.3">
      <c r="B95" s="598" t="s">
        <v>569</v>
      </c>
      <c r="C95" s="601"/>
      <c r="D95" s="597"/>
      <c r="E95" s="597"/>
      <c r="F95" s="597"/>
    </row>
    <row r="96" spans="2:6" ht="15.75" hidden="1" thickBot="1" x14ac:dyDescent="0.3">
      <c r="B96" s="598" t="s">
        <v>570</v>
      </c>
      <c r="C96" s="601"/>
      <c r="D96" s="597"/>
      <c r="E96" s="597"/>
      <c r="F96" s="597"/>
    </row>
    <row r="97" spans="2:6" ht="15.75" hidden="1" thickBot="1" x14ac:dyDescent="0.3">
      <c r="B97" s="600" t="s">
        <v>574</v>
      </c>
      <c r="C97" s="601"/>
      <c r="D97" s="597"/>
      <c r="E97" s="597"/>
      <c r="F97" s="597"/>
    </row>
    <row r="98" spans="2:6" ht="15.75" hidden="1" thickBot="1" x14ac:dyDescent="0.3">
      <c r="B98" s="598" t="s">
        <v>569</v>
      </c>
      <c r="C98" s="601"/>
      <c r="D98" s="597"/>
      <c r="E98" s="597"/>
      <c r="F98" s="597"/>
    </row>
    <row r="99" spans="2:6" ht="15.75" hidden="1" thickBot="1" x14ac:dyDescent="0.3">
      <c r="B99" s="598" t="s">
        <v>570</v>
      </c>
      <c r="C99" s="601"/>
      <c r="D99" s="597"/>
      <c r="E99" s="597"/>
      <c r="F99" s="597"/>
    </row>
    <row r="100" spans="2:6" ht="15.75" hidden="1" thickBot="1" x14ac:dyDescent="0.3">
      <c r="B100" s="600" t="s">
        <v>575</v>
      </c>
      <c r="C100" s="601"/>
      <c r="D100" s="597"/>
      <c r="E100" s="597"/>
      <c r="F100" s="597"/>
    </row>
    <row r="101" spans="2:6" ht="15.75" hidden="1" thickBot="1" x14ac:dyDescent="0.3">
      <c r="B101" s="598" t="s">
        <v>569</v>
      </c>
      <c r="C101" s="601"/>
      <c r="D101" s="597"/>
      <c r="E101" s="597"/>
      <c r="F101" s="597"/>
    </row>
    <row r="102" spans="2:6" ht="15.75" hidden="1" thickBot="1" x14ac:dyDescent="0.3">
      <c r="B102" s="598" t="s">
        <v>570</v>
      </c>
      <c r="C102" s="601"/>
      <c r="D102" s="597"/>
      <c r="E102" s="597"/>
      <c r="F102" s="597"/>
    </row>
    <row r="103" spans="2:6" ht="24.75" hidden="1" thickBot="1" x14ac:dyDescent="0.3">
      <c r="B103" s="600" t="s">
        <v>576</v>
      </c>
      <c r="C103" s="601"/>
      <c r="D103" s="597"/>
      <c r="E103" s="597"/>
      <c r="F103" s="597"/>
    </row>
    <row r="104" spans="2:6" ht="15.75" hidden="1" thickBot="1" x14ac:dyDescent="0.3">
      <c r="B104" s="598" t="s">
        <v>569</v>
      </c>
      <c r="C104" s="601"/>
      <c r="D104" s="597"/>
      <c r="E104" s="597"/>
      <c r="F104" s="597"/>
    </row>
    <row r="105" spans="2:6" ht="15.75" hidden="1" thickBot="1" x14ac:dyDescent="0.3">
      <c r="B105" s="598" t="s">
        <v>570</v>
      </c>
      <c r="C105" s="601"/>
      <c r="D105" s="597"/>
      <c r="E105" s="597"/>
      <c r="F105" s="597"/>
    </row>
    <row r="106" spans="2:6" ht="15.75" hidden="1" thickBot="1" x14ac:dyDescent="0.3">
      <c r="B106" s="627" t="s">
        <v>581</v>
      </c>
      <c r="C106" s="601">
        <f>C103+C100+C97+C94+C91+C88+C85</f>
        <v>0</v>
      </c>
      <c r="D106" s="601">
        <f>D103+D100+D97+D94+D91+D88+D85</f>
        <v>0</v>
      </c>
      <c r="E106" s="601">
        <f>E103+E100+E97+E94+E91+E88+E85</f>
        <v>0</v>
      </c>
      <c r="F106" s="601">
        <f>F103+F100+F97+F94+F91+F88+F85</f>
        <v>0</v>
      </c>
    </row>
    <row r="107" spans="2:6" ht="17.25" hidden="1" customHeight="1" thickBot="1" x14ac:dyDescent="0.3">
      <c r="B107" s="596" t="s">
        <v>578</v>
      </c>
      <c r="C107" s="595">
        <f>IF(C106-C77=0,0,"Error")</f>
        <v>0</v>
      </c>
      <c r="D107" s="595">
        <f>IF(D106-D77=0,0,"Error")</f>
        <v>0</v>
      </c>
      <c r="E107" s="595">
        <f>IF(E106-E77=0,0,"Error")</f>
        <v>0</v>
      </c>
      <c r="F107" s="595">
        <f>IF(F106-F77=0,0,"Error")</f>
        <v>0</v>
      </c>
    </row>
    <row r="108" spans="2:6" ht="15.75" hidden="1" thickBot="1" x14ac:dyDescent="0.3">
      <c r="B108" s="632" t="s">
        <v>2054</v>
      </c>
      <c r="C108" s="1745"/>
      <c r="D108" s="1753"/>
      <c r="E108" s="1753"/>
      <c r="F108" s="1746"/>
    </row>
    <row r="109" spans="2:6" ht="26.25" hidden="1" customHeight="1" thickBot="1" x14ac:dyDescent="0.3">
      <c r="B109" s="611" t="s">
        <v>560</v>
      </c>
      <c r="C109" s="1747"/>
      <c r="D109" s="1748"/>
      <c r="E109" s="1748"/>
      <c r="F109" s="1749"/>
    </row>
    <row r="110" spans="2:6" ht="15.75" hidden="1" thickBot="1" x14ac:dyDescent="0.3">
      <c r="B110" s="611" t="s">
        <v>37</v>
      </c>
      <c r="C110" s="1750"/>
      <c r="D110" s="1751"/>
      <c r="E110" s="1751"/>
      <c r="F110" s="1752"/>
    </row>
    <row r="111" spans="2:6" ht="12.75" hidden="1" customHeight="1" thickBot="1" x14ac:dyDescent="0.3">
      <c r="B111" s="1740"/>
      <c r="C111" s="608">
        <v>2018</v>
      </c>
      <c r="D111" s="608">
        <v>2019</v>
      </c>
      <c r="E111" s="608">
        <v>2020</v>
      </c>
      <c r="F111" s="608">
        <v>2021</v>
      </c>
    </row>
    <row r="112" spans="2:6" ht="9" hidden="1" customHeight="1" thickBot="1" x14ac:dyDescent="0.3">
      <c r="B112" s="1741"/>
      <c r="C112" s="607" t="s">
        <v>17</v>
      </c>
      <c r="D112" s="607" t="s">
        <v>18</v>
      </c>
      <c r="E112" s="607" t="s">
        <v>18</v>
      </c>
      <c r="F112" s="607" t="s">
        <v>18</v>
      </c>
    </row>
    <row r="113" spans="2:6" ht="15.75" hidden="1" thickBot="1" x14ac:dyDescent="0.3">
      <c r="B113" s="611" t="s">
        <v>39</v>
      </c>
      <c r="C113" s="631"/>
      <c r="D113" s="631"/>
      <c r="E113" s="631"/>
      <c r="F113" s="631"/>
    </row>
    <row r="114" spans="2:6" ht="15.75" hidden="1" thickBot="1" x14ac:dyDescent="0.3">
      <c r="B114" s="611" t="s">
        <v>562</v>
      </c>
      <c r="C114" s="612">
        <f>C143</f>
        <v>0</v>
      </c>
      <c r="D114" s="612">
        <f>D143</f>
        <v>0</v>
      </c>
      <c r="E114" s="612">
        <f>E143</f>
        <v>0</v>
      </c>
      <c r="F114" s="612">
        <f>F143</f>
        <v>0</v>
      </c>
    </row>
    <row r="115" spans="2:6" ht="15.75" hidden="1" thickBot="1" x14ac:dyDescent="0.3">
      <c r="B115" s="611" t="s">
        <v>563</v>
      </c>
      <c r="C115" s="612" t="e">
        <f>C114/C113</f>
        <v>#DIV/0!</v>
      </c>
      <c r="D115" s="612" t="e">
        <f>D114/D113</f>
        <v>#DIV/0!</v>
      </c>
      <c r="E115" s="612" t="e">
        <f>E114/E113</f>
        <v>#DIV/0!</v>
      </c>
      <c r="F115" s="612" t="e">
        <f>F114/F113</f>
        <v>#DIV/0!</v>
      </c>
    </row>
    <row r="116" spans="2:6" ht="15.75" hidden="1" thickBot="1" x14ac:dyDescent="0.3">
      <c r="B116" s="611" t="s">
        <v>564</v>
      </c>
      <c r="C116" s="610"/>
      <c r="D116" s="609" t="e">
        <f t="shared" ref="D116:F118" si="2">D113/C113-1</f>
        <v>#DIV/0!</v>
      </c>
      <c r="E116" s="609" t="e">
        <f t="shared" si="2"/>
        <v>#DIV/0!</v>
      </c>
      <c r="F116" s="609" t="e">
        <f t="shared" si="2"/>
        <v>#DIV/0!</v>
      </c>
    </row>
    <row r="117" spans="2:6" ht="15.75" hidden="1" thickBot="1" x14ac:dyDescent="0.3">
      <c r="B117" s="611" t="s">
        <v>566</v>
      </c>
      <c r="C117" s="610"/>
      <c r="D117" s="609" t="e">
        <f t="shared" si="2"/>
        <v>#DIV/0!</v>
      </c>
      <c r="E117" s="609" t="e">
        <f t="shared" si="2"/>
        <v>#DIV/0!</v>
      </c>
      <c r="F117" s="609" t="e">
        <f t="shared" si="2"/>
        <v>#DIV/0!</v>
      </c>
    </row>
    <row r="118" spans="2:6" ht="15.75" hidden="1" thickBot="1" x14ac:dyDescent="0.3">
      <c r="B118" s="611" t="s">
        <v>51</v>
      </c>
      <c r="C118" s="610"/>
      <c r="D118" s="609" t="e">
        <f t="shared" si="2"/>
        <v>#DIV/0!</v>
      </c>
      <c r="E118" s="609" t="e">
        <f t="shared" si="2"/>
        <v>#DIV/0!</v>
      </c>
      <c r="F118" s="609" t="e">
        <f t="shared" si="2"/>
        <v>#DIV/0!</v>
      </c>
    </row>
    <row r="119" spans="2:6" ht="24.75" hidden="1" customHeight="1" thickBot="1" x14ac:dyDescent="0.3">
      <c r="B119" s="1737" t="s">
        <v>634</v>
      </c>
      <c r="C119" s="1738"/>
      <c r="D119" s="1738"/>
      <c r="E119" s="1738"/>
      <c r="F119" s="1739"/>
    </row>
    <row r="120" spans="2:6" ht="12.75" hidden="1" customHeight="1" thickBot="1" x14ac:dyDescent="0.3">
      <c r="B120" s="1740"/>
      <c r="C120" s="608">
        <v>2018</v>
      </c>
      <c r="D120" s="608">
        <v>2019</v>
      </c>
      <c r="E120" s="608">
        <v>2020</v>
      </c>
      <c r="F120" s="608">
        <v>2021</v>
      </c>
    </row>
    <row r="121" spans="2:6" ht="9" hidden="1" customHeight="1" thickBot="1" x14ac:dyDescent="0.3">
      <c r="B121" s="1741"/>
      <c r="C121" s="607" t="s">
        <v>17</v>
      </c>
      <c r="D121" s="607" t="s">
        <v>18</v>
      </c>
      <c r="E121" s="607" t="s">
        <v>18</v>
      </c>
      <c r="F121" s="607" t="s">
        <v>18</v>
      </c>
    </row>
    <row r="122" spans="2:6" ht="24.75" hidden="1" customHeight="1" thickBot="1" x14ac:dyDescent="0.3">
      <c r="B122" s="600" t="s">
        <v>568</v>
      </c>
      <c r="C122" s="597"/>
      <c r="D122" s="597"/>
      <c r="E122" s="597"/>
      <c r="F122" s="597"/>
    </row>
    <row r="123" spans="2:6" ht="15.75" hidden="1" thickBot="1" x14ac:dyDescent="0.3">
      <c r="B123" s="598" t="s">
        <v>569</v>
      </c>
      <c r="C123" s="601"/>
      <c r="D123" s="630"/>
      <c r="E123" s="630"/>
      <c r="F123" s="630"/>
    </row>
    <row r="124" spans="2:6" ht="15.75" hidden="1" thickBot="1" x14ac:dyDescent="0.3">
      <c r="B124" s="598" t="s">
        <v>570</v>
      </c>
      <c r="C124" s="601"/>
      <c r="D124" s="630"/>
      <c r="E124" s="630"/>
      <c r="F124" s="630"/>
    </row>
    <row r="125" spans="2:6" ht="24.75" hidden="1" customHeight="1" thickBot="1" x14ac:dyDescent="0.3">
      <c r="B125" s="600" t="s">
        <v>571</v>
      </c>
      <c r="C125" s="597"/>
      <c r="D125" s="597"/>
      <c r="E125" s="597"/>
      <c r="F125" s="597"/>
    </row>
    <row r="126" spans="2:6" ht="15.75" hidden="1" thickBot="1" x14ac:dyDescent="0.3">
      <c r="B126" s="598" t="s">
        <v>569</v>
      </c>
      <c r="C126" s="601"/>
      <c r="D126" s="597"/>
      <c r="E126" s="597"/>
      <c r="F126" s="597"/>
    </row>
    <row r="127" spans="2:6" ht="15.75" hidden="1" thickBot="1" x14ac:dyDescent="0.3">
      <c r="B127" s="598" t="s">
        <v>570</v>
      </c>
      <c r="C127" s="601"/>
      <c r="D127" s="597"/>
      <c r="E127" s="597"/>
      <c r="F127" s="597"/>
    </row>
    <row r="128" spans="2:6" ht="24.75" hidden="1" customHeight="1" thickBot="1" x14ac:dyDescent="0.3">
      <c r="B128" s="600" t="s">
        <v>572</v>
      </c>
      <c r="C128" s="629">
        <v>0</v>
      </c>
      <c r="D128" s="628">
        <v>0</v>
      </c>
      <c r="E128" s="628">
        <v>0</v>
      </c>
      <c r="F128" s="628">
        <v>0</v>
      </c>
    </row>
    <row r="129" spans="2:6" ht="15.75" hidden="1" thickBot="1" x14ac:dyDescent="0.3">
      <c r="B129" s="598" t="s">
        <v>569</v>
      </c>
      <c r="C129" s="601"/>
      <c r="D129" s="597"/>
      <c r="E129" s="597"/>
      <c r="F129" s="597"/>
    </row>
    <row r="130" spans="2:6" ht="15.75" hidden="1" thickBot="1" x14ac:dyDescent="0.3">
      <c r="B130" s="598" t="s">
        <v>570</v>
      </c>
      <c r="C130" s="601"/>
      <c r="D130" s="597"/>
      <c r="E130" s="597"/>
      <c r="F130" s="597"/>
    </row>
    <row r="131" spans="2:6" ht="15.75" hidden="1" thickBot="1" x14ac:dyDescent="0.3">
      <c r="B131" s="600" t="s">
        <v>573</v>
      </c>
      <c r="C131" s="601"/>
      <c r="D131" s="597"/>
      <c r="E131" s="597"/>
      <c r="F131" s="597"/>
    </row>
    <row r="132" spans="2:6" ht="15.75" hidden="1" thickBot="1" x14ac:dyDescent="0.3">
      <c r="B132" s="598" t="s">
        <v>569</v>
      </c>
      <c r="C132" s="601"/>
      <c r="D132" s="597"/>
      <c r="E132" s="597"/>
      <c r="F132" s="597"/>
    </row>
    <row r="133" spans="2:6" ht="15.75" hidden="1" thickBot="1" x14ac:dyDescent="0.3">
      <c r="B133" s="598" t="s">
        <v>570</v>
      </c>
      <c r="C133" s="601"/>
      <c r="D133" s="597"/>
      <c r="E133" s="597"/>
      <c r="F133" s="597"/>
    </row>
    <row r="134" spans="2:6" ht="15.75" hidden="1" thickBot="1" x14ac:dyDescent="0.3">
      <c r="B134" s="600" t="s">
        <v>574</v>
      </c>
      <c r="C134" s="601"/>
      <c r="D134" s="597"/>
      <c r="E134" s="597"/>
      <c r="F134" s="597"/>
    </row>
    <row r="135" spans="2:6" ht="15.75" hidden="1" thickBot="1" x14ac:dyDescent="0.3">
      <c r="B135" s="598" t="s">
        <v>569</v>
      </c>
      <c r="C135" s="601"/>
      <c r="D135" s="597"/>
      <c r="E135" s="597"/>
      <c r="F135" s="597"/>
    </row>
    <row r="136" spans="2:6" ht="15" hidden="1" customHeight="1" thickBot="1" x14ac:dyDescent="0.3">
      <c r="B136" s="598" t="s">
        <v>570</v>
      </c>
      <c r="C136" s="601"/>
      <c r="D136" s="597"/>
      <c r="E136" s="597"/>
      <c r="F136" s="597"/>
    </row>
    <row r="137" spans="2:6" ht="15.75" hidden="1" thickBot="1" x14ac:dyDescent="0.3">
      <c r="B137" s="600" t="s">
        <v>575</v>
      </c>
      <c r="C137" s="601">
        <v>0</v>
      </c>
      <c r="D137" s="597">
        <v>0</v>
      </c>
      <c r="E137" s="597">
        <v>0</v>
      </c>
      <c r="F137" s="597">
        <v>0</v>
      </c>
    </row>
    <row r="138" spans="2:6" ht="15.75" hidden="1" thickBot="1" x14ac:dyDescent="0.3">
      <c r="B138" s="598" t="s">
        <v>569</v>
      </c>
      <c r="C138" s="601"/>
      <c r="D138" s="597"/>
      <c r="E138" s="597"/>
      <c r="F138" s="597"/>
    </row>
    <row r="139" spans="2:6" ht="15.75" hidden="1" thickBot="1" x14ac:dyDescent="0.3">
      <c r="B139" s="598" t="s">
        <v>570</v>
      </c>
      <c r="C139" s="601"/>
      <c r="D139" s="597"/>
      <c r="E139" s="597"/>
      <c r="F139" s="597"/>
    </row>
    <row r="140" spans="2:6" ht="24.75" hidden="1" thickBot="1" x14ac:dyDescent="0.3">
      <c r="B140" s="600" t="s">
        <v>576</v>
      </c>
      <c r="C140" s="601"/>
      <c r="D140" s="597"/>
      <c r="E140" s="597"/>
      <c r="F140" s="597"/>
    </row>
    <row r="141" spans="2:6" ht="15.75" hidden="1" thickBot="1" x14ac:dyDescent="0.3">
      <c r="B141" s="598" t="s">
        <v>569</v>
      </c>
      <c r="C141" s="601"/>
      <c r="D141" s="597"/>
      <c r="E141" s="597"/>
      <c r="F141" s="597"/>
    </row>
    <row r="142" spans="2:6" ht="15.75" hidden="1" thickBot="1" x14ac:dyDescent="0.3">
      <c r="B142" s="598" t="s">
        <v>570</v>
      </c>
      <c r="C142" s="601"/>
      <c r="D142" s="597"/>
      <c r="E142" s="597"/>
      <c r="F142" s="597"/>
    </row>
    <row r="143" spans="2:6" ht="15.75" hidden="1" thickBot="1" x14ac:dyDescent="0.3">
      <c r="B143" s="627" t="s">
        <v>581</v>
      </c>
      <c r="C143" s="601">
        <f>C140+C137+C134+C131+C128+C125+C122</f>
        <v>0</v>
      </c>
      <c r="D143" s="601">
        <f>D140+D137+D134+D131+D128+D125+D122</f>
        <v>0</v>
      </c>
      <c r="E143" s="601">
        <f>E140+E137+E134+E131+E128+E125+E122</f>
        <v>0</v>
      </c>
      <c r="F143" s="601">
        <f>F140+F137+F134+F131+F128+F125+F122</f>
        <v>0</v>
      </c>
    </row>
    <row r="144" spans="2:6" ht="17.25" hidden="1" customHeight="1" thickBot="1" x14ac:dyDescent="0.3">
      <c r="B144" s="596" t="s">
        <v>578</v>
      </c>
      <c r="C144" s="595">
        <f>IF(C143-C114=0,0,"Error")</f>
        <v>0</v>
      </c>
      <c r="D144" s="595">
        <f>IF(D143-D114=0,0,"Error")</f>
        <v>0</v>
      </c>
      <c r="E144" s="595">
        <f>IF(E143-E114=0,0,"Error")</f>
        <v>0</v>
      </c>
      <c r="F144" s="595">
        <f>IF(F143-F114=0,0,"Error")</f>
        <v>0</v>
      </c>
    </row>
    <row r="145" spans="2:6" ht="15.75" thickBot="1" x14ac:dyDescent="0.3">
      <c r="B145" s="1756" t="s">
        <v>639</v>
      </c>
      <c r="C145" s="1757"/>
      <c r="D145" s="1757"/>
      <c r="E145" s="1757"/>
      <c r="F145" s="1758"/>
    </row>
    <row r="146" spans="2:6" ht="15.75" thickBot="1" x14ac:dyDescent="0.3">
      <c r="B146" s="1756" t="s">
        <v>640</v>
      </c>
      <c r="C146" s="1757"/>
      <c r="D146" s="1757"/>
      <c r="E146" s="1757"/>
      <c r="F146" s="1758"/>
    </row>
    <row r="147" spans="2:6" ht="15.75" thickBot="1" x14ac:dyDescent="0.3">
      <c r="B147" s="615" t="s">
        <v>2053</v>
      </c>
      <c r="C147" s="1759" t="s">
        <v>2052</v>
      </c>
      <c r="D147" s="1760"/>
      <c r="E147" s="1760"/>
      <c r="F147" s="1761"/>
    </row>
    <row r="148" spans="2:6" ht="38.25" customHeight="1" thickBot="1" x14ac:dyDescent="0.3">
      <c r="B148" s="615" t="s">
        <v>641</v>
      </c>
      <c r="C148" s="615"/>
      <c r="D148" s="618" t="s">
        <v>587</v>
      </c>
      <c r="E148" s="1765" t="s">
        <v>2049</v>
      </c>
      <c r="F148" s="1766"/>
    </row>
    <row r="149" spans="2:6" ht="15.75" thickBot="1" x14ac:dyDescent="0.3">
      <c r="B149" s="619"/>
      <c r="C149" s="1745"/>
      <c r="D149" s="1753"/>
      <c r="E149" s="1753"/>
      <c r="F149" s="1746"/>
    </row>
    <row r="150" spans="2:6" ht="27.75" customHeight="1" thickBot="1" x14ac:dyDescent="0.3">
      <c r="B150" s="611" t="s">
        <v>560</v>
      </c>
      <c r="C150" s="1762" t="s">
        <v>2051</v>
      </c>
      <c r="D150" s="1763"/>
      <c r="E150" s="1763"/>
      <c r="F150" s="1764"/>
    </row>
    <row r="151" spans="2:6" ht="15.75" thickBot="1" x14ac:dyDescent="0.3">
      <c r="B151" s="611" t="s">
        <v>37</v>
      </c>
      <c r="C151" s="1750"/>
      <c r="D151" s="1751"/>
      <c r="E151" s="1751"/>
      <c r="F151" s="1752"/>
    </row>
    <row r="152" spans="2:6" ht="12.75" customHeight="1" x14ac:dyDescent="0.25">
      <c r="B152" s="1740"/>
      <c r="C152" s="608">
        <v>2022</v>
      </c>
      <c r="D152" s="608">
        <v>2023</v>
      </c>
      <c r="E152" s="608">
        <v>2024</v>
      </c>
      <c r="F152" s="608">
        <v>2025</v>
      </c>
    </row>
    <row r="153" spans="2:6" ht="15.75" customHeight="1" thickBot="1" x14ac:dyDescent="0.3">
      <c r="B153" s="1741"/>
      <c r="C153" s="607" t="s">
        <v>17</v>
      </c>
      <c r="D153" s="607" t="s">
        <v>18</v>
      </c>
      <c r="E153" s="607" t="s">
        <v>18</v>
      </c>
      <c r="F153" s="607" t="s">
        <v>18</v>
      </c>
    </row>
    <row r="154" spans="2:6" ht="15.75" thickBot="1" x14ac:dyDescent="0.3">
      <c r="B154" s="611" t="s">
        <v>39</v>
      </c>
      <c r="C154" s="626">
        <v>23</v>
      </c>
      <c r="D154" s="612">
        <v>23</v>
      </c>
      <c r="E154" s="612">
        <v>23</v>
      </c>
      <c r="F154" s="612">
        <v>23</v>
      </c>
    </row>
    <row r="155" spans="2:6" ht="15.75" thickBot="1" x14ac:dyDescent="0.3">
      <c r="B155" s="611" t="s">
        <v>562</v>
      </c>
      <c r="C155" s="612">
        <v>2000</v>
      </c>
      <c r="D155" s="612">
        <f>D173</f>
        <v>2500</v>
      </c>
      <c r="E155" s="612">
        <f>E173</f>
        <v>2500</v>
      </c>
      <c r="F155" s="612">
        <f>F173</f>
        <v>2500</v>
      </c>
    </row>
    <row r="156" spans="2:6" ht="15.75" thickBot="1" x14ac:dyDescent="0.3">
      <c r="B156" s="611" t="s">
        <v>563</v>
      </c>
      <c r="C156" s="612">
        <f>C155/C154</f>
        <v>86.956521739130437</v>
      </c>
      <c r="D156" s="612">
        <f>D155/D154</f>
        <v>108.69565217391305</v>
      </c>
      <c r="E156" s="612">
        <f>E155/E154</f>
        <v>108.69565217391305</v>
      </c>
      <c r="F156" s="612">
        <f>F155/F154</f>
        <v>108.69565217391305</v>
      </c>
    </row>
    <row r="157" spans="2:6" ht="15.75" thickBot="1" x14ac:dyDescent="0.3">
      <c r="B157" s="611" t="s">
        <v>564</v>
      </c>
      <c r="C157" s="610" t="s">
        <v>565</v>
      </c>
      <c r="D157" s="609">
        <f t="shared" ref="D157:F159" si="3">D154/C154-1</f>
        <v>0</v>
      </c>
      <c r="E157" s="609">
        <f t="shared" si="3"/>
        <v>0</v>
      </c>
      <c r="F157" s="609">
        <f t="shared" si="3"/>
        <v>0</v>
      </c>
    </row>
    <row r="158" spans="2:6" ht="15.75" thickBot="1" x14ac:dyDescent="0.3">
      <c r="B158" s="611" t="s">
        <v>566</v>
      </c>
      <c r="C158" s="610" t="s">
        <v>565</v>
      </c>
      <c r="D158" s="609">
        <f t="shared" si="3"/>
        <v>0.25</v>
      </c>
      <c r="E158" s="609">
        <f t="shared" si="3"/>
        <v>0</v>
      </c>
      <c r="F158" s="609">
        <f t="shared" si="3"/>
        <v>0</v>
      </c>
    </row>
    <row r="159" spans="2:6" ht="15.75" thickBot="1" x14ac:dyDescent="0.3">
      <c r="B159" s="611" t="s">
        <v>51</v>
      </c>
      <c r="C159" s="610" t="s">
        <v>565</v>
      </c>
      <c r="D159" s="609">
        <f t="shared" si="3"/>
        <v>0.25</v>
      </c>
      <c r="E159" s="609">
        <f t="shared" si="3"/>
        <v>0</v>
      </c>
      <c r="F159" s="609">
        <f t="shared" si="3"/>
        <v>0</v>
      </c>
    </row>
    <row r="160" spans="2:6" ht="19.5" customHeight="1" thickBot="1" x14ac:dyDescent="0.3">
      <c r="B160" s="1737" t="s">
        <v>646</v>
      </c>
      <c r="C160" s="1738"/>
      <c r="D160" s="1738"/>
      <c r="E160" s="1738"/>
      <c r="F160" s="1739"/>
    </row>
    <row r="161" spans="2:6" ht="12.75" customHeight="1" x14ac:dyDescent="0.25">
      <c r="B161" s="1740"/>
      <c r="C161" s="608">
        <v>2022</v>
      </c>
      <c r="D161" s="608">
        <v>2023</v>
      </c>
      <c r="E161" s="608">
        <v>2024</v>
      </c>
      <c r="F161" s="608">
        <v>2025</v>
      </c>
    </row>
    <row r="162" spans="2:6" ht="18" customHeight="1" thickBot="1" x14ac:dyDescent="0.3">
      <c r="B162" s="1741"/>
      <c r="C162" s="607" t="s">
        <v>17</v>
      </c>
      <c r="D162" s="607" t="s">
        <v>18</v>
      </c>
      <c r="E162" s="607" t="s">
        <v>18</v>
      </c>
      <c r="F162" s="607" t="s">
        <v>18</v>
      </c>
    </row>
    <row r="163" spans="2:6" ht="15.75" thickBot="1" x14ac:dyDescent="0.3">
      <c r="B163" s="600" t="s">
        <v>593</v>
      </c>
      <c r="C163" s="597">
        <f>C164+C165+C166+C167</f>
        <v>0</v>
      </c>
      <c r="D163" s="597">
        <f>D164+D165+D166+D167</f>
        <v>0</v>
      </c>
      <c r="E163" s="597">
        <f>E164+E165+E166+E167</f>
        <v>0</v>
      </c>
      <c r="F163" s="597">
        <f>F164+F165+F166+F167</f>
        <v>0</v>
      </c>
    </row>
    <row r="164" spans="2:6" ht="15.75" thickBot="1" x14ac:dyDescent="0.3">
      <c r="B164" s="598" t="s">
        <v>569</v>
      </c>
      <c r="C164" s="597"/>
      <c r="D164" s="597"/>
      <c r="E164" s="597"/>
      <c r="F164" s="597"/>
    </row>
    <row r="165" spans="2:6" ht="15.75" thickBot="1" x14ac:dyDescent="0.3">
      <c r="B165" s="598" t="s">
        <v>594</v>
      </c>
      <c r="C165" s="597"/>
      <c r="D165" s="597"/>
      <c r="E165" s="597"/>
      <c r="F165" s="597"/>
    </row>
    <row r="166" spans="2:6" ht="15.75" thickBot="1" x14ac:dyDescent="0.3">
      <c r="B166" s="598" t="s">
        <v>595</v>
      </c>
      <c r="C166" s="597"/>
      <c r="D166" s="597"/>
      <c r="E166" s="597"/>
      <c r="F166" s="597"/>
    </row>
    <row r="167" spans="2:6" ht="15.75" thickBot="1" x14ac:dyDescent="0.3">
      <c r="B167" s="598" t="s">
        <v>596</v>
      </c>
      <c r="C167" s="597"/>
      <c r="D167" s="597"/>
      <c r="E167" s="597"/>
      <c r="F167" s="597"/>
    </row>
    <row r="168" spans="2:6" ht="15.75" thickBot="1" x14ac:dyDescent="0.3">
      <c r="B168" s="600" t="s">
        <v>597</v>
      </c>
      <c r="C168" s="601">
        <f>C169+C170+C171+C172</f>
        <v>2000</v>
      </c>
      <c r="D168" s="601">
        <f>D169+D170+D171+D172</f>
        <v>2500</v>
      </c>
      <c r="E168" s="601">
        <f>E169+E170+E171+E172</f>
        <v>2500</v>
      </c>
      <c r="F168" s="601">
        <f>F169+F170+F171+F172</f>
        <v>2500</v>
      </c>
    </row>
    <row r="169" spans="2:6" ht="15.75" thickBot="1" x14ac:dyDescent="0.3">
      <c r="B169" s="598" t="s">
        <v>569</v>
      </c>
      <c r="C169" s="625">
        <v>2000</v>
      </c>
      <c r="D169" s="625">
        <v>2500</v>
      </c>
      <c r="E169" s="625">
        <v>2500</v>
      </c>
      <c r="F169" s="625">
        <v>2500</v>
      </c>
    </row>
    <row r="170" spans="2:6" ht="15.75" thickBot="1" x14ac:dyDescent="0.3">
      <c r="B170" s="598" t="s">
        <v>594</v>
      </c>
      <c r="C170" s="601"/>
      <c r="D170" s="597"/>
      <c r="E170" s="597"/>
      <c r="F170" s="597"/>
    </row>
    <row r="171" spans="2:6" ht="15.75" thickBot="1" x14ac:dyDescent="0.3">
      <c r="B171" s="598" t="s">
        <v>595</v>
      </c>
      <c r="C171" s="601"/>
      <c r="D171" s="597"/>
      <c r="E171" s="597"/>
      <c r="F171" s="597"/>
    </row>
    <row r="172" spans="2:6" ht="15.75" thickBot="1" x14ac:dyDescent="0.3">
      <c r="B172" s="598" t="s">
        <v>596</v>
      </c>
      <c r="C172" s="601"/>
      <c r="D172" s="597"/>
      <c r="E172" s="597"/>
      <c r="F172" s="597"/>
    </row>
    <row r="173" spans="2:6" ht="15.75" thickBot="1" x14ac:dyDescent="0.3">
      <c r="B173" s="617" t="s">
        <v>577</v>
      </c>
      <c r="C173" s="601">
        <f>C163+C168</f>
        <v>2000</v>
      </c>
      <c r="D173" s="601">
        <f>D163+D168</f>
        <v>2500</v>
      </c>
      <c r="E173" s="601">
        <f>E163+E168</f>
        <v>2500</v>
      </c>
      <c r="F173" s="601">
        <f>F163+F168</f>
        <v>2500</v>
      </c>
    </row>
    <row r="174" spans="2:6" ht="34.5" thickBot="1" x14ac:dyDescent="0.3">
      <c r="B174" s="615" t="s">
        <v>2050</v>
      </c>
      <c r="C174" s="615"/>
      <c r="D174" s="618" t="s">
        <v>587</v>
      </c>
      <c r="E174" s="1743" t="s">
        <v>2049</v>
      </c>
      <c r="F174" s="1744"/>
    </row>
    <row r="175" spans="2:6" ht="24.75" customHeight="1" thickBot="1" x14ac:dyDescent="0.3">
      <c r="B175" s="611" t="s">
        <v>2048</v>
      </c>
      <c r="C175" s="1762" t="s">
        <v>2047</v>
      </c>
      <c r="D175" s="1763"/>
      <c r="E175" s="1763"/>
      <c r="F175" s="1764"/>
    </row>
    <row r="176" spans="2:6" ht="15.75" thickBot="1" x14ac:dyDescent="0.3">
      <c r="B176" s="611" t="s">
        <v>37</v>
      </c>
      <c r="C176" s="1750" t="s">
        <v>671</v>
      </c>
      <c r="D176" s="1751"/>
      <c r="E176" s="1751"/>
      <c r="F176" s="1752"/>
    </row>
    <row r="177" spans="2:6" ht="12.75" customHeight="1" x14ac:dyDescent="0.25">
      <c r="B177" s="1740"/>
      <c r="C177" s="608">
        <v>2022</v>
      </c>
      <c r="D177" s="608">
        <v>2023</v>
      </c>
      <c r="E177" s="608">
        <v>2024</v>
      </c>
      <c r="F177" s="608">
        <v>2025</v>
      </c>
    </row>
    <row r="178" spans="2:6" ht="9" customHeight="1" thickBot="1" x14ac:dyDescent="0.3">
      <c r="B178" s="1741"/>
      <c r="C178" s="607" t="s">
        <v>17</v>
      </c>
      <c r="D178" s="607" t="s">
        <v>18</v>
      </c>
      <c r="E178" s="607" t="s">
        <v>18</v>
      </c>
      <c r="F178" s="607" t="s">
        <v>18</v>
      </c>
    </row>
    <row r="179" spans="2:6" ht="15.75" thickBot="1" x14ac:dyDescent="0.3">
      <c r="B179" s="611" t="s">
        <v>39</v>
      </c>
      <c r="C179" s="620">
        <v>176</v>
      </c>
      <c r="D179" s="620">
        <v>70</v>
      </c>
      <c r="E179" s="610">
        <v>70</v>
      </c>
      <c r="F179" s="610">
        <v>70</v>
      </c>
    </row>
    <row r="180" spans="2:6" ht="15.75" thickBot="1" x14ac:dyDescent="0.3">
      <c r="B180" s="611" t="s">
        <v>562</v>
      </c>
      <c r="C180" s="612">
        <f>C198</f>
        <v>2000</v>
      </c>
      <c r="D180" s="612">
        <f>D198</f>
        <v>2500</v>
      </c>
      <c r="E180" s="612">
        <f>E198</f>
        <v>2500</v>
      </c>
      <c r="F180" s="612">
        <f>F198</f>
        <v>2500</v>
      </c>
    </row>
    <row r="181" spans="2:6" ht="15.75" thickBot="1" x14ac:dyDescent="0.3">
      <c r="B181" s="611" t="s">
        <v>563</v>
      </c>
      <c r="C181" s="612">
        <f>C180/C179</f>
        <v>11.363636363636363</v>
      </c>
      <c r="D181" s="612">
        <f>D180/D179</f>
        <v>35.714285714285715</v>
      </c>
      <c r="E181" s="612">
        <f>E180/E179</f>
        <v>35.714285714285715</v>
      </c>
      <c r="F181" s="612">
        <f>F180/F179</f>
        <v>35.714285714285715</v>
      </c>
    </row>
    <row r="182" spans="2:6" ht="15.75" thickBot="1" x14ac:dyDescent="0.3">
      <c r="B182" s="611" t="s">
        <v>564</v>
      </c>
      <c r="C182" s="610" t="s">
        <v>565</v>
      </c>
      <c r="D182" s="609">
        <f t="shared" ref="D182:F184" si="4">D179/C179-1</f>
        <v>-0.60227272727272729</v>
      </c>
      <c r="E182" s="609">
        <f t="shared" si="4"/>
        <v>0</v>
      </c>
      <c r="F182" s="609">
        <f t="shared" si="4"/>
        <v>0</v>
      </c>
    </row>
    <row r="183" spans="2:6" ht="15.75" thickBot="1" x14ac:dyDescent="0.3">
      <c r="B183" s="611" t="s">
        <v>566</v>
      </c>
      <c r="C183" s="610" t="s">
        <v>565</v>
      </c>
      <c r="D183" s="609">
        <f t="shared" si="4"/>
        <v>0.25</v>
      </c>
      <c r="E183" s="609">
        <f t="shared" si="4"/>
        <v>0</v>
      </c>
      <c r="F183" s="609">
        <f t="shared" si="4"/>
        <v>0</v>
      </c>
    </row>
    <row r="184" spans="2:6" ht="15.75" thickBot="1" x14ac:dyDescent="0.3">
      <c r="B184" s="611" t="s">
        <v>51</v>
      </c>
      <c r="C184" s="610" t="s">
        <v>565</v>
      </c>
      <c r="D184" s="609">
        <f t="shared" si="4"/>
        <v>2.1428571428571432</v>
      </c>
      <c r="E184" s="609">
        <f t="shared" si="4"/>
        <v>0</v>
      </c>
      <c r="F184" s="609">
        <f t="shared" si="4"/>
        <v>0</v>
      </c>
    </row>
    <row r="185" spans="2:6" ht="15.75" customHeight="1" thickBot="1" x14ac:dyDescent="0.3">
      <c r="B185" s="1737" t="s">
        <v>652</v>
      </c>
      <c r="C185" s="1738"/>
      <c r="D185" s="1738"/>
      <c r="E185" s="1738"/>
      <c r="F185" s="1739"/>
    </row>
    <row r="186" spans="2:6" ht="12.75" customHeight="1" x14ac:dyDescent="0.25">
      <c r="B186" s="1740"/>
      <c r="C186" s="608">
        <v>2022</v>
      </c>
      <c r="D186" s="608">
        <v>2023</v>
      </c>
      <c r="E186" s="608">
        <v>2024</v>
      </c>
      <c r="F186" s="608">
        <v>2025</v>
      </c>
    </row>
    <row r="187" spans="2:6" ht="9" customHeight="1" thickBot="1" x14ac:dyDescent="0.3">
      <c r="B187" s="1741"/>
      <c r="C187" s="607" t="s">
        <v>17</v>
      </c>
      <c r="D187" s="607" t="s">
        <v>18</v>
      </c>
      <c r="E187" s="607" t="s">
        <v>18</v>
      </c>
      <c r="F187" s="607" t="s">
        <v>18</v>
      </c>
    </row>
    <row r="188" spans="2:6" ht="15.75" thickBot="1" x14ac:dyDescent="0.3">
      <c r="B188" s="600" t="s">
        <v>593</v>
      </c>
      <c r="C188" s="597">
        <f>C189+C190+C191+C192</f>
        <v>0</v>
      </c>
      <c r="D188" s="597">
        <f>D189+D190+D191+D192</f>
        <v>0</v>
      </c>
      <c r="E188" s="597">
        <f>E189+E190+E191+E192</f>
        <v>0</v>
      </c>
      <c r="F188" s="597">
        <f>F189+F190+F191+F192</f>
        <v>0</v>
      </c>
    </row>
    <row r="189" spans="2:6" ht="15.75" thickBot="1" x14ac:dyDescent="0.3">
      <c r="B189" s="598" t="s">
        <v>569</v>
      </c>
      <c r="C189" s="624"/>
      <c r="D189" s="597"/>
      <c r="E189" s="597"/>
      <c r="F189" s="597"/>
    </row>
    <row r="190" spans="2:6" ht="15.75" thickBot="1" x14ac:dyDescent="0.3">
      <c r="B190" s="598" t="s">
        <v>594</v>
      </c>
      <c r="C190" s="597"/>
      <c r="D190" s="597"/>
      <c r="E190" s="597"/>
      <c r="F190" s="597"/>
    </row>
    <row r="191" spans="2:6" ht="15.75" thickBot="1" x14ac:dyDescent="0.3">
      <c r="B191" s="598" t="s">
        <v>595</v>
      </c>
      <c r="C191" s="597"/>
      <c r="D191" s="597"/>
      <c r="E191" s="597"/>
      <c r="F191" s="597"/>
    </row>
    <row r="192" spans="2:6" ht="15.75" thickBot="1" x14ac:dyDescent="0.3">
      <c r="B192" s="598" t="s">
        <v>596</v>
      </c>
      <c r="C192" s="597"/>
      <c r="D192" s="597"/>
      <c r="E192" s="597"/>
      <c r="F192" s="597"/>
    </row>
    <row r="193" spans="2:6" ht="15.75" thickBot="1" x14ac:dyDescent="0.3">
      <c r="B193" s="600" t="s">
        <v>597</v>
      </c>
      <c r="C193" s="601">
        <f>C194+C195+C196+C197</f>
        <v>2000</v>
      </c>
      <c r="D193" s="601">
        <f>D194+D195+D196+D197</f>
        <v>2500</v>
      </c>
      <c r="E193" s="601">
        <f>E194+E195+E196+E197</f>
        <v>2500</v>
      </c>
      <c r="F193" s="601">
        <f>F194+F195+F196+F197</f>
        <v>2500</v>
      </c>
    </row>
    <row r="194" spans="2:6" ht="15.75" thickBot="1" x14ac:dyDescent="0.3">
      <c r="B194" s="598" t="s">
        <v>569</v>
      </c>
      <c r="C194" s="623">
        <v>2000</v>
      </c>
      <c r="D194" s="597">
        <v>2500</v>
      </c>
      <c r="E194" s="597">
        <v>2500</v>
      </c>
      <c r="F194" s="597">
        <v>2500</v>
      </c>
    </row>
    <row r="195" spans="2:6" ht="15.75" thickBot="1" x14ac:dyDescent="0.3">
      <c r="B195" s="598" t="s">
        <v>594</v>
      </c>
      <c r="C195" s="601"/>
      <c r="D195" s="597"/>
      <c r="E195" s="597"/>
      <c r="F195" s="597"/>
    </row>
    <row r="196" spans="2:6" ht="15.75" thickBot="1" x14ac:dyDescent="0.3">
      <c r="B196" s="598" t="s">
        <v>595</v>
      </c>
      <c r="C196" s="601"/>
      <c r="D196" s="597"/>
      <c r="E196" s="597"/>
      <c r="F196" s="597"/>
    </row>
    <row r="197" spans="2:6" ht="15.75" thickBot="1" x14ac:dyDescent="0.3">
      <c r="B197" s="598" t="s">
        <v>596</v>
      </c>
      <c r="C197" s="601"/>
      <c r="D197" s="597"/>
      <c r="E197" s="597"/>
      <c r="F197" s="597"/>
    </row>
    <row r="198" spans="2:6" ht="15.75" thickBot="1" x14ac:dyDescent="0.3">
      <c r="B198" s="617" t="s">
        <v>653</v>
      </c>
      <c r="C198" s="601">
        <f>C188+C193</f>
        <v>2000</v>
      </c>
      <c r="D198" s="601">
        <f>D188+D193</f>
        <v>2500</v>
      </c>
      <c r="E198" s="601">
        <f>E188+E193</f>
        <v>2500</v>
      </c>
      <c r="F198" s="601">
        <f>F188+F193</f>
        <v>2500</v>
      </c>
    </row>
    <row r="199" spans="2:6" ht="34.5" thickBot="1" x14ac:dyDescent="0.3">
      <c r="B199" s="615" t="s">
        <v>2046</v>
      </c>
      <c r="C199" s="614"/>
      <c r="D199" s="613" t="s">
        <v>587</v>
      </c>
      <c r="E199" s="1745" t="s">
        <v>2045</v>
      </c>
      <c r="F199" s="1746"/>
    </row>
    <row r="200" spans="2:6" ht="17.25" customHeight="1" thickBot="1" x14ac:dyDescent="0.3">
      <c r="B200" s="611" t="s">
        <v>560</v>
      </c>
      <c r="C200" s="1747" t="s">
        <v>2044</v>
      </c>
      <c r="D200" s="1748"/>
      <c r="E200" s="1748"/>
      <c r="F200" s="1749"/>
    </row>
    <row r="201" spans="2:6" ht="15.75" thickBot="1" x14ac:dyDescent="0.3">
      <c r="B201" s="611" t="s">
        <v>37</v>
      </c>
      <c r="C201" s="1750" t="s">
        <v>2043</v>
      </c>
      <c r="D201" s="1751"/>
      <c r="E201" s="1751"/>
      <c r="F201" s="1752"/>
    </row>
    <row r="202" spans="2:6" ht="12.75" customHeight="1" x14ac:dyDescent="0.25">
      <c r="B202" s="1740"/>
      <c r="C202" s="608">
        <v>2022</v>
      </c>
      <c r="D202" s="608">
        <v>2023</v>
      </c>
      <c r="E202" s="608">
        <v>2024</v>
      </c>
      <c r="F202" s="608">
        <v>2025</v>
      </c>
    </row>
    <row r="203" spans="2:6" ht="9" customHeight="1" thickBot="1" x14ac:dyDescent="0.3">
      <c r="B203" s="1741"/>
      <c r="C203" s="607" t="s">
        <v>17</v>
      </c>
      <c r="D203" s="607" t="s">
        <v>18</v>
      </c>
      <c r="E203" s="607" t="s">
        <v>18</v>
      </c>
      <c r="F203" s="607" t="s">
        <v>18</v>
      </c>
    </row>
    <row r="204" spans="2:6" ht="15.75" thickBot="1" x14ac:dyDescent="0.3">
      <c r="B204" s="611" t="s">
        <v>39</v>
      </c>
      <c r="C204" s="620">
        <v>646</v>
      </c>
      <c r="D204" s="610">
        <v>0</v>
      </c>
      <c r="E204" s="610">
        <v>0</v>
      </c>
      <c r="F204" s="611">
        <v>0</v>
      </c>
    </row>
    <row r="205" spans="2:6" ht="15.75" thickBot="1" x14ac:dyDescent="0.3">
      <c r="B205" s="611" t="s">
        <v>562</v>
      </c>
      <c r="C205" s="612">
        <f>C223</f>
        <v>10000</v>
      </c>
      <c r="D205" s="612">
        <f>D223</f>
        <v>0</v>
      </c>
      <c r="E205" s="612">
        <f>E223</f>
        <v>0</v>
      </c>
      <c r="F205" s="612">
        <f>F223</f>
        <v>0</v>
      </c>
    </row>
    <row r="206" spans="2:6" ht="15.75" thickBot="1" x14ac:dyDescent="0.3">
      <c r="B206" s="611" t="s">
        <v>563</v>
      </c>
      <c r="C206" s="612">
        <f>C205/C204</f>
        <v>15.479876160990711</v>
      </c>
      <c r="D206" s="612" t="e">
        <f>D205/D204</f>
        <v>#DIV/0!</v>
      </c>
      <c r="E206" s="612" t="e">
        <f>E205/E204</f>
        <v>#DIV/0!</v>
      </c>
      <c r="F206" s="612" t="e">
        <f>F205/F204</f>
        <v>#DIV/0!</v>
      </c>
    </row>
    <row r="207" spans="2:6" ht="15.75" thickBot="1" x14ac:dyDescent="0.3">
      <c r="B207" s="611" t="s">
        <v>564</v>
      </c>
      <c r="C207" s="610" t="s">
        <v>565</v>
      </c>
      <c r="D207" s="609">
        <f t="shared" ref="D207:F209" si="5">D204/C204-1</f>
        <v>-1</v>
      </c>
      <c r="E207" s="609" t="e">
        <f t="shared" si="5"/>
        <v>#DIV/0!</v>
      </c>
      <c r="F207" s="609" t="e">
        <f t="shared" si="5"/>
        <v>#DIV/0!</v>
      </c>
    </row>
    <row r="208" spans="2:6" ht="15.75" thickBot="1" x14ac:dyDescent="0.3">
      <c r="B208" s="611" t="s">
        <v>566</v>
      </c>
      <c r="C208" s="610" t="s">
        <v>565</v>
      </c>
      <c r="D208" s="609">
        <f t="shared" si="5"/>
        <v>-1</v>
      </c>
      <c r="E208" s="609" t="e">
        <f t="shared" si="5"/>
        <v>#DIV/0!</v>
      </c>
      <c r="F208" s="609" t="e">
        <f t="shared" si="5"/>
        <v>#DIV/0!</v>
      </c>
    </row>
    <row r="209" spans="2:6" ht="15.75" thickBot="1" x14ac:dyDescent="0.3">
      <c r="B209" s="611" t="s">
        <v>51</v>
      </c>
      <c r="C209" s="610" t="s">
        <v>565</v>
      </c>
      <c r="D209" s="609" t="e">
        <f t="shared" si="5"/>
        <v>#DIV/0!</v>
      </c>
      <c r="E209" s="609" t="e">
        <f t="shared" si="5"/>
        <v>#DIV/0!</v>
      </c>
      <c r="F209" s="609" t="e">
        <f t="shared" si="5"/>
        <v>#DIV/0!</v>
      </c>
    </row>
    <row r="210" spans="2:6" ht="15.75" thickBot="1" x14ac:dyDescent="0.3">
      <c r="B210" s="1737" t="s">
        <v>2042</v>
      </c>
      <c r="C210" s="1738"/>
      <c r="D210" s="1738"/>
      <c r="E210" s="1738"/>
      <c r="F210" s="1739"/>
    </row>
    <row r="211" spans="2:6" ht="12.75" customHeight="1" x14ac:dyDescent="0.25">
      <c r="B211" s="1740"/>
      <c r="C211" s="608">
        <v>2022</v>
      </c>
      <c r="D211" s="608">
        <v>2023</v>
      </c>
      <c r="E211" s="608">
        <v>2024</v>
      </c>
      <c r="F211" s="608">
        <v>2025</v>
      </c>
    </row>
    <row r="212" spans="2:6" ht="9" customHeight="1" thickBot="1" x14ac:dyDescent="0.3">
      <c r="B212" s="1741"/>
      <c r="C212" s="607" t="s">
        <v>17</v>
      </c>
      <c r="D212" s="607" t="s">
        <v>18</v>
      </c>
      <c r="E212" s="607" t="s">
        <v>18</v>
      </c>
      <c r="F212" s="607" t="s">
        <v>18</v>
      </c>
    </row>
    <row r="213" spans="2:6" ht="15.75" thickBot="1" x14ac:dyDescent="0.3">
      <c r="B213" s="600" t="s">
        <v>593</v>
      </c>
      <c r="C213" s="597">
        <f>C214+C215+C216+C217</f>
        <v>0</v>
      </c>
      <c r="D213" s="597">
        <f>D214+D215+D216+D217</f>
        <v>0</v>
      </c>
      <c r="E213" s="597">
        <f>E214+E215+E216+E217</f>
        <v>0</v>
      </c>
      <c r="F213" s="597">
        <f>F214+F215+F216+F217</f>
        <v>0</v>
      </c>
    </row>
    <row r="214" spans="2:6" ht="15.75" thickBot="1" x14ac:dyDescent="0.3">
      <c r="B214" s="598" t="s">
        <v>569</v>
      </c>
      <c r="C214" s="597"/>
      <c r="D214" s="597"/>
      <c r="E214" s="597"/>
      <c r="F214" s="597"/>
    </row>
    <row r="215" spans="2:6" ht="15.75" thickBot="1" x14ac:dyDescent="0.3">
      <c r="B215" s="598" t="s">
        <v>594</v>
      </c>
      <c r="C215" s="597"/>
      <c r="D215" s="597"/>
      <c r="E215" s="597"/>
      <c r="F215" s="597"/>
    </row>
    <row r="216" spans="2:6" ht="15.75" thickBot="1" x14ac:dyDescent="0.3">
      <c r="B216" s="598" t="s">
        <v>595</v>
      </c>
      <c r="C216" s="597"/>
      <c r="D216" s="597"/>
      <c r="E216" s="597"/>
      <c r="F216" s="597"/>
    </row>
    <row r="217" spans="2:6" ht="15.75" thickBot="1" x14ac:dyDescent="0.3">
      <c r="B217" s="598" t="s">
        <v>596</v>
      </c>
      <c r="C217" s="597"/>
      <c r="D217" s="597"/>
      <c r="E217" s="597"/>
      <c r="F217" s="597"/>
    </row>
    <row r="218" spans="2:6" ht="15.75" thickBot="1" x14ac:dyDescent="0.3">
      <c r="B218" s="600" t="s">
        <v>597</v>
      </c>
      <c r="C218" s="601">
        <f>C219+C220+C221+C222</f>
        <v>10000</v>
      </c>
      <c r="D218" s="601">
        <f>D219+D220+D221+D222</f>
        <v>0</v>
      </c>
      <c r="E218" s="601">
        <f>E219+E220+E221+E222</f>
        <v>0</v>
      </c>
      <c r="F218" s="601">
        <f>F219+F220+F221+F222</f>
        <v>0</v>
      </c>
    </row>
    <row r="219" spans="2:6" ht="15.75" thickBot="1" x14ac:dyDescent="0.3">
      <c r="B219" s="598" t="s">
        <v>569</v>
      </c>
      <c r="C219" s="623">
        <v>10000</v>
      </c>
      <c r="D219" s="623"/>
      <c r="E219" s="623"/>
      <c r="F219" s="597"/>
    </row>
    <row r="220" spans="2:6" ht="15.75" thickBot="1" x14ac:dyDescent="0.3">
      <c r="B220" s="598" t="s">
        <v>594</v>
      </c>
      <c r="C220" s="601"/>
      <c r="D220" s="597"/>
      <c r="E220" s="597"/>
      <c r="F220" s="597"/>
    </row>
    <row r="221" spans="2:6" ht="15.75" thickBot="1" x14ac:dyDescent="0.3">
      <c r="B221" s="598" t="s">
        <v>595</v>
      </c>
      <c r="C221" s="601"/>
      <c r="D221" s="597"/>
      <c r="E221" s="597"/>
      <c r="F221" s="597"/>
    </row>
    <row r="222" spans="2:6" ht="15.75" thickBot="1" x14ac:dyDescent="0.3">
      <c r="B222" s="598" t="s">
        <v>596</v>
      </c>
      <c r="C222" s="601"/>
      <c r="D222" s="597"/>
      <c r="E222" s="597"/>
      <c r="F222" s="597"/>
    </row>
    <row r="223" spans="2:6" ht="15.75" thickBot="1" x14ac:dyDescent="0.3">
      <c r="B223" s="606" t="s">
        <v>660</v>
      </c>
      <c r="C223" s="601">
        <f>C213+C218</f>
        <v>10000</v>
      </c>
      <c r="D223" s="601">
        <f>D213+D218</f>
        <v>0</v>
      </c>
      <c r="E223" s="601">
        <f>E213+E218</f>
        <v>0</v>
      </c>
      <c r="F223" s="601">
        <f>F213+F218</f>
        <v>0</v>
      </c>
    </row>
    <row r="224" spans="2:6" ht="25.5" hidden="1" customHeight="1" thickBot="1" x14ac:dyDescent="0.3">
      <c r="B224" s="616" t="s">
        <v>661</v>
      </c>
      <c r="C224" s="1742" t="s">
        <v>2041</v>
      </c>
      <c r="D224" s="1743"/>
      <c r="E224" s="1743"/>
      <c r="F224" s="1744"/>
    </row>
    <row r="225" spans="2:6" ht="34.5" hidden="1" thickBot="1" x14ac:dyDescent="0.3">
      <c r="B225" s="615" t="s">
        <v>585</v>
      </c>
      <c r="C225" s="614"/>
      <c r="D225" s="613" t="s">
        <v>587</v>
      </c>
      <c r="E225" s="622"/>
      <c r="F225" s="621"/>
    </row>
    <row r="226" spans="2:6" ht="17.25" hidden="1" customHeight="1" thickBot="1" x14ac:dyDescent="0.3">
      <c r="B226" s="611" t="s">
        <v>560</v>
      </c>
      <c r="C226" s="1747" t="s">
        <v>2040</v>
      </c>
      <c r="D226" s="1748"/>
      <c r="E226" s="1748"/>
      <c r="F226" s="1749"/>
    </row>
    <row r="227" spans="2:6" ht="15.75" hidden="1" thickBot="1" x14ac:dyDescent="0.3">
      <c r="B227" s="611" t="s">
        <v>37</v>
      </c>
      <c r="C227" s="1755" t="s">
        <v>2039</v>
      </c>
      <c r="D227" s="1751"/>
      <c r="E227" s="1751"/>
      <c r="F227" s="1752"/>
    </row>
    <row r="228" spans="2:6" ht="12.75" hidden="1" customHeight="1" x14ac:dyDescent="0.25">
      <c r="B228" s="1740"/>
      <c r="C228" s="608">
        <v>2022</v>
      </c>
      <c r="D228" s="608">
        <v>2023</v>
      </c>
      <c r="E228" s="608">
        <v>2024</v>
      </c>
      <c r="F228" s="608">
        <v>2025</v>
      </c>
    </row>
    <row r="229" spans="2:6" ht="9" hidden="1" customHeight="1" thickBot="1" x14ac:dyDescent="0.3">
      <c r="B229" s="1741"/>
      <c r="C229" s="607" t="s">
        <v>17</v>
      </c>
      <c r="D229" s="607" t="s">
        <v>18</v>
      </c>
      <c r="E229" s="607" t="s">
        <v>18</v>
      </c>
      <c r="F229" s="607" t="s">
        <v>18</v>
      </c>
    </row>
    <row r="230" spans="2:6" ht="15.75" hidden="1" thickBot="1" x14ac:dyDescent="0.3">
      <c r="B230" s="611" t="s">
        <v>39</v>
      </c>
      <c r="C230" s="620">
        <v>0</v>
      </c>
      <c r="D230" s="610">
        <v>0</v>
      </c>
      <c r="E230" s="610">
        <v>0</v>
      </c>
      <c r="F230" s="610">
        <v>5</v>
      </c>
    </row>
    <row r="231" spans="2:6" ht="15.75" hidden="1" thickBot="1" x14ac:dyDescent="0.3">
      <c r="B231" s="611" t="s">
        <v>562</v>
      </c>
      <c r="C231" s="612">
        <f>C249</f>
        <v>0</v>
      </c>
      <c r="D231" s="612">
        <f>D249</f>
        <v>0</v>
      </c>
      <c r="E231" s="612">
        <f>E249</f>
        <v>0</v>
      </c>
      <c r="F231" s="612">
        <f>F249</f>
        <v>0</v>
      </c>
    </row>
    <row r="232" spans="2:6" ht="15.75" hidden="1" thickBot="1" x14ac:dyDescent="0.3">
      <c r="B232" s="611" t="s">
        <v>563</v>
      </c>
      <c r="C232" s="612" t="e">
        <f>C231/C230</f>
        <v>#DIV/0!</v>
      </c>
      <c r="D232" s="612" t="e">
        <f>D231/D230</f>
        <v>#DIV/0!</v>
      </c>
      <c r="E232" s="612" t="e">
        <f>E231/E230</f>
        <v>#DIV/0!</v>
      </c>
      <c r="F232" s="612">
        <f>F231/F230</f>
        <v>0</v>
      </c>
    </row>
    <row r="233" spans="2:6" ht="15.75" hidden="1" thickBot="1" x14ac:dyDescent="0.3">
      <c r="B233" s="611" t="s">
        <v>564</v>
      </c>
      <c r="C233" s="610" t="s">
        <v>565</v>
      </c>
      <c r="D233" s="609" t="e">
        <f t="shared" ref="D233:F235" si="6">D230/C230-1</f>
        <v>#DIV/0!</v>
      </c>
      <c r="E233" s="609" t="e">
        <f t="shared" si="6"/>
        <v>#DIV/0!</v>
      </c>
      <c r="F233" s="609" t="e">
        <f t="shared" si="6"/>
        <v>#DIV/0!</v>
      </c>
    </row>
    <row r="234" spans="2:6" ht="15.75" hidden="1" thickBot="1" x14ac:dyDescent="0.3">
      <c r="B234" s="611" t="s">
        <v>566</v>
      </c>
      <c r="C234" s="610" t="s">
        <v>565</v>
      </c>
      <c r="D234" s="609" t="e">
        <f t="shared" si="6"/>
        <v>#DIV/0!</v>
      </c>
      <c r="E234" s="609" t="e">
        <f t="shared" si="6"/>
        <v>#DIV/0!</v>
      </c>
      <c r="F234" s="609" t="e">
        <f t="shared" si="6"/>
        <v>#DIV/0!</v>
      </c>
    </row>
    <row r="235" spans="2:6" ht="15.75" hidden="1" thickBot="1" x14ac:dyDescent="0.3">
      <c r="B235" s="611" t="s">
        <v>51</v>
      </c>
      <c r="C235" s="610" t="s">
        <v>565</v>
      </c>
      <c r="D235" s="609" t="e">
        <f t="shared" si="6"/>
        <v>#DIV/0!</v>
      </c>
      <c r="E235" s="609" t="e">
        <f t="shared" si="6"/>
        <v>#DIV/0!</v>
      </c>
      <c r="F235" s="609" t="e">
        <f t="shared" si="6"/>
        <v>#DIV/0!</v>
      </c>
    </row>
    <row r="236" spans="2:6" ht="15.75" hidden="1" thickBot="1" x14ac:dyDescent="0.3">
      <c r="B236" s="1737" t="s">
        <v>662</v>
      </c>
      <c r="C236" s="1738"/>
      <c r="D236" s="1738"/>
      <c r="E236" s="1738"/>
      <c r="F236" s="1739"/>
    </row>
    <row r="237" spans="2:6" ht="12.75" hidden="1" customHeight="1" x14ac:dyDescent="0.25">
      <c r="B237" s="1740"/>
      <c r="C237" s="608">
        <v>2022</v>
      </c>
      <c r="D237" s="608">
        <v>2023</v>
      </c>
      <c r="E237" s="608">
        <v>2024</v>
      </c>
      <c r="F237" s="608">
        <v>2025</v>
      </c>
    </row>
    <row r="238" spans="2:6" ht="9" hidden="1" customHeight="1" thickBot="1" x14ac:dyDescent="0.3">
      <c r="B238" s="1741"/>
      <c r="C238" s="607" t="s">
        <v>17</v>
      </c>
      <c r="D238" s="607" t="s">
        <v>18</v>
      </c>
      <c r="E238" s="607" t="s">
        <v>18</v>
      </c>
      <c r="F238" s="607" t="s">
        <v>18</v>
      </c>
    </row>
    <row r="239" spans="2:6" ht="15.75" hidden="1" thickBot="1" x14ac:dyDescent="0.3">
      <c r="B239" s="600" t="s">
        <v>593</v>
      </c>
      <c r="C239" s="597">
        <f>C240+C241+C242+C243</f>
        <v>0</v>
      </c>
      <c r="D239" s="597">
        <f>D240+D241+D242+D243</f>
        <v>0</v>
      </c>
      <c r="E239" s="597">
        <f>E240+E241+E242+E243</f>
        <v>0</v>
      </c>
      <c r="F239" s="597">
        <f>F240+F241+F242+F243</f>
        <v>0</v>
      </c>
    </row>
    <row r="240" spans="2:6" ht="15.75" hidden="1" thickBot="1" x14ac:dyDescent="0.3">
      <c r="B240" s="598" t="s">
        <v>569</v>
      </c>
      <c r="C240" s="597"/>
      <c r="D240" s="597"/>
      <c r="E240" s="597"/>
      <c r="F240" s="597"/>
    </row>
    <row r="241" spans="2:6" ht="15.75" hidden="1" thickBot="1" x14ac:dyDescent="0.3">
      <c r="B241" s="598" t="s">
        <v>594</v>
      </c>
      <c r="C241" s="597"/>
      <c r="D241" s="597"/>
      <c r="E241" s="597"/>
      <c r="F241" s="597"/>
    </row>
    <row r="242" spans="2:6" ht="15.75" hidden="1" thickBot="1" x14ac:dyDescent="0.3">
      <c r="B242" s="598" t="s">
        <v>595</v>
      </c>
      <c r="C242" s="597"/>
      <c r="D242" s="597"/>
      <c r="E242" s="597"/>
      <c r="F242" s="597"/>
    </row>
    <row r="243" spans="2:6" ht="15.75" hidden="1" thickBot="1" x14ac:dyDescent="0.3">
      <c r="B243" s="598" t="s">
        <v>596</v>
      </c>
      <c r="C243" s="597"/>
      <c r="D243" s="597"/>
      <c r="E243" s="597"/>
      <c r="F243" s="597"/>
    </row>
    <row r="244" spans="2:6" ht="15.75" hidden="1" thickBot="1" x14ac:dyDescent="0.3">
      <c r="B244" s="600" t="s">
        <v>597</v>
      </c>
      <c r="C244" s="601">
        <f>C245+C246+C247+C248</f>
        <v>0</v>
      </c>
      <c r="D244" s="601">
        <f>D245+D246+D247+D248</f>
        <v>0</v>
      </c>
      <c r="E244" s="601">
        <f>E245+E246+E247+E248</f>
        <v>0</v>
      </c>
      <c r="F244" s="601">
        <f>F245+F246+F247+F248</f>
        <v>0</v>
      </c>
    </row>
    <row r="245" spans="2:6" ht="15.75" hidden="1" thickBot="1" x14ac:dyDescent="0.3">
      <c r="B245" s="598" t="s">
        <v>569</v>
      </c>
      <c r="C245" s="601"/>
      <c r="D245" s="601">
        <v>0</v>
      </c>
      <c r="E245" s="601">
        <v>0</v>
      </c>
      <c r="F245" s="601">
        <v>0</v>
      </c>
    </row>
    <row r="246" spans="2:6" ht="15.75" hidden="1" thickBot="1" x14ac:dyDescent="0.3">
      <c r="B246" s="598" t="s">
        <v>594</v>
      </c>
      <c r="C246" s="601"/>
      <c r="D246" s="601"/>
      <c r="E246" s="601"/>
      <c r="F246" s="601"/>
    </row>
    <row r="247" spans="2:6" ht="15.75" hidden="1" thickBot="1" x14ac:dyDescent="0.3">
      <c r="B247" s="598" t="s">
        <v>595</v>
      </c>
      <c r="C247" s="601"/>
      <c r="D247" s="601"/>
      <c r="E247" s="601"/>
      <c r="F247" s="601"/>
    </row>
    <row r="248" spans="2:6" ht="15.75" hidden="1" thickBot="1" x14ac:dyDescent="0.3">
      <c r="B248" s="598" t="s">
        <v>596</v>
      </c>
      <c r="C248" s="601"/>
      <c r="D248" s="601"/>
      <c r="E248" s="601"/>
      <c r="F248" s="601"/>
    </row>
    <row r="249" spans="2:6" ht="15.75" hidden="1" thickBot="1" x14ac:dyDescent="0.3">
      <c r="B249" s="606" t="s">
        <v>581</v>
      </c>
      <c r="C249" s="601">
        <f>C239+C244</f>
        <v>0</v>
      </c>
      <c r="D249" s="601">
        <f>D239+D244</f>
        <v>0</v>
      </c>
      <c r="E249" s="601">
        <f>E239+E244</f>
        <v>0</v>
      </c>
      <c r="F249" s="601">
        <f>F239+F244</f>
        <v>0</v>
      </c>
    </row>
    <row r="250" spans="2:6" ht="15.75" hidden="1" thickBot="1" x14ac:dyDescent="0.3">
      <c r="B250" s="1756" t="s">
        <v>72</v>
      </c>
      <c r="C250" s="1757"/>
      <c r="D250" s="1757"/>
      <c r="E250" s="1757"/>
      <c r="F250" s="1758"/>
    </row>
    <row r="251" spans="2:6" ht="15.75" hidden="1" thickBot="1" x14ac:dyDescent="0.3">
      <c r="B251" s="1756" t="s">
        <v>583</v>
      </c>
      <c r="C251" s="1757"/>
      <c r="D251" s="1757"/>
      <c r="E251" s="1757"/>
      <c r="F251" s="1758"/>
    </row>
    <row r="252" spans="2:6" ht="15.75" hidden="1" thickBot="1" x14ac:dyDescent="0.3">
      <c r="B252" s="615" t="s">
        <v>584</v>
      </c>
      <c r="C252" s="1759"/>
      <c r="D252" s="1760"/>
      <c r="E252" s="1760"/>
      <c r="F252" s="1761"/>
    </row>
    <row r="253" spans="2:6" ht="30.75" hidden="1" customHeight="1" thickBot="1" x14ac:dyDescent="0.3">
      <c r="B253" s="615" t="s">
        <v>641</v>
      </c>
      <c r="C253" s="615"/>
      <c r="D253" s="618" t="s">
        <v>587</v>
      </c>
      <c r="E253" s="1743"/>
      <c r="F253" s="1744"/>
    </row>
    <row r="254" spans="2:6" ht="15.75" hidden="1" thickBot="1" x14ac:dyDescent="0.3">
      <c r="B254" s="619"/>
      <c r="C254" s="1742"/>
      <c r="D254" s="1754"/>
      <c r="E254" s="1743"/>
      <c r="F254" s="1744"/>
    </row>
    <row r="255" spans="2:6" ht="17.25" hidden="1" customHeight="1" thickBot="1" x14ac:dyDescent="0.3">
      <c r="B255" s="611" t="s">
        <v>560</v>
      </c>
      <c r="C255" s="1745"/>
      <c r="D255" s="1753"/>
      <c r="E255" s="1753"/>
      <c r="F255" s="1746"/>
    </row>
    <row r="256" spans="2:6" ht="15.75" hidden="1" thickBot="1" x14ac:dyDescent="0.3">
      <c r="B256" s="611" t="s">
        <v>37</v>
      </c>
      <c r="C256" s="1750"/>
      <c r="D256" s="1751"/>
      <c r="E256" s="1751"/>
      <c r="F256" s="1752"/>
    </row>
    <row r="257" spans="2:6" ht="12.75" hidden="1" customHeight="1" x14ac:dyDescent="0.25">
      <c r="B257" s="1740"/>
      <c r="C257" s="608">
        <v>2022</v>
      </c>
      <c r="D257" s="608">
        <v>2023</v>
      </c>
      <c r="E257" s="608">
        <v>2024</v>
      </c>
      <c r="F257" s="608">
        <v>2025</v>
      </c>
    </row>
    <row r="258" spans="2:6" ht="9" hidden="1" customHeight="1" thickBot="1" x14ac:dyDescent="0.3">
      <c r="B258" s="1741"/>
      <c r="C258" s="607" t="s">
        <v>17</v>
      </c>
      <c r="D258" s="607" t="s">
        <v>18</v>
      </c>
      <c r="E258" s="607" t="s">
        <v>18</v>
      </c>
      <c r="F258" s="607" t="s">
        <v>18</v>
      </c>
    </row>
    <row r="259" spans="2:6" ht="15.75" hidden="1" thickBot="1" x14ac:dyDescent="0.3">
      <c r="B259" s="611" t="s">
        <v>39</v>
      </c>
      <c r="C259" s="612"/>
      <c r="D259" s="612" t="s">
        <v>2038</v>
      </c>
      <c r="E259" s="612"/>
      <c r="F259" s="612"/>
    </row>
    <row r="260" spans="2:6" ht="15.75" hidden="1" thickBot="1" x14ac:dyDescent="0.3">
      <c r="B260" s="611" t="s">
        <v>562</v>
      </c>
      <c r="C260" s="612">
        <f>C323-C285</f>
        <v>0</v>
      </c>
      <c r="D260" s="612">
        <f>D323-D285</f>
        <v>0</v>
      </c>
      <c r="E260" s="612">
        <f>E323-E285</f>
        <v>0</v>
      </c>
      <c r="F260" s="612">
        <f>F278</f>
        <v>0</v>
      </c>
    </row>
    <row r="261" spans="2:6" ht="15.75" hidden="1" thickBot="1" x14ac:dyDescent="0.3">
      <c r="B261" s="611" t="s">
        <v>563</v>
      </c>
      <c r="C261" s="612" t="e">
        <f>C260/C259</f>
        <v>#DIV/0!</v>
      </c>
      <c r="D261" s="612" t="e">
        <f>D260/D259</f>
        <v>#VALUE!</v>
      </c>
      <c r="E261" s="612" t="e">
        <f>E260/E259</f>
        <v>#DIV/0!</v>
      </c>
      <c r="F261" s="612" t="e">
        <f>F260/F259</f>
        <v>#DIV/0!</v>
      </c>
    </row>
    <row r="262" spans="2:6" ht="15.75" hidden="1" thickBot="1" x14ac:dyDescent="0.3">
      <c r="B262" s="611" t="s">
        <v>564</v>
      </c>
      <c r="C262" s="610" t="s">
        <v>565</v>
      </c>
      <c r="D262" s="609" t="e">
        <f t="shared" ref="D262:F264" si="7">D259/C259-1</f>
        <v>#VALUE!</v>
      </c>
      <c r="E262" s="609" t="e">
        <f t="shared" si="7"/>
        <v>#VALUE!</v>
      </c>
      <c r="F262" s="609" t="e">
        <f t="shared" si="7"/>
        <v>#DIV/0!</v>
      </c>
    </row>
    <row r="263" spans="2:6" ht="15.75" hidden="1" thickBot="1" x14ac:dyDescent="0.3">
      <c r="B263" s="611" t="s">
        <v>566</v>
      </c>
      <c r="C263" s="610" t="s">
        <v>565</v>
      </c>
      <c r="D263" s="609" t="e">
        <f t="shared" si="7"/>
        <v>#DIV/0!</v>
      </c>
      <c r="E263" s="609" t="e">
        <f t="shared" si="7"/>
        <v>#DIV/0!</v>
      </c>
      <c r="F263" s="609" t="e">
        <f t="shared" si="7"/>
        <v>#DIV/0!</v>
      </c>
    </row>
    <row r="264" spans="2:6" ht="15.75" hidden="1" thickBot="1" x14ac:dyDescent="0.3">
      <c r="B264" s="611" t="s">
        <v>51</v>
      </c>
      <c r="C264" s="610" t="s">
        <v>565</v>
      </c>
      <c r="D264" s="609" t="e">
        <f t="shared" si="7"/>
        <v>#VALUE!</v>
      </c>
      <c r="E264" s="609" t="e">
        <f t="shared" si="7"/>
        <v>#DIV/0!</v>
      </c>
      <c r="F264" s="609" t="e">
        <f t="shared" si="7"/>
        <v>#DIV/0!</v>
      </c>
    </row>
    <row r="265" spans="2:6" ht="15.75" hidden="1" thickBot="1" x14ac:dyDescent="0.3">
      <c r="B265" s="1737" t="s">
        <v>646</v>
      </c>
      <c r="C265" s="1738"/>
      <c r="D265" s="1738"/>
      <c r="E265" s="1738"/>
      <c r="F265" s="1739"/>
    </row>
    <row r="266" spans="2:6" ht="12.75" hidden="1" customHeight="1" x14ac:dyDescent="0.25">
      <c r="B266" s="1740"/>
      <c r="C266" s="608">
        <v>2022</v>
      </c>
      <c r="D266" s="608">
        <v>2023</v>
      </c>
      <c r="E266" s="608">
        <v>2024</v>
      </c>
      <c r="F266" s="608">
        <v>2025</v>
      </c>
    </row>
    <row r="267" spans="2:6" ht="9" hidden="1" customHeight="1" thickBot="1" x14ac:dyDescent="0.3">
      <c r="B267" s="1741"/>
      <c r="C267" s="607" t="s">
        <v>17</v>
      </c>
      <c r="D267" s="607" t="s">
        <v>18</v>
      </c>
      <c r="E267" s="607" t="s">
        <v>18</v>
      </c>
      <c r="F267" s="607" t="s">
        <v>18</v>
      </c>
    </row>
    <row r="268" spans="2:6" ht="15.75" hidden="1" thickBot="1" x14ac:dyDescent="0.3">
      <c r="B268" s="600" t="s">
        <v>593</v>
      </c>
      <c r="C268" s="597">
        <f>C269+C270+C271+C272</f>
        <v>0</v>
      </c>
      <c r="D268" s="597">
        <f>D269+D270+D271+D272</f>
        <v>0</v>
      </c>
      <c r="E268" s="597">
        <f>E269+E270+E271+E272</f>
        <v>0</v>
      </c>
      <c r="F268" s="597">
        <f>F269+F270+F271+F272</f>
        <v>0</v>
      </c>
    </row>
    <row r="269" spans="2:6" ht="15.75" hidden="1" thickBot="1" x14ac:dyDescent="0.3">
      <c r="B269" s="598" t="s">
        <v>569</v>
      </c>
      <c r="C269" s="597"/>
      <c r="D269" s="597"/>
      <c r="E269" s="597"/>
      <c r="F269" s="597"/>
    </row>
    <row r="270" spans="2:6" ht="15.75" hidden="1" thickBot="1" x14ac:dyDescent="0.3">
      <c r="B270" s="598" t="s">
        <v>594</v>
      </c>
      <c r="C270" s="597"/>
      <c r="D270" s="597"/>
      <c r="E270" s="597"/>
      <c r="F270" s="597"/>
    </row>
    <row r="271" spans="2:6" ht="15.75" hidden="1" thickBot="1" x14ac:dyDescent="0.3">
      <c r="B271" s="598" t="s">
        <v>595</v>
      </c>
      <c r="C271" s="597"/>
      <c r="D271" s="597"/>
      <c r="E271" s="597"/>
      <c r="F271" s="597"/>
    </row>
    <row r="272" spans="2:6" ht="15.75" hidden="1" thickBot="1" x14ac:dyDescent="0.3">
      <c r="B272" s="598" t="s">
        <v>596</v>
      </c>
      <c r="C272" s="597"/>
      <c r="D272" s="597"/>
      <c r="E272" s="597"/>
      <c r="F272" s="597"/>
    </row>
    <row r="273" spans="2:6" ht="15.75" hidden="1" thickBot="1" x14ac:dyDescent="0.3">
      <c r="B273" s="600" t="s">
        <v>597</v>
      </c>
      <c r="C273" s="601">
        <f>C274+C275+C276+C277</f>
        <v>0</v>
      </c>
      <c r="D273" s="601">
        <f>D274+D275+D276+D277</f>
        <v>0</v>
      </c>
      <c r="E273" s="601">
        <f>E274+E275+E276+E277</f>
        <v>0</v>
      </c>
      <c r="F273" s="601">
        <f>F274+F275+F276+F277</f>
        <v>0</v>
      </c>
    </row>
    <row r="274" spans="2:6" ht="15.75" hidden="1" thickBot="1" x14ac:dyDescent="0.3">
      <c r="B274" s="598" t="s">
        <v>569</v>
      </c>
      <c r="C274" s="597"/>
      <c r="D274" s="597"/>
      <c r="E274" s="597"/>
      <c r="F274" s="597">
        <v>0</v>
      </c>
    </row>
    <row r="275" spans="2:6" ht="15.75" hidden="1" thickBot="1" x14ac:dyDescent="0.3">
      <c r="B275" s="598" t="s">
        <v>594</v>
      </c>
      <c r="C275" s="601"/>
      <c r="D275" s="597"/>
      <c r="E275" s="597"/>
      <c r="F275" s="597"/>
    </row>
    <row r="276" spans="2:6" ht="15.75" hidden="1" thickBot="1" x14ac:dyDescent="0.3">
      <c r="B276" s="598" t="s">
        <v>595</v>
      </c>
      <c r="C276" s="601"/>
      <c r="D276" s="597"/>
      <c r="E276" s="597"/>
      <c r="F276" s="597"/>
    </row>
    <row r="277" spans="2:6" ht="15.75" hidden="1" thickBot="1" x14ac:dyDescent="0.3">
      <c r="B277" s="598" t="s">
        <v>596</v>
      </c>
      <c r="C277" s="601"/>
      <c r="D277" s="597"/>
      <c r="E277" s="597"/>
      <c r="F277" s="597"/>
    </row>
    <row r="278" spans="2:6" ht="15.75" hidden="1" thickBot="1" x14ac:dyDescent="0.3">
      <c r="B278" s="617" t="s">
        <v>577</v>
      </c>
      <c r="C278" s="601">
        <f>C268+C273</f>
        <v>0</v>
      </c>
      <c r="D278" s="601">
        <f>D268+D273</f>
        <v>0</v>
      </c>
      <c r="E278" s="601">
        <f>E268+E273</f>
        <v>0</v>
      </c>
      <c r="F278" s="601">
        <f>F268+F273</f>
        <v>0</v>
      </c>
    </row>
    <row r="279" spans="2:6" ht="34.5" hidden="1" thickBot="1" x14ac:dyDescent="0.3">
      <c r="B279" s="615" t="s">
        <v>647</v>
      </c>
      <c r="C279" s="615"/>
      <c r="D279" s="618" t="s">
        <v>587</v>
      </c>
      <c r="E279" s="1743"/>
      <c r="F279" s="1744"/>
    </row>
    <row r="280" spans="2:6" ht="17.25" hidden="1" customHeight="1" thickBot="1" x14ac:dyDescent="0.3">
      <c r="B280" s="611" t="s">
        <v>560</v>
      </c>
      <c r="C280" s="1747"/>
      <c r="D280" s="1748"/>
      <c r="E280" s="1748"/>
      <c r="F280" s="1749"/>
    </row>
    <row r="281" spans="2:6" ht="15.75" hidden="1" thickBot="1" x14ac:dyDescent="0.3">
      <c r="B281" s="611" t="s">
        <v>37</v>
      </c>
      <c r="C281" s="1750"/>
      <c r="D281" s="1751"/>
      <c r="E281" s="1751"/>
      <c r="F281" s="1752"/>
    </row>
    <row r="282" spans="2:6" ht="12.75" hidden="1" customHeight="1" x14ac:dyDescent="0.25">
      <c r="B282" s="1740"/>
      <c r="C282" s="608">
        <v>2022</v>
      </c>
      <c r="D282" s="608">
        <v>2023</v>
      </c>
      <c r="E282" s="608">
        <v>2024</v>
      </c>
      <c r="F282" s="608">
        <v>2025</v>
      </c>
    </row>
    <row r="283" spans="2:6" ht="9" hidden="1" customHeight="1" thickBot="1" x14ac:dyDescent="0.3">
      <c r="B283" s="1741"/>
      <c r="C283" s="607" t="s">
        <v>17</v>
      </c>
      <c r="D283" s="607" t="s">
        <v>18</v>
      </c>
      <c r="E283" s="607" t="s">
        <v>18</v>
      </c>
      <c r="F283" s="607" t="s">
        <v>18</v>
      </c>
    </row>
    <row r="284" spans="2:6" ht="15.75" hidden="1" thickBot="1" x14ac:dyDescent="0.3">
      <c r="B284" s="611" t="s">
        <v>39</v>
      </c>
      <c r="C284" s="611"/>
      <c r="D284" s="611"/>
      <c r="E284" s="611"/>
      <c r="F284" s="611"/>
    </row>
    <row r="285" spans="2:6" ht="15.75" hidden="1" thickBot="1" x14ac:dyDescent="0.3">
      <c r="B285" s="611" t="s">
        <v>562</v>
      </c>
      <c r="C285" s="612"/>
      <c r="D285" s="612"/>
      <c r="E285" s="612"/>
      <c r="F285" s="612"/>
    </row>
    <row r="286" spans="2:6" ht="15.75" hidden="1" thickBot="1" x14ac:dyDescent="0.3">
      <c r="B286" s="611" t="s">
        <v>563</v>
      </c>
      <c r="C286" s="612" t="e">
        <f>C285/C284</f>
        <v>#DIV/0!</v>
      </c>
      <c r="D286" s="612" t="e">
        <f>D285/D284</f>
        <v>#DIV/0!</v>
      </c>
      <c r="E286" s="612" t="e">
        <f>E285/E284</f>
        <v>#DIV/0!</v>
      </c>
      <c r="F286" s="612" t="e">
        <f>F285/F284</f>
        <v>#DIV/0!</v>
      </c>
    </row>
    <row r="287" spans="2:6" ht="15.75" hidden="1" thickBot="1" x14ac:dyDescent="0.3">
      <c r="B287" s="611" t="s">
        <v>564</v>
      </c>
      <c r="C287" s="610" t="s">
        <v>565</v>
      </c>
      <c r="D287" s="609" t="e">
        <f t="shared" ref="D287:F289" si="8">D284/C284-1</f>
        <v>#DIV/0!</v>
      </c>
      <c r="E287" s="609" t="e">
        <f t="shared" si="8"/>
        <v>#DIV/0!</v>
      </c>
      <c r="F287" s="609" t="e">
        <f t="shared" si="8"/>
        <v>#DIV/0!</v>
      </c>
    </row>
    <row r="288" spans="2:6" ht="15.75" hidden="1" thickBot="1" x14ac:dyDescent="0.3">
      <c r="B288" s="611" t="s">
        <v>566</v>
      </c>
      <c r="C288" s="610" t="s">
        <v>565</v>
      </c>
      <c r="D288" s="609" t="e">
        <f t="shared" si="8"/>
        <v>#DIV/0!</v>
      </c>
      <c r="E288" s="609" t="e">
        <f t="shared" si="8"/>
        <v>#DIV/0!</v>
      </c>
      <c r="F288" s="609" t="e">
        <f t="shared" si="8"/>
        <v>#DIV/0!</v>
      </c>
    </row>
    <row r="289" spans="2:6" ht="15.75" hidden="1" thickBot="1" x14ac:dyDescent="0.3">
      <c r="B289" s="611" t="s">
        <v>51</v>
      </c>
      <c r="C289" s="610" t="s">
        <v>565</v>
      </c>
      <c r="D289" s="609" t="e">
        <f t="shared" si="8"/>
        <v>#DIV/0!</v>
      </c>
      <c r="E289" s="609" t="e">
        <f t="shared" si="8"/>
        <v>#DIV/0!</v>
      </c>
      <c r="F289" s="609" t="e">
        <f t="shared" si="8"/>
        <v>#DIV/0!</v>
      </c>
    </row>
    <row r="290" spans="2:6" ht="15.75" hidden="1" thickBot="1" x14ac:dyDescent="0.3">
      <c r="B290" s="1737" t="s">
        <v>652</v>
      </c>
      <c r="C290" s="1738"/>
      <c r="D290" s="1738"/>
      <c r="E290" s="1738"/>
      <c r="F290" s="1739"/>
    </row>
    <row r="291" spans="2:6" ht="12.75" hidden="1" customHeight="1" x14ac:dyDescent="0.25">
      <c r="B291" s="1740"/>
      <c r="C291" s="608">
        <v>2022</v>
      </c>
      <c r="D291" s="608">
        <v>2023</v>
      </c>
      <c r="E291" s="608">
        <v>2024</v>
      </c>
      <c r="F291" s="608">
        <v>2025</v>
      </c>
    </row>
    <row r="292" spans="2:6" ht="9" hidden="1" customHeight="1" thickBot="1" x14ac:dyDescent="0.3">
      <c r="B292" s="1741"/>
      <c r="C292" s="607" t="s">
        <v>17</v>
      </c>
      <c r="D292" s="607" t="s">
        <v>18</v>
      </c>
      <c r="E292" s="607" t="s">
        <v>18</v>
      </c>
      <c r="F292" s="607" t="s">
        <v>18</v>
      </c>
    </row>
    <row r="293" spans="2:6" ht="15.75" hidden="1" thickBot="1" x14ac:dyDescent="0.3">
      <c r="B293" s="600" t="s">
        <v>593</v>
      </c>
      <c r="C293" s="597">
        <f>C294+C295+C296+C297</f>
        <v>0</v>
      </c>
      <c r="D293" s="597">
        <f>D294+D295+D296+D297</f>
        <v>0</v>
      </c>
      <c r="E293" s="597">
        <f>E294+E295+E296+E297</f>
        <v>0</v>
      </c>
      <c r="F293" s="597">
        <f>F294+F295+F296+F297</f>
        <v>0</v>
      </c>
    </row>
    <row r="294" spans="2:6" ht="15.75" hidden="1" thickBot="1" x14ac:dyDescent="0.3">
      <c r="B294" s="598" t="s">
        <v>569</v>
      </c>
      <c r="C294" s="597"/>
      <c r="D294" s="597"/>
      <c r="E294" s="597"/>
      <c r="F294" s="597"/>
    </row>
    <row r="295" spans="2:6" ht="15.75" hidden="1" thickBot="1" x14ac:dyDescent="0.3">
      <c r="B295" s="598" t="s">
        <v>594</v>
      </c>
      <c r="C295" s="597"/>
      <c r="D295" s="597"/>
      <c r="E295" s="597"/>
      <c r="F295" s="597"/>
    </row>
    <row r="296" spans="2:6" ht="15.75" hidden="1" thickBot="1" x14ac:dyDescent="0.3">
      <c r="B296" s="598" t="s">
        <v>595</v>
      </c>
      <c r="C296" s="597"/>
      <c r="D296" s="597"/>
      <c r="E296" s="597"/>
      <c r="F296" s="597"/>
    </row>
    <row r="297" spans="2:6" ht="15.75" hidden="1" thickBot="1" x14ac:dyDescent="0.3">
      <c r="B297" s="598" t="s">
        <v>596</v>
      </c>
      <c r="C297" s="597"/>
      <c r="D297" s="597"/>
      <c r="E297" s="597"/>
      <c r="F297" s="597"/>
    </row>
    <row r="298" spans="2:6" ht="15.75" hidden="1" thickBot="1" x14ac:dyDescent="0.3">
      <c r="B298" s="600" t="s">
        <v>597</v>
      </c>
      <c r="C298" s="601">
        <f>C299+C300+C301+C302</f>
        <v>0</v>
      </c>
      <c r="D298" s="601">
        <f>D299+D300+D301+D302</f>
        <v>0</v>
      </c>
      <c r="E298" s="601">
        <f>E299+E300+E301+E302</f>
        <v>0</v>
      </c>
      <c r="F298" s="601">
        <f>F299+F300+F301+F302</f>
        <v>0</v>
      </c>
    </row>
    <row r="299" spans="2:6" ht="15.75" hidden="1" thickBot="1" x14ac:dyDescent="0.3">
      <c r="B299" s="598" t="s">
        <v>569</v>
      </c>
      <c r="C299" s="601"/>
      <c r="D299" s="597"/>
      <c r="E299" s="597"/>
      <c r="F299" s="597"/>
    </row>
    <row r="300" spans="2:6" ht="15.75" hidden="1" thickBot="1" x14ac:dyDescent="0.3">
      <c r="B300" s="598" t="s">
        <v>594</v>
      </c>
      <c r="C300" s="601"/>
      <c r="D300" s="597"/>
      <c r="E300" s="597"/>
      <c r="F300" s="597"/>
    </row>
    <row r="301" spans="2:6" ht="15.75" hidden="1" thickBot="1" x14ac:dyDescent="0.3">
      <c r="B301" s="598" t="s">
        <v>595</v>
      </c>
      <c r="C301" s="601"/>
      <c r="D301" s="597"/>
      <c r="E301" s="597"/>
      <c r="F301" s="597"/>
    </row>
    <row r="302" spans="2:6" ht="15.75" hidden="1" thickBot="1" x14ac:dyDescent="0.3">
      <c r="B302" s="598" t="s">
        <v>596</v>
      </c>
      <c r="C302" s="601"/>
      <c r="D302" s="597"/>
      <c r="E302" s="597"/>
      <c r="F302" s="597"/>
    </row>
    <row r="303" spans="2:6" ht="15.75" hidden="1" thickBot="1" x14ac:dyDescent="0.3">
      <c r="B303" s="617" t="s">
        <v>653</v>
      </c>
      <c r="C303" s="601">
        <f>C293+C298</f>
        <v>0</v>
      </c>
      <c r="D303" s="601">
        <f>D293+D298</f>
        <v>0</v>
      </c>
      <c r="E303" s="601">
        <f>E293+E298</f>
        <v>0</v>
      </c>
      <c r="F303" s="601">
        <f>F293+F298</f>
        <v>0</v>
      </c>
    </row>
    <row r="304" spans="2:6" ht="34.5" hidden="1" thickBot="1" x14ac:dyDescent="0.3">
      <c r="B304" s="615" t="s">
        <v>664</v>
      </c>
      <c r="C304" s="614"/>
      <c r="D304" s="613" t="s">
        <v>587</v>
      </c>
      <c r="E304" s="1745"/>
      <c r="F304" s="1746"/>
    </row>
    <row r="305" spans="2:6" ht="17.25" hidden="1" customHeight="1" thickBot="1" x14ac:dyDescent="0.3">
      <c r="B305" s="611" t="s">
        <v>560</v>
      </c>
      <c r="C305" s="1745"/>
      <c r="D305" s="1753"/>
      <c r="E305" s="1753"/>
      <c r="F305" s="1746"/>
    </row>
    <row r="306" spans="2:6" ht="15.75" hidden="1" thickBot="1" x14ac:dyDescent="0.3">
      <c r="B306" s="611" t="s">
        <v>37</v>
      </c>
      <c r="C306" s="1750"/>
      <c r="D306" s="1751"/>
      <c r="E306" s="1751"/>
      <c r="F306" s="1752"/>
    </row>
    <row r="307" spans="2:6" ht="12.75" hidden="1" customHeight="1" x14ac:dyDescent="0.25">
      <c r="B307" s="1740"/>
      <c r="C307" s="608">
        <v>2022</v>
      </c>
      <c r="D307" s="608">
        <v>2023</v>
      </c>
      <c r="E307" s="608">
        <v>2024</v>
      </c>
      <c r="F307" s="608">
        <v>2025</v>
      </c>
    </row>
    <row r="308" spans="2:6" ht="9" hidden="1" customHeight="1" thickBot="1" x14ac:dyDescent="0.3">
      <c r="B308" s="1741"/>
      <c r="C308" s="607" t="s">
        <v>17</v>
      </c>
      <c r="D308" s="607" t="s">
        <v>18</v>
      </c>
      <c r="E308" s="607" t="s">
        <v>18</v>
      </c>
      <c r="F308" s="607" t="s">
        <v>18</v>
      </c>
    </row>
    <row r="309" spans="2:6" ht="15.75" hidden="1" thickBot="1" x14ac:dyDescent="0.3">
      <c r="B309" s="611" t="s">
        <v>39</v>
      </c>
      <c r="C309" s="611"/>
      <c r="D309" s="610">
        <v>0</v>
      </c>
      <c r="E309" s="611"/>
      <c r="F309" s="611"/>
    </row>
    <row r="310" spans="2:6" ht="15.75" hidden="1" thickBot="1" x14ac:dyDescent="0.3">
      <c r="B310" s="611" t="s">
        <v>562</v>
      </c>
      <c r="C310" s="612">
        <f>C328</f>
        <v>0</v>
      </c>
      <c r="D310" s="612">
        <f>D328</f>
        <v>0</v>
      </c>
      <c r="E310" s="612">
        <f>E328</f>
        <v>0</v>
      </c>
      <c r="F310" s="612">
        <f>F328</f>
        <v>0</v>
      </c>
    </row>
    <row r="311" spans="2:6" ht="15.75" hidden="1" thickBot="1" x14ac:dyDescent="0.3">
      <c r="B311" s="611" t="s">
        <v>563</v>
      </c>
      <c r="C311" s="612" t="e">
        <f>C310/C309</f>
        <v>#DIV/0!</v>
      </c>
      <c r="D311" s="612" t="e">
        <f>D310/D309</f>
        <v>#DIV/0!</v>
      </c>
      <c r="E311" s="612" t="e">
        <f>E310/E309</f>
        <v>#DIV/0!</v>
      </c>
      <c r="F311" s="612" t="e">
        <f>F310/F309</f>
        <v>#DIV/0!</v>
      </c>
    </row>
    <row r="312" spans="2:6" ht="15.75" hidden="1" thickBot="1" x14ac:dyDescent="0.3">
      <c r="B312" s="611" t="s">
        <v>564</v>
      </c>
      <c r="C312" s="610" t="s">
        <v>565</v>
      </c>
      <c r="D312" s="609" t="e">
        <f t="shared" ref="D312:F314" si="9">D309/C309-1</f>
        <v>#DIV/0!</v>
      </c>
      <c r="E312" s="609" t="e">
        <f t="shared" si="9"/>
        <v>#DIV/0!</v>
      </c>
      <c r="F312" s="609" t="e">
        <f t="shared" si="9"/>
        <v>#DIV/0!</v>
      </c>
    </row>
    <row r="313" spans="2:6" ht="15.75" hidden="1" thickBot="1" x14ac:dyDescent="0.3">
      <c r="B313" s="611" t="s">
        <v>566</v>
      </c>
      <c r="C313" s="610" t="s">
        <v>565</v>
      </c>
      <c r="D313" s="609" t="e">
        <f t="shared" si="9"/>
        <v>#DIV/0!</v>
      </c>
      <c r="E313" s="609" t="e">
        <f t="shared" si="9"/>
        <v>#DIV/0!</v>
      </c>
      <c r="F313" s="609" t="e">
        <f t="shared" si="9"/>
        <v>#DIV/0!</v>
      </c>
    </row>
    <row r="314" spans="2:6" ht="15.75" hidden="1" thickBot="1" x14ac:dyDescent="0.3">
      <c r="B314" s="611" t="s">
        <v>51</v>
      </c>
      <c r="C314" s="610" t="s">
        <v>565</v>
      </c>
      <c r="D314" s="609" t="e">
        <f t="shared" si="9"/>
        <v>#DIV/0!</v>
      </c>
      <c r="E314" s="609" t="e">
        <f t="shared" si="9"/>
        <v>#DIV/0!</v>
      </c>
      <c r="F314" s="609" t="e">
        <f t="shared" si="9"/>
        <v>#DIV/0!</v>
      </c>
    </row>
    <row r="315" spans="2:6" ht="15.75" hidden="1" thickBot="1" x14ac:dyDescent="0.3">
      <c r="B315" s="1737" t="s">
        <v>665</v>
      </c>
      <c r="C315" s="1738"/>
      <c r="D315" s="1738"/>
      <c r="E315" s="1738"/>
      <c r="F315" s="1739"/>
    </row>
    <row r="316" spans="2:6" ht="12.75" hidden="1" customHeight="1" x14ac:dyDescent="0.25">
      <c r="B316" s="1740"/>
      <c r="C316" s="608">
        <v>2022</v>
      </c>
      <c r="D316" s="608">
        <v>2023</v>
      </c>
      <c r="E316" s="608">
        <v>2024</v>
      </c>
      <c r="F316" s="608">
        <v>2025</v>
      </c>
    </row>
    <row r="317" spans="2:6" ht="9" hidden="1" customHeight="1" thickBot="1" x14ac:dyDescent="0.3">
      <c r="B317" s="1741"/>
      <c r="C317" s="607" t="s">
        <v>17</v>
      </c>
      <c r="D317" s="607" t="s">
        <v>18</v>
      </c>
      <c r="E317" s="607" t="s">
        <v>18</v>
      </c>
      <c r="F317" s="607" t="s">
        <v>18</v>
      </c>
    </row>
    <row r="318" spans="2:6" ht="15.75" hidden="1" thickBot="1" x14ac:dyDescent="0.3">
      <c r="B318" s="600" t="s">
        <v>593</v>
      </c>
      <c r="C318" s="597">
        <f>C319+C320+C321+C322</f>
        <v>0</v>
      </c>
      <c r="D318" s="597">
        <f>D319+D320+D321+D322</f>
        <v>0</v>
      </c>
      <c r="E318" s="597">
        <f>E319+E320+E321+E322</f>
        <v>0</v>
      </c>
      <c r="F318" s="597">
        <f>F319+F320+F321+F322</f>
        <v>0</v>
      </c>
    </row>
    <row r="319" spans="2:6" ht="15.75" hidden="1" thickBot="1" x14ac:dyDescent="0.3">
      <c r="B319" s="598" t="s">
        <v>569</v>
      </c>
      <c r="C319" s="597"/>
      <c r="D319" s="597"/>
      <c r="E319" s="597"/>
      <c r="F319" s="597"/>
    </row>
    <row r="320" spans="2:6" ht="15.75" hidden="1" thickBot="1" x14ac:dyDescent="0.3">
      <c r="B320" s="598" t="s">
        <v>594</v>
      </c>
      <c r="C320" s="597"/>
      <c r="D320" s="597"/>
      <c r="E320" s="597"/>
      <c r="F320" s="597"/>
    </row>
    <row r="321" spans="2:6" ht="15.75" hidden="1" thickBot="1" x14ac:dyDescent="0.3">
      <c r="B321" s="598" t="s">
        <v>595</v>
      </c>
      <c r="C321" s="597"/>
      <c r="D321" s="597"/>
      <c r="E321" s="597"/>
      <c r="F321" s="597"/>
    </row>
    <row r="322" spans="2:6" ht="15.75" hidden="1" thickBot="1" x14ac:dyDescent="0.3">
      <c r="B322" s="598" t="s">
        <v>596</v>
      </c>
      <c r="C322" s="597"/>
      <c r="D322" s="597"/>
      <c r="E322" s="597"/>
      <c r="F322" s="597"/>
    </row>
    <row r="323" spans="2:6" ht="15.75" hidden="1" thickBot="1" x14ac:dyDescent="0.3">
      <c r="B323" s="600" t="s">
        <v>597</v>
      </c>
      <c r="C323" s="601">
        <f>C324+C325+C326+C327</f>
        <v>0</v>
      </c>
      <c r="D323" s="601">
        <f>D324+D325+D326+D327</f>
        <v>0</v>
      </c>
      <c r="E323" s="601">
        <f>E324+E325+E326+E327</f>
        <v>0</v>
      </c>
      <c r="F323" s="601">
        <f>F324+F325+F326+F327</f>
        <v>0</v>
      </c>
    </row>
    <row r="324" spans="2:6" ht="15.75" hidden="1" thickBot="1" x14ac:dyDescent="0.3">
      <c r="B324" s="598" t="s">
        <v>569</v>
      </c>
      <c r="C324" s="601"/>
      <c r="D324" s="597"/>
      <c r="E324" s="597"/>
      <c r="F324" s="597"/>
    </row>
    <row r="325" spans="2:6" ht="15.75" hidden="1" thickBot="1" x14ac:dyDescent="0.3">
      <c r="B325" s="598" t="s">
        <v>594</v>
      </c>
      <c r="C325" s="601"/>
      <c r="D325" s="597"/>
      <c r="E325" s="597"/>
      <c r="F325" s="597"/>
    </row>
    <row r="326" spans="2:6" ht="15.75" hidden="1" thickBot="1" x14ac:dyDescent="0.3">
      <c r="B326" s="598" t="s">
        <v>595</v>
      </c>
      <c r="C326" s="601"/>
      <c r="D326" s="597"/>
      <c r="E326" s="597"/>
      <c r="F326" s="597"/>
    </row>
    <row r="327" spans="2:6" ht="15.75" hidden="1" thickBot="1" x14ac:dyDescent="0.3">
      <c r="B327" s="598" t="s">
        <v>596</v>
      </c>
      <c r="C327" s="601"/>
      <c r="D327" s="597"/>
      <c r="E327" s="597"/>
      <c r="F327" s="597"/>
    </row>
    <row r="328" spans="2:6" ht="15.75" hidden="1" thickBot="1" x14ac:dyDescent="0.3">
      <c r="B328" s="606" t="s">
        <v>71</v>
      </c>
      <c r="C328" s="601">
        <f>C318+C323</f>
        <v>0</v>
      </c>
      <c r="D328" s="601">
        <f>D318+D323</f>
        <v>0</v>
      </c>
      <c r="E328" s="601">
        <f>E318+E323</f>
        <v>0</v>
      </c>
      <c r="F328" s="601">
        <f>F318+F323</f>
        <v>0</v>
      </c>
    </row>
    <row r="329" spans="2:6" ht="25.5" hidden="1" customHeight="1" thickBot="1" x14ac:dyDescent="0.3">
      <c r="B329" s="616" t="s">
        <v>661</v>
      </c>
      <c r="C329" s="1742"/>
      <c r="D329" s="1743"/>
      <c r="E329" s="1743"/>
      <c r="F329" s="1744"/>
    </row>
    <row r="330" spans="2:6" ht="34.5" hidden="1" thickBot="1" x14ac:dyDescent="0.3">
      <c r="B330" s="615" t="s">
        <v>664</v>
      </c>
      <c r="C330" s="614"/>
      <c r="D330" s="613" t="s">
        <v>587</v>
      </c>
      <c r="E330" s="1745"/>
      <c r="F330" s="1746"/>
    </row>
    <row r="331" spans="2:6" ht="17.25" hidden="1" customHeight="1" thickBot="1" x14ac:dyDescent="0.3">
      <c r="B331" s="611" t="s">
        <v>560</v>
      </c>
      <c r="C331" s="1747"/>
      <c r="D331" s="1748"/>
      <c r="E331" s="1748"/>
      <c r="F331" s="1749"/>
    </row>
    <row r="332" spans="2:6" ht="15.75" hidden="1" thickBot="1" x14ac:dyDescent="0.3">
      <c r="B332" s="611" t="s">
        <v>37</v>
      </c>
      <c r="C332" s="1750"/>
      <c r="D332" s="1751"/>
      <c r="E332" s="1751"/>
      <c r="F332" s="1752"/>
    </row>
    <row r="333" spans="2:6" ht="12.75" hidden="1" customHeight="1" x14ac:dyDescent="0.25">
      <c r="B333" s="1740"/>
      <c r="C333" s="608">
        <v>2022</v>
      </c>
      <c r="D333" s="608">
        <v>2023</v>
      </c>
      <c r="E333" s="608">
        <v>2024</v>
      </c>
      <c r="F333" s="608">
        <v>2025</v>
      </c>
    </row>
    <row r="334" spans="2:6" ht="9" hidden="1" customHeight="1" thickBot="1" x14ac:dyDescent="0.3">
      <c r="B334" s="1741"/>
      <c r="C334" s="607" t="s">
        <v>17</v>
      </c>
      <c r="D334" s="607" t="s">
        <v>18</v>
      </c>
      <c r="E334" s="607" t="s">
        <v>18</v>
      </c>
      <c r="F334" s="607" t="s">
        <v>18</v>
      </c>
    </row>
    <row r="335" spans="2:6" ht="15.75" hidden="1" thickBot="1" x14ac:dyDescent="0.3">
      <c r="B335" s="611" t="s">
        <v>39</v>
      </c>
      <c r="C335" s="611"/>
      <c r="D335" s="611"/>
      <c r="E335" s="611"/>
      <c r="F335" s="611"/>
    </row>
    <row r="336" spans="2:6" ht="15.75" hidden="1" thickBot="1" x14ac:dyDescent="0.3">
      <c r="B336" s="611" t="s">
        <v>562</v>
      </c>
      <c r="C336" s="612">
        <f>C354</f>
        <v>0</v>
      </c>
      <c r="D336" s="612">
        <f>D354</f>
        <v>0</v>
      </c>
      <c r="E336" s="612">
        <f>E354</f>
        <v>0</v>
      </c>
      <c r="F336" s="612">
        <f>F354</f>
        <v>0</v>
      </c>
    </row>
    <row r="337" spans="2:6" ht="15.75" hidden="1" thickBot="1" x14ac:dyDescent="0.3">
      <c r="B337" s="611" t="s">
        <v>563</v>
      </c>
      <c r="C337" s="612" t="e">
        <f>C336/C335</f>
        <v>#DIV/0!</v>
      </c>
      <c r="D337" s="612" t="e">
        <f>D336/D335</f>
        <v>#DIV/0!</v>
      </c>
      <c r="E337" s="612" t="e">
        <f>E336/E335</f>
        <v>#DIV/0!</v>
      </c>
      <c r="F337" s="612" t="e">
        <f>F336/F335</f>
        <v>#DIV/0!</v>
      </c>
    </row>
    <row r="338" spans="2:6" ht="15.75" hidden="1" thickBot="1" x14ac:dyDescent="0.3">
      <c r="B338" s="611" t="s">
        <v>564</v>
      </c>
      <c r="C338" s="610" t="s">
        <v>565</v>
      </c>
      <c r="D338" s="609" t="e">
        <f t="shared" ref="D338:F340" si="10">D335/C335-1</f>
        <v>#DIV/0!</v>
      </c>
      <c r="E338" s="609" t="e">
        <f t="shared" si="10"/>
        <v>#DIV/0!</v>
      </c>
      <c r="F338" s="609" t="e">
        <f t="shared" si="10"/>
        <v>#DIV/0!</v>
      </c>
    </row>
    <row r="339" spans="2:6" ht="15.75" hidden="1" thickBot="1" x14ac:dyDescent="0.3">
      <c r="B339" s="611" t="s">
        <v>566</v>
      </c>
      <c r="C339" s="610" t="s">
        <v>565</v>
      </c>
      <c r="D339" s="609" t="e">
        <f t="shared" si="10"/>
        <v>#DIV/0!</v>
      </c>
      <c r="E339" s="609" t="e">
        <f t="shared" si="10"/>
        <v>#DIV/0!</v>
      </c>
      <c r="F339" s="609" t="e">
        <f t="shared" si="10"/>
        <v>#DIV/0!</v>
      </c>
    </row>
    <row r="340" spans="2:6" ht="15.75" hidden="1" thickBot="1" x14ac:dyDescent="0.3">
      <c r="B340" s="611" t="s">
        <v>51</v>
      </c>
      <c r="C340" s="610" t="s">
        <v>565</v>
      </c>
      <c r="D340" s="609" t="e">
        <f t="shared" si="10"/>
        <v>#DIV/0!</v>
      </c>
      <c r="E340" s="609" t="e">
        <f t="shared" si="10"/>
        <v>#DIV/0!</v>
      </c>
      <c r="F340" s="609" t="e">
        <f t="shared" si="10"/>
        <v>#DIV/0!</v>
      </c>
    </row>
    <row r="341" spans="2:6" ht="15.75" hidden="1" thickBot="1" x14ac:dyDescent="0.3">
      <c r="B341" s="1737" t="s">
        <v>662</v>
      </c>
      <c r="C341" s="1738"/>
      <c r="D341" s="1738"/>
      <c r="E341" s="1738"/>
      <c r="F341" s="1739"/>
    </row>
    <row r="342" spans="2:6" ht="12.75" hidden="1" customHeight="1" x14ac:dyDescent="0.25">
      <c r="B342" s="1740"/>
      <c r="C342" s="608">
        <v>2022</v>
      </c>
      <c r="D342" s="608">
        <v>2023</v>
      </c>
      <c r="E342" s="608">
        <v>2024</v>
      </c>
      <c r="F342" s="608">
        <v>2025</v>
      </c>
    </row>
    <row r="343" spans="2:6" ht="9" hidden="1" customHeight="1" thickBot="1" x14ac:dyDescent="0.3">
      <c r="B343" s="1741"/>
      <c r="C343" s="607" t="s">
        <v>17</v>
      </c>
      <c r="D343" s="607" t="s">
        <v>18</v>
      </c>
      <c r="E343" s="607" t="s">
        <v>18</v>
      </c>
      <c r="F343" s="607" t="s">
        <v>18</v>
      </c>
    </row>
    <row r="344" spans="2:6" ht="15.75" hidden="1" thickBot="1" x14ac:dyDescent="0.3">
      <c r="B344" s="600" t="s">
        <v>593</v>
      </c>
      <c r="C344" s="597">
        <f>C345+C346+C347+C348</f>
        <v>0</v>
      </c>
      <c r="D344" s="597">
        <f>D345+D346+D347+D348</f>
        <v>0</v>
      </c>
      <c r="E344" s="597">
        <f>E345+E346+E347+E348</f>
        <v>0</v>
      </c>
      <c r="F344" s="597">
        <f>F345+F346+F347+F348</f>
        <v>0</v>
      </c>
    </row>
    <row r="345" spans="2:6" ht="15.75" hidden="1" thickBot="1" x14ac:dyDescent="0.3">
      <c r="B345" s="598" t="s">
        <v>569</v>
      </c>
      <c r="C345" s="597"/>
      <c r="D345" s="597"/>
      <c r="E345" s="597"/>
      <c r="F345" s="597"/>
    </row>
    <row r="346" spans="2:6" ht="15.75" hidden="1" thickBot="1" x14ac:dyDescent="0.3">
      <c r="B346" s="598" t="s">
        <v>594</v>
      </c>
      <c r="C346" s="597"/>
      <c r="D346" s="597"/>
      <c r="E346" s="597"/>
      <c r="F346" s="597"/>
    </row>
    <row r="347" spans="2:6" ht="15.75" hidden="1" thickBot="1" x14ac:dyDescent="0.3">
      <c r="B347" s="598" t="s">
        <v>595</v>
      </c>
      <c r="C347" s="597"/>
      <c r="D347" s="597"/>
      <c r="E347" s="597"/>
      <c r="F347" s="597"/>
    </row>
    <row r="348" spans="2:6" ht="15.75" hidden="1" thickBot="1" x14ac:dyDescent="0.3">
      <c r="B348" s="598" t="s">
        <v>596</v>
      </c>
      <c r="C348" s="597"/>
      <c r="D348" s="597"/>
      <c r="E348" s="597"/>
      <c r="F348" s="597"/>
    </row>
    <row r="349" spans="2:6" ht="15.75" hidden="1" thickBot="1" x14ac:dyDescent="0.3">
      <c r="B349" s="600" t="s">
        <v>597</v>
      </c>
      <c r="C349" s="601">
        <f>C350+C351+C352+C353</f>
        <v>0</v>
      </c>
      <c r="D349" s="601">
        <f>D350+D351+D352+D353</f>
        <v>0</v>
      </c>
      <c r="E349" s="601">
        <f>E350+E351+E352+E353</f>
        <v>0</v>
      </c>
      <c r="F349" s="601">
        <f>F350+F351+F352+F353</f>
        <v>0</v>
      </c>
    </row>
    <row r="350" spans="2:6" ht="15.75" hidden="1" thickBot="1" x14ac:dyDescent="0.3">
      <c r="B350" s="598" t="s">
        <v>569</v>
      </c>
      <c r="C350" s="601"/>
      <c r="D350" s="601"/>
      <c r="E350" s="601"/>
      <c r="F350" s="601"/>
    </row>
    <row r="351" spans="2:6" ht="15.75" hidden="1" thickBot="1" x14ac:dyDescent="0.3">
      <c r="B351" s="598" t="s">
        <v>594</v>
      </c>
      <c r="C351" s="601"/>
      <c r="D351" s="601"/>
      <c r="E351" s="601"/>
      <c r="F351" s="601"/>
    </row>
    <row r="352" spans="2:6" ht="15.75" hidden="1" thickBot="1" x14ac:dyDescent="0.3">
      <c r="B352" s="598" t="s">
        <v>595</v>
      </c>
      <c r="C352" s="601"/>
      <c r="D352" s="601"/>
      <c r="E352" s="601"/>
      <c r="F352" s="601"/>
    </row>
    <row r="353" spans="2:6" ht="15.75" hidden="1" thickBot="1" x14ac:dyDescent="0.3">
      <c r="B353" s="598" t="s">
        <v>596</v>
      </c>
      <c r="C353" s="601"/>
      <c r="D353" s="601"/>
      <c r="E353" s="601"/>
      <c r="F353" s="601"/>
    </row>
    <row r="354" spans="2:6" ht="15.75" hidden="1" thickBot="1" x14ac:dyDescent="0.3">
      <c r="B354" s="606" t="s">
        <v>581</v>
      </c>
      <c r="C354" s="601">
        <f>C344+C349</f>
        <v>0</v>
      </c>
      <c r="D354" s="601">
        <f>D344+D349</f>
        <v>0</v>
      </c>
      <c r="E354" s="601">
        <f>E344+E349</f>
        <v>0</v>
      </c>
      <c r="F354" s="601">
        <f>F344+F349</f>
        <v>0</v>
      </c>
    </row>
    <row r="355" spans="2:6" ht="15.75" thickBot="1" x14ac:dyDescent="0.3">
      <c r="B355" s="605"/>
      <c r="C355" s="604"/>
      <c r="D355" s="604"/>
      <c r="E355" s="604"/>
      <c r="F355" s="604"/>
    </row>
    <row r="356" spans="2:6" ht="27" customHeight="1" thickBot="1" x14ac:dyDescent="0.3">
      <c r="B356" s="603" t="s">
        <v>598</v>
      </c>
      <c r="C356" s="602">
        <f>+C231+C155+C77+C40+C180+C114+C336+C310+C285+C260+C205</f>
        <v>65145</v>
      </c>
      <c r="D356" s="602">
        <f>+D231+D155+D77+D40+D180+D114+D336+D310+D285+D260+D205</f>
        <v>57380</v>
      </c>
      <c r="E356" s="602">
        <f>+E231+E155+E77+E40+E180+E114+E336+E310+E285+E260+E205</f>
        <v>57380</v>
      </c>
      <c r="F356" s="602">
        <f>+F231+F155+F77+F40+F180+F114+F336+F310+F285+F260+F205</f>
        <v>56380</v>
      </c>
    </row>
    <row r="357" spans="2:6" ht="24.75" thickBot="1" x14ac:dyDescent="0.3">
      <c r="B357" s="603" t="s">
        <v>599</v>
      </c>
      <c r="C357" s="602">
        <f>+C249+C223+C143+C106+C69+C354+C328+C303+C278+C198+C173</f>
        <v>65145</v>
      </c>
      <c r="D357" s="602">
        <f>+D249+D223+D143+D106+D69+D354+D328+D303+D278+D198+D173</f>
        <v>57380</v>
      </c>
      <c r="E357" s="602">
        <f>+E249+E223+E143+E106+E69+E354+E328+E303+E278+E198+E173</f>
        <v>57380</v>
      </c>
      <c r="F357" s="602">
        <f>+F249+F223+F143+F106+F69+F354+F328+F303+F278+F198+F173</f>
        <v>56380</v>
      </c>
    </row>
    <row r="358" spans="2:6" ht="15.75" thickBot="1" x14ac:dyDescent="0.3">
      <c r="B358" s="600" t="s">
        <v>568</v>
      </c>
      <c r="C358" s="599">
        <f>C359+C360</f>
        <v>24375</v>
      </c>
      <c r="D358" s="599">
        <f>D359+D360</f>
        <v>25000</v>
      </c>
      <c r="E358" s="599">
        <f>E359+E360</f>
        <v>25000</v>
      </c>
      <c r="F358" s="599">
        <f>F359+F360</f>
        <v>25000</v>
      </c>
    </row>
    <row r="359" spans="2:6" ht="15.75" thickBot="1" x14ac:dyDescent="0.3">
      <c r="B359" s="598" t="s">
        <v>569</v>
      </c>
      <c r="C359" s="601">
        <f t="shared" ref="C359:F360" si="11">C49+C86+C123</f>
        <v>24375</v>
      </c>
      <c r="D359" s="601">
        <f t="shared" si="11"/>
        <v>25000</v>
      </c>
      <c r="E359" s="601">
        <f t="shared" si="11"/>
        <v>25000</v>
      </c>
      <c r="F359" s="601">
        <f t="shared" si="11"/>
        <v>25000</v>
      </c>
    </row>
    <row r="360" spans="2:6" ht="15.75" thickBot="1" x14ac:dyDescent="0.3">
      <c r="B360" s="598" t="s">
        <v>600</v>
      </c>
      <c r="C360" s="601">
        <f t="shared" si="11"/>
        <v>0</v>
      </c>
      <c r="D360" s="601">
        <f t="shared" si="11"/>
        <v>0</v>
      </c>
      <c r="E360" s="601">
        <f t="shared" si="11"/>
        <v>0</v>
      </c>
      <c r="F360" s="601">
        <f t="shared" si="11"/>
        <v>0</v>
      </c>
    </row>
    <row r="361" spans="2:6" ht="24.75" thickBot="1" x14ac:dyDescent="0.3">
      <c r="B361" s="600" t="s">
        <v>571</v>
      </c>
      <c r="C361" s="599">
        <f>C362+C363</f>
        <v>4270</v>
      </c>
      <c r="D361" s="599">
        <f>D362+D363</f>
        <v>4380</v>
      </c>
      <c r="E361" s="599">
        <f>E362+E363</f>
        <v>4380</v>
      </c>
      <c r="F361" s="599">
        <f>F362+F363</f>
        <v>4380</v>
      </c>
    </row>
    <row r="362" spans="2:6" ht="15.75" thickBot="1" x14ac:dyDescent="0.3">
      <c r="B362" s="598" t="s">
        <v>569</v>
      </c>
      <c r="C362" s="597">
        <f>C52+C89+C126</f>
        <v>4270</v>
      </c>
      <c r="D362" s="597">
        <f>D52+D89+D126</f>
        <v>4380</v>
      </c>
      <c r="E362" s="597">
        <f>E52+E89+E126</f>
        <v>4380</v>
      </c>
      <c r="F362" s="597">
        <f>F52+F89+F126</f>
        <v>4380</v>
      </c>
    </row>
    <row r="363" spans="2:6" ht="15.75" thickBot="1" x14ac:dyDescent="0.3">
      <c r="B363" s="598" t="s">
        <v>600</v>
      </c>
      <c r="C363" s="601">
        <f>C53+C90+C124</f>
        <v>0</v>
      </c>
      <c r="D363" s="601">
        <f>D53+D90+D124</f>
        <v>0</v>
      </c>
      <c r="E363" s="601">
        <f>E53+E90+E124</f>
        <v>0</v>
      </c>
      <c r="F363" s="601">
        <f>F53+F90+F124</f>
        <v>0</v>
      </c>
    </row>
    <row r="364" spans="2:6" ht="15.75" thickBot="1" x14ac:dyDescent="0.3">
      <c r="B364" s="600" t="s">
        <v>572</v>
      </c>
      <c r="C364" s="599">
        <f>C365+C366</f>
        <v>20700</v>
      </c>
      <c r="D364" s="599">
        <f>D365+D366</f>
        <v>21000</v>
      </c>
      <c r="E364" s="599">
        <f>E365+E366</f>
        <v>21000</v>
      </c>
      <c r="F364" s="599">
        <f>F365+F366</f>
        <v>20000</v>
      </c>
    </row>
    <row r="365" spans="2:6" ht="15.75" thickBot="1" x14ac:dyDescent="0.3">
      <c r="B365" s="598" t="s">
        <v>569</v>
      </c>
      <c r="C365" s="601">
        <f t="shared" ref="C365:F366" si="12">C55+C92+C129</f>
        <v>20700</v>
      </c>
      <c r="D365" s="601">
        <f t="shared" si="12"/>
        <v>21000</v>
      </c>
      <c r="E365" s="601">
        <f t="shared" si="12"/>
        <v>21000</v>
      </c>
      <c r="F365" s="601">
        <f t="shared" si="12"/>
        <v>20000</v>
      </c>
    </row>
    <row r="366" spans="2:6" ht="15.75" thickBot="1" x14ac:dyDescent="0.3">
      <c r="B366" s="598" t="s">
        <v>600</v>
      </c>
      <c r="C366" s="601">
        <f t="shared" si="12"/>
        <v>0</v>
      </c>
      <c r="D366" s="601">
        <f t="shared" si="12"/>
        <v>0</v>
      </c>
      <c r="E366" s="601">
        <f t="shared" si="12"/>
        <v>0</v>
      </c>
      <c r="F366" s="601">
        <f t="shared" si="12"/>
        <v>0</v>
      </c>
    </row>
    <row r="367" spans="2:6" ht="15.75" thickBot="1" x14ac:dyDescent="0.3">
      <c r="B367" s="600" t="s">
        <v>573</v>
      </c>
      <c r="C367" s="599">
        <f>C368+C369</f>
        <v>0</v>
      </c>
      <c r="D367" s="599">
        <f>D368+D369</f>
        <v>0</v>
      </c>
      <c r="E367" s="599">
        <f>E368+E369</f>
        <v>0</v>
      </c>
      <c r="F367" s="599">
        <f>F368+F369</f>
        <v>0</v>
      </c>
    </row>
    <row r="368" spans="2:6" ht="15.75" thickBot="1" x14ac:dyDescent="0.3">
      <c r="B368" s="598" t="s">
        <v>569</v>
      </c>
      <c r="C368" s="597">
        <f t="shared" ref="C368:F369" si="13">C58+C95+C132</f>
        <v>0</v>
      </c>
      <c r="D368" s="597">
        <f t="shared" si="13"/>
        <v>0</v>
      </c>
      <c r="E368" s="597">
        <f t="shared" si="13"/>
        <v>0</v>
      </c>
      <c r="F368" s="597">
        <f t="shared" si="13"/>
        <v>0</v>
      </c>
    </row>
    <row r="369" spans="2:6" ht="15.75" thickBot="1" x14ac:dyDescent="0.3">
      <c r="B369" s="598" t="s">
        <v>600</v>
      </c>
      <c r="C369" s="601">
        <f t="shared" si="13"/>
        <v>0</v>
      </c>
      <c r="D369" s="601">
        <f t="shared" si="13"/>
        <v>0</v>
      </c>
      <c r="E369" s="601">
        <f t="shared" si="13"/>
        <v>0</v>
      </c>
      <c r="F369" s="601">
        <f t="shared" si="13"/>
        <v>0</v>
      </c>
    </row>
    <row r="370" spans="2:6" ht="15.75" thickBot="1" x14ac:dyDescent="0.3">
      <c r="B370" s="600" t="s">
        <v>574</v>
      </c>
      <c r="C370" s="599">
        <f>C371+C372</f>
        <v>0</v>
      </c>
      <c r="D370" s="599">
        <f>D371+D372</f>
        <v>0</v>
      </c>
      <c r="E370" s="599">
        <f>E371+E372</f>
        <v>0</v>
      </c>
      <c r="F370" s="599">
        <f>F371+F372</f>
        <v>0</v>
      </c>
    </row>
    <row r="371" spans="2:6" ht="15.75" thickBot="1" x14ac:dyDescent="0.3">
      <c r="B371" s="598" t="s">
        <v>569</v>
      </c>
      <c r="C371" s="597">
        <f t="shared" ref="C371:F372" si="14">C61+C98+C135</f>
        <v>0</v>
      </c>
      <c r="D371" s="597">
        <f t="shared" si="14"/>
        <v>0</v>
      </c>
      <c r="E371" s="597">
        <f t="shared" si="14"/>
        <v>0</v>
      </c>
      <c r="F371" s="597">
        <f t="shared" si="14"/>
        <v>0</v>
      </c>
    </row>
    <row r="372" spans="2:6" ht="15.75" thickBot="1" x14ac:dyDescent="0.3">
      <c r="B372" s="598" t="s">
        <v>600</v>
      </c>
      <c r="C372" s="601">
        <f t="shared" si="14"/>
        <v>0</v>
      </c>
      <c r="D372" s="601">
        <f t="shared" si="14"/>
        <v>0</v>
      </c>
      <c r="E372" s="601">
        <f t="shared" si="14"/>
        <v>0</v>
      </c>
      <c r="F372" s="601">
        <f t="shared" si="14"/>
        <v>0</v>
      </c>
    </row>
    <row r="373" spans="2:6" ht="15.75" thickBot="1" x14ac:dyDescent="0.3">
      <c r="B373" s="600" t="s">
        <v>575</v>
      </c>
      <c r="C373" s="599">
        <f>C374+C375</f>
        <v>1800</v>
      </c>
      <c r="D373" s="599">
        <f>D374+D375</f>
        <v>2000</v>
      </c>
      <c r="E373" s="599">
        <f>E374+E375</f>
        <v>2000</v>
      </c>
      <c r="F373" s="599">
        <f>F374+F375</f>
        <v>2000</v>
      </c>
    </row>
    <row r="374" spans="2:6" ht="15.75" thickBot="1" x14ac:dyDescent="0.3">
      <c r="B374" s="598" t="s">
        <v>569</v>
      </c>
      <c r="C374" s="597">
        <f t="shared" ref="C374:F375" si="15">C64+C101+C138</f>
        <v>0</v>
      </c>
      <c r="D374" s="597">
        <f t="shared" si="15"/>
        <v>0</v>
      </c>
      <c r="E374" s="597">
        <f t="shared" si="15"/>
        <v>0</v>
      </c>
      <c r="F374" s="597">
        <f t="shared" si="15"/>
        <v>0</v>
      </c>
    </row>
    <row r="375" spans="2:6" ht="15.75" thickBot="1" x14ac:dyDescent="0.3">
      <c r="B375" s="598" t="s">
        <v>600</v>
      </c>
      <c r="C375" s="601">
        <f t="shared" si="15"/>
        <v>1800</v>
      </c>
      <c r="D375" s="601">
        <f t="shared" si="15"/>
        <v>2000</v>
      </c>
      <c r="E375" s="601">
        <f t="shared" si="15"/>
        <v>2000</v>
      </c>
      <c r="F375" s="601">
        <f t="shared" si="15"/>
        <v>2000</v>
      </c>
    </row>
    <row r="376" spans="2:6" ht="24.75" thickBot="1" x14ac:dyDescent="0.3">
      <c r="B376" s="600" t="s">
        <v>576</v>
      </c>
      <c r="C376" s="599">
        <f>C103+C66</f>
        <v>0</v>
      </c>
      <c r="D376" s="599">
        <f>D103+D66</f>
        <v>0</v>
      </c>
      <c r="E376" s="599">
        <f>E103+E66</f>
        <v>0</v>
      </c>
      <c r="F376" s="599">
        <f>F103+F66</f>
        <v>0</v>
      </c>
    </row>
    <row r="377" spans="2:6" ht="15.75" thickBot="1" x14ac:dyDescent="0.3">
      <c r="B377" s="598" t="s">
        <v>569</v>
      </c>
      <c r="C377" s="597">
        <f>C67+C104+C141</f>
        <v>200</v>
      </c>
      <c r="D377" s="597">
        <v>0</v>
      </c>
      <c r="E377" s="597">
        <v>0</v>
      </c>
      <c r="F377" s="597">
        <v>0</v>
      </c>
    </row>
    <row r="378" spans="2:6" ht="15.75" thickBot="1" x14ac:dyDescent="0.3">
      <c r="B378" s="598" t="s">
        <v>600</v>
      </c>
      <c r="C378" s="601">
        <f>C68+C105+C142</f>
        <v>0</v>
      </c>
      <c r="D378" s="601">
        <f>D68+D105+D142</f>
        <v>0</v>
      </c>
      <c r="E378" s="601">
        <f>E68+E105+E142</f>
        <v>0</v>
      </c>
      <c r="F378" s="601">
        <f>F68+F105+F142</f>
        <v>0</v>
      </c>
    </row>
    <row r="379" spans="2:6" ht="15.75" thickBot="1" x14ac:dyDescent="0.3">
      <c r="B379" s="600" t="s">
        <v>601</v>
      </c>
      <c r="C379" s="599">
        <f>C380+C381+C382+C383</f>
        <v>0</v>
      </c>
      <c r="D379" s="599">
        <f>D380+D381+D382+D383</f>
        <v>0</v>
      </c>
      <c r="E379" s="599">
        <f>E380+E381+E382+E383</f>
        <v>0</v>
      </c>
      <c r="F379" s="599">
        <f>F380+F381+F382+F383</f>
        <v>0</v>
      </c>
    </row>
    <row r="380" spans="2:6" ht="15.75" thickBot="1" x14ac:dyDescent="0.3">
      <c r="B380" s="598" t="s">
        <v>569</v>
      </c>
      <c r="C380" s="597">
        <f t="shared" ref="C380:F383" si="16">C164+C189+C214+C240+C269+C294+C319+C345</f>
        <v>0</v>
      </c>
      <c r="D380" s="597">
        <f t="shared" si="16"/>
        <v>0</v>
      </c>
      <c r="E380" s="597">
        <f t="shared" si="16"/>
        <v>0</v>
      </c>
      <c r="F380" s="597">
        <f t="shared" si="16"/>
        <v>0</v>
      </c>
    </row>
    <row r="381" spans="2:6" ht="15.75" thickBot="1" x14ac:dyDescent="0.3">
      <c r="B381" s="598" t="s">
        <v>602</v>
      </c>
      <c r="C381" s="597">
        <f t="shared" si="16"/>
        <v>0</v>
      </c>
      <c r="D381" s="597">
        <f t="shared" si="16"/>
        <v>0</v>
      </c>
      <c r="E381" s="597">
        <f t="shared" si="16"/>
        <v>0</v>
      </c>
      <c r="F381" s="597">
        <f t="shared" si="16"/>
        <v>0</v>
      </c>
    </row>
    <row r="382" spans="2:6" ht="15.75" thickBot="1" x14ac:dyDescent="0.3">
      <c r="B382" s="598" t="s">
        <v>595</v>
      </c>
      <c r="C382" s="597">
        <f t="shared" si="16"/>
        <v>0</v>
      </c>
      <c r="D382" s="597">
        <f t="shared" si="16"/>
        <v>0</v>
      </c>
      <c r="E382" s="597">
        <f t="shared" si="16"/>
        <v>0</v>
      </c>
      <c r="F382" s="597">
        <f t="shared" si="16"/>
        <v>0</v>
      </c>
    </row>
    <row r="383" spans="2:6" ht="15.75" thickBot="1" x14ac:dyDescent="0.3">
      <c r="B383" s="598" t="s">
        <v>596</v>
      </c>
      <c r="C383" s="597">
        <f t="shared" si="16"/>
        <v>0</v>
      </c>
      <c r="D383" s="597">
        <f t="shared" si="16"/>
        <v>0</v>
      </c>
      <c r="E383" s="597">
        <f t="shared" si="16"/>
        <v>0</v>
      </c>
      <c r="F383" s="597">
        <f t="shared" si="16"/>
        <v>0</v>
      </c>
    </row>
    <row r="384" spans="2:6" ht="15.75" thickBot="1" x14ac:dyDescent="0.3">
      <c r="B384" s="600" t="s">
        <v>603</v>
      </c>
      <c r="C384" s="599">
        <f>C385+C386+C387+C388</f>
        <v>14000</v>
      </c>
      <c r="D384" s="599">
        <f>D385+D386+D387+D388</f>
        <v>5000</v>
      </c>
      <c r="E384" s="599">
        <f>E385+E386+E387+E388</f>
        <v>5000</v>
      </c>
      <c r="F384" s="599">
        <f>F385+F386+F387+F388</f>
        <v>5000</v>
      </c>
    </row>
    <row r="385" spans="2:6" ht="15.75" thickBot="1" x14ac:dyDescent="0.3">
      <c r="B385" s="598" t="s">
        <v>569</v>
      </c>
      <c r="C385" s="597">
        <f t="shared" ref="C385:D388" si="17">C169+C194+C219+C245+C274+C299+C324+C350</f>
        <v>14000</v>
      </c>
      <c r="D385" s="597">
        <f t="shared" si="17"/>
        <v>5000</v>
      </c>
      <c r="E385" s="597">
        <v>5000</v>
      </c>
      <c r="F385" s="597">
        <v>5000</v>
      </c>
    </row>
    <row r="386" spans="2:6" ht="15.75" thickBot="1" x14ac:dyDescent="0.3">
      <c r="B386" s="598" t="s">
        <v>602</v>
      </c>
      <c r="C386" s="597">
        <f t="shared" si="17"/>
        <v>0</v>
      </c>
      <c r="D386" s="597">
        <f t="shared" si="17"/>
        <v>0</v>
      </c>
      <c r="E386" s="597">
        <f t="shared" ref="E386:F388" si="18">E170+E195+E220+E246+E275+E300+E325+E351</f>
        <v>0</v>
      </c>
      <c r="F386" s="597">
        <f t="shared" si="18"/>
        <v>0</v>
      </c>
    </row>
    <row r="387" spans="2:6" ht="15.75" thickBot="1" x14ac:dyDescent="0.3">
      <c r="B387" s="598" t="s">
        <v>595</v>
      </c>
      <c r="C387" s="597">
        <f t="shared" si="17"/>
        <v>0</v>
      </c>
      <c r="D387" s="597">
        <f t="shared" si="17"/>
        <v>0</v>
      </c>
      <c r="E387" s="597">
        <f t="shared" si="18"/>
        <v>0</v>
      </c>
      <c r="F387" s="597">
        <f t="shared" si="18"/>
        <v>0</v>
      </c>
    </row>
    <row r="388" spans="2:6" ht="15.75" thickBot="1" x14ac:dyDescent="0.3">
      <c r="B388" s="598" t="s">
        <v>596</v>
      </c>
      <c r="C388" s="597">
        <f t="shared" si="17"/>
        <v>0</v>
      </c>
      <c r="D388" s="597">
        <f t="shared" si="17"/>
        <v>0</v>
      </c>
      <c r="E388" s="597">
        <f t="shared" si="18"/>
        <v>0</v>
      </c>
      <c r="F388" s="597">
        <f t="shared" si="18"/>
        <v>0</v>
      </c>
    </row>
    <row r="389" spans="2:6" ht="15.75" thickBot="1" x14ac:dyDescent="0.3">
      <c r="B389" s="596" t="s">
        <v>578</v>
      </c>
      <c r="C389" s="595">
        <f>IF(C357-C356=0,0,"Error")</f>
        <v>0</v>
      </c>
      <c r="D389" s="595">
        <f>IF(D357-D356=0,0,"Error")</f>
        <v>0</v>
      </c>
      <c r="E389" s="595">
        <f>IF(E357-E356=0,0,"Error")</f>
        <v>0</v>
      </c>
      <c r="F389" s="595">
        <f>IF(F357-F356=0,0,"Error")</f>
        <v>0</v>
      </c>
    </row>
    <row r="390" spans="2:6" x14ac:dyDescent="0.25">
      <c r="B390" s="594"/>
      <c r="C390" s="593"/>
      <c r="D390" s="593"/>
      <c r="E390" s="593"/>
      <c r="F390" s="593"/>
    </row>
  </sheetData>
  <mergeCells count="90">
    <mergeCell ref="B8:F8"/>
    <mergeCell ref="B9:F11"/>
    <mergeCell ref="C12:F12"/>
    <mergeCell ref="B13:B14"/>
    <mergeCell ref="C19:F19"/>
    <mergeCell ref="B20:F20"/>
    <mergeCell ref="B45:F45"/>
    <mergeCell ref="B46:B47"/>
    <mergeCell ref="C71:F71"/>
    <mergeCell ref="C72:F72"/>
    <mergeCell ref="C24:F24"/>
    <mergeCell ref="A2:G2"/>
    <mergeCell ref="B3:F3"/>
    <mergeCell ref="C5:F5"/>
    <mergeCell ref="C6:F6"/>
    <mergeCell ref="C7:F7"/>
    <mergeCell ref="C73:F73"/>
    <mergeCell ref="B25:F25"/>
    <mergeCell ref="B32:F32"/>
    <mergeCell ref="B33:F33"/>
    <mergeCell ref="C34:F34"/>
    <mergeCell ref="C35:F35"/>
    <mergeCell ref="C36:F36"/>
    <mergeCell ref="B37:B38"/>
    <mergeCell ref="C147:F147"/>
    <mergeCell ref="B74:B75"/>
    <mergeCell ref="B82:F82"/>
    <mergeCell ref="B83:B84"/>
    <mergeCell ref="C108:F108"/>
    <mergeCell ref="C109:F109"/>
    <mergeCell ref="C110:F110"/>
    <mergeCell ref="B111:B112"/>
    <mergeCell ref="B119:F119"/>
    <mergeCell ref="B120:B121"/>
    <mergeCell ref="B145:F145"/>
    <mergeCell ref="B146:F146"/>
    <mergeCell ref="E148:F148"/>
    <mergeCell ref="C149:F149"/>
    <mergeCell ref="C150:F150"/>
    <mergeCell ref="C151:F151"/>
    <mergeCell ref="B152:B153"/>
    <mergeCell ref="B202:B203"/>
    <mergeCell ref="B160:F160"/>
    <mergeCell ref="B161:B162"/>
    <mergeCell ref="E174:F174"/>
    <mergeCell ref="C175:F175"/>
    <mergeCell ref="C176:F176"/>
    <mergeCell ref="B177:B178"/>
    <mergeCell ref="B185:F185"/>
    <mergeCell ref="B186:B187"/>
    <mergeCell ref="E199:F199"/>
    <mergeCell ref="C200:F200"/>
    <mergeCell ref="C201:F201"/>
    <mergeCell ref="E253:F253"/>
    <mergeCell ref="B210:F210"/>
    <mergeCell ref="B211:B212"/>
    <mergeCell ref="C224:F224"/>
    <mergeCell ref="C226:F226"/>
    <mergeCell ref="C227:F227"/>
    <mergeCell ref="B228:B229"/>
    <mergeCell ref="B236:F236"/>
    <mergeCell ref="B237:B238"/>
    <mergeCell ref="B250:F250"/>
    <mergeCell ref="B251:F251"/>
    <mergeCell ref="C252:F252"/>
    <mergeCell ref="C254:F254"/>
    <mergeCell ref="C255:F255"/>
    <mergeCell ref="C256:F256"/>
    <mergeCell ref="B257:B258"/>
    <mergeCell ref="B265:F265"/>
    <mergeCell ref="B315:F315"/>
    <mergeCell ref="B266:B267"/>
    <mergeCell ref="E279:F279"/>
    <mergeCell ref="C280:F280"/>
    <mergeCell ref="C281:F281"/>
    <mergeCell ref="B282:B283"/>
    <mergeCell ref="B290:F290"/>
    <mergeCell ref="B291:B292"/>
    <mergeCell ref="E304:F304"/>
    <mergeCell ref="C305:F305"/>
    <mergeCell ref="C306:F306"/>
    <mergeCell ref="B307:B308"/>
    <mergeCell ref="B341:F341"/>
    <mergeCell ref="B342:B343"/>
    <mergeCell ref="B316:B317"/>
    <mergeCell ref="C329:F329"/>
    <mergeCell ref="E330:F330"/>
    <mergeCell ref="C331:F331"/>
    <mergeCell ref="C332:F332"/>
    <mergeCell ref="B333:B334"/>
  </mergeCells>
  <pageMargins left="0.7" right="0.7" top="0.75" bottom="0.75" header="0.3" footer="0.3"/>
  <pageSetup fitToHeight="0" orientation="portrait" r:id="rId1"/>
  <rowBreaks count="3" manualBreakCount="3">
    <brk id="60" max="5" man="1"/>
    <brk id="239" max="5" man="1"/>
    <brk id="318" max="5"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F154"/>
  <sheetViews>
    <sheetView view="pageBreakPreview" topLeftCell="A107" zoomScale="60" zoomScaleNormal="136" workbookViewId="0">
      <selection activeCell="J6" sqref="J6"/>
    </sheetView>
  </sheetViews>
  <sheetFormatPr defaultColWidth="9.140625" defaultRowHeight="12.75" x14ac:dyDescent="0.2"/>
  <cols>
    <col min="1" max="1" width="23.7109375" style="656" customWidth="1"/>
    <col min="2" max="2" width="13.7109375" style="656" customWidth="1"/>
    <col min="3" max="3" width="12.140625" style="656" customWidth="1"/>
    <col min="4" max="4" width="11.7109375" style="656" customWidth="1"/>
    <col min="5" max="5" width="17.7109375" style="656" customWidth="1"/>
    <col min="6" max="6" width="13.85546875" style="656" customWidth="1"/>
    <col min="7" max="16384" width="9.140625" style="656"/>
  </cols>
  <sheetData>
    <row r="2" spans="1:6" ht="40.5" customHeight="1" x14ac:dyDescent="0.2">
      <c r="A2" s="1794" t="s">
        <v>2098</v>
      </c>
      <c r="B2" s="1794"/>
      <c r="C2" s="1794"/>
      <c r="D2" s="1794"/>
      <c r="E2" s="1794"/>
      <c r="F2" s="735"/>
    </row>
    <row r="3" spans="1:6" ht="18" customHeight="1" x14ac:dyDescent="0.2">
      <c r="A3" s="1795" t="s">
        <v>611</v>
      </c>
      <c r="B3" s="1795"/>
      <c r="C3" s="1795"/>
      <c r="D3" s="1795"/>
      <c r="E3" s="1795"/>
      <c r="F3" s="734"/>
    </row>
    <row r="4" spans="1:6" ht="13.5" thickBot="1" x14ac:dyDescent="0.25">
      <c r="F4" s="734"/>
    </row>
    <row r="5" spans="1:6" ht="26.25" thickBot="1" x14ac:dyDescent="0.25">
      <c r="A5" s="733" t="s">
        <v>6</v>
      </c>
      <c r="B5" s="1796" t="s">
        <v>2097</v>
      </c>
      <c r="C5" s="1796"/>
      <c r="D5" s="1796"/>
      <c r="E5" s="1796"/>
    </row>
    <row r="6" spans="1:6" ht="16.5" customHeight="1" thickBot="1" x14ac:dyDescent="0.25">
      <c r="A6" s="733" t="s">
        <v>8</v>
      </c>
      <c r="B6" s="1797" t="s">
        <v>2096</v>
      </c>
      <c r="C6" s="1798"/>
      <c r="D6" s="1798"/>
      <c r="E6" s="1799"/>
    </row>
    <row r="7" spans="1:6" ht="26.25" thickBot="1" x14ac:dyDescent="0.25">
      <c r="A7" s="733" t="s">
        <v>10</v>
      </c>
      <c r="B7" s="1800" t="s">
        <v>546</v>
      </c>
      <c r="C7" s="1801"/>
      <c r="D7" s="1801"/>
      <c r="E7" s="1802"/>
    </row>
    <row r="8" spans="1:6" ht="21" customHeight="1" thickBot="1" x14ac:dyDescent="0.25">
      <c r="A8" s="1810" t="s">
        <v>12</v>
      </c>
      <c r="B8" s="1811"/>
      <c r="C8" s="1811"/>
      <c r="D8" s="1811"/>
      <c r="E8" s="1812"/>
    </row>
    <row r="9" spans="1:6" ht="13.9" customHeight="1" x14ac:dyDescent="0.2">
      <c r="A9" s="1813" t="s">
        <v>2095</v>
      </c>
      <c r="B9" s="1814"/>
      <c r="C9" s="1814"/>
      <c r="D9" s="1814"/>
      <c r="E9" s="1815"/>
    </row>
    <row r="10" spans="1:6" ht="23.45" customHeight="1" x14ac:dyDescent="0.2">
      <c r="A10" s="1816"/>
      <c r="B10" s="1817"/>
      <c r="C10" s="1817"/>
      <c r="D10" s="1817"/>
      <c r="E10" s="1818"/>
    </row>
    <row r="11" spans="1:6" ht="18.600000000000001" customHeight="1" thickBot="1" x14ac:dyDescent="0.25">
      <c r="A11" s="1819"/>
      <c r="B11" s="1820"/>
      <c r="C11" s="1820"/>
      <c r="D11" s="1820"/>
      <c r="E11" s="1821"/>
    </row>
    <row r="12" spans="1:6" ht="58.5" customHeight="1" thickBot="1" x14ac:dyDescent="0.25">
      <c r="A12" s="732" t="s">
        <v>14</v>
      </c>
      <c r="B12" s="1822" t="s">
        <v>2094</v>
      </c>
      <c r="C12" s="1823"/>
      <c r="D12" s="1823"/>
      <c r="E12" s="1824"/>
    </row>
    <row r="13" spans="1:6" ht="23.25" customHeight="1" x14ac:dyDescent="0.2">
      <c r="A13" s="1825" t="s">
        <v>16</v>
      </c>
      <c r="B13" s="731">
        <v>2022</v>
      </c>
      <c r="C13" s="731">
        <v>2023</v>
      </c>
      <c r="D13" s="731">
        <v>2024</v>
      </c>
      <c r="E13" s="731">
        <v>2025</v>
      </c>
    </row>
    <row r="14" spans="1:6" ht="13.5" thickBot="1" x14ac:dyDescent="0.25">
      <c r="A14" s="1826"/>
      <c r="B14" s="730" t="s">
        <v>17</v>
      </c>
      <c r="C14" s="730" t="s">
        <v>18</v>
      </c>
      <c r="D14" s="730" t="s">
        <v>18</v>
      </c>
      <c r="E14" s="730" t="s">
        <v>18</v>
      </c>
    </row>
    <row r="15" spans="1:6" ht="46.9" customHeight="1" thickBot="1" x14ac:dyDescent="0.25">
      <c r="A15" s="729" t="s">
        <v>2093</v>
      </c>
      <c r="B15" s="728">
        <v>14</v>
      </c>
      <c r="C15" s="728">
        <v>10</v>
      </c>
      <c r="D15" s="728">
        <v>4</v>
      </c>
      <c r="E15" s="728">
        <v>6</v>
      </c>
    </row>
    <row r="16" spans="1:6" ht="54" customHeight="1" thickBot="1" x14ac:dyDescent="0.25">
      <c r="A16" s="729" t="s">
        <v>2092</v>
      </c>
      <c r="B16" s="728">
        <v>10</v>
      </c>
      <c r="C16" s="728">
        <v>10</v>
      </c>
      <c r="D16" s="728">
        <v>10</v>
      </c>
      <c r="E16" s="728">
        <v>10</v>
      </c>
      <c r="F16" s="727"/>
    </row>
    <row r="17" spans="1:6" ht="30" customHeight="1" thickBot="1" x14ac:dyDescent="0.25">
      <c r="A17" s="671" t="s">
        <v>550</v>
      </c>
      <c r="B17" s="1827" t="s">
        <v>2091</v>
      </c>
      <c r="C17" s="1828"/>
      <c r="D17" s="1828"/>
      <c r="E17" s="1829"/>
    </row>
    <row r="18" spans="1:6" ht="23.25" customHeight="1" thickBot="1" x14ac:dyDescent="0.25">
      <c r="A18" s="1800" t="s">
        <v>552</v>
      </c>
      <c r="B18" s="1801"/>
      <c r="C18" s="1801"/>
      <c r="D18" s="1801"/>
      <c r="E18" s="1802"/>
    </row>
    <row r="19" spans="1:6" ht="13.5" thickBot="1" x14ac:dyDescent="0.25">
      <c r="A19" s="726"/>
      <c r="B19" s="725" t="s">
        <v>1989</v>
      </c>
      <c r="C19" s="724" t="s">
        <v>1989</v>
      </c>
      <c r="D19" s="724" t="s">
        <v>1989</v>
      </c>
      <c r="E19" s="724" t="s">
        <v>1989</v>
      </c>
    </row>
    <row r="20" spans="1:6" ht="44.25" customHeight="1" x14ac:dyDescent="0.2">
      <c r="A20" s="723" t="s">
        <v>2090</v>
      </c>
      <c r="B20" s="722"/>
      <c r="C20" s="719">
        <v>10</v>
      </c>
      <c r="D20" s="719">
        <v>10</v>
      </c>
      <c r="E20" s="718">
        <v>10</v>
      </c>
    </row>
    <row r="21" spans="1:6" ht="38.25" x14ac:dyDescent="0.2">
      <c r="A21" s="721" t="s">
        <v>2089</v>
      </c>
      <c r="B21" s="720"/>
      <c r="C21" s="719">
        <v>2</v>
      </c>
      <c r="D21" s="719">
        <v>2</v>
      </c>
      <c r="E21" s="718">
        <v>2</v>
      </c>
    </row>
    <row r="22" spans="1:6" ht="13.5" thickBot="1" x14ac:dyDescent="0.25">
      <c r="A22" s="717"/>
      <c r="B22" s="716"/>
      <c r="C22" s="715"/>
      <c r="D22" s="715"/>
      <c r="E22" s="714"/>
    </row>
    <row r="23" spans="1:6" ht="20.25" customHeight="1" thickBot="1" x14ac:dyDescent="0.25">
      <c r="A23" s="1803" t="s">
        <v>556</v>
      </c>
      <c r="B23" s="1804"/>
      <c r="C23" s="1804"/>
      <c r="D23" s="1804"/>
      <c r="E23" s="1805"/>
    </row>
    <row r="24" spans="1:6" ht="17.25" customHeight="1" thickBot="1" x14ac:dyDescent="0.25">
      <c r="A24" s="1803" t="s">
        <v>628</v>
      </c>
      <c r="B24" s="1806"/>
      <c r="C24" s="1806"/>
      <c r="D24" s="1806"/>
      <c r="E24" s="1807"/>
    </row>
    <row r="25" spans="1:6" ht="20.25" customHeight="1" thickBot="1" x14ac:dyDescent="0.25">
      <c r="A25" s="713" t="s">
        <v>2088</v>
      </c>
      <c r="B25" s="1808" t="s">
        <v>2087</v>
      </c>
      <c r="C25" s="1808"/>
      <c r="D25" s="1808"/>
      <c r="E25" s="1808"/>
    </row>
    <row r="26" spans="1:6" ht="33.75" customHeight="1" thickBot="1" x14ac:dyDescent="0.25">
      <c r="A26" s="712" t="s">
        <v>558</v>
      </c>
      <c r="B26" s="1809" t="s">
        <v>2086</v>
      </c>
      <c r="C26" s="1809"/>
      <c r="D26" s="1809"/>
      <c r="E26" s="1809"/>
      <c r="F26" s="711"/>
    </row>
    <row r="27" spans="1:6" ht="53.45" customHeight="1" thickBot="1" x14ac:dyDescent="0.25">
      <c r="A27" s="706" t="s">
        <v>560</v>
      </c>
      <c r="B27" s="1830" t="s">
        <v>2085</v>
      </c>
      <c r="C27" s="1830"/>
      <c r="D27" s="1830"/>
      <c r="E27" s="1830"/>
      <c r="F27" s="710"/>
    </row>
    <row r="28" spans="1:6" ht="20.25" customHeight="1" thickBot="1" x14ac:dyDescent="0.25">
      <c r="A28" s="688" t="s">
        <v>37</v>
      </c>
      <c r="B28" s="1831" t="s">
        <v>2084</v>
      </c>
      <c r="C28" s="1832"/>
      <c r="D28" s="1832"/>
      <c r="E28" s="1833"/>
      <c r="F28" s="709"/>
    </row>
    <row r="29" spans="1:6" ht="12.75" customHeight="1" x14ac:dyDescent="0.2">
      <c r="A29" s="1837"/>
      <c r="B29" s="685">
        <v>2022</v>
      </c>
      <c r="C29" s="685">
        <v>2023</v>
      </c>
      <c r="D29" s="685">
        <v>2024</v>
      </c>
      <c r="E29" s="685">
        <v>2025</v>
      </c>
    </row>
    <row r="30" spans="1:6" ht="12" customHeight="1" thickBot="1" x14ac:dyDescent="0.25">
      <c r="A30" s="1838"/>
      <c r="B30" s="685" t="s">
        <v>17</v>
      </c>
      <c r="C30" s="685" t="s">
        <v>18</v>
      </c>
      <c r="D30" s="685" t="s">
        <v>18</v>
      </c>
      <c r="E30" s="685" t="s">
        <v>18</v>
      </c>
      <c r="F30" s="665"/>
    </row>
    <row r="31" spans="1:6" ht="13.5" thickBot="1" x14ac:dyDescent="0.25">
      <c r="A31" s="706" t="s">
        <v>39</v>
      </c>
      <c r="B31" s="708">
        <v>1</v>
      </c>
      <c r="C31" s="708">
        <v>1</v>
      </c>
      <c r="D31" s="708">
        <v>2</v>
      </c>
      <c r="E31" s="708">
        <v>2</v>
      </c>
    </row>
    <row r="32" spans="1:6" ht="13.5" thickBot="1" x14ac:dyDescent="0.25">
      <c r="A32" s="688" t="s">
        <v>562</v>
      </c>
      <c r="B32" s="707">
        <f>B40+B43+B46</f>
        <v>150000</v>
      </c>
      <c r="C32" s="707">
        <f>C40+C43+C46</f>
        <v>152000</v>
      </c>
      <c r="D32" s="707">
        <f>D40+D43+D46</f>
        <v>152000</v>
      </c>
      <c r="E32" s="707">
        <f>E40+E43+E46</f>
        <v>152000</v>
      </c>
    </row>
    <row r="33" spans="1:6" ht="13.5" thickBot="1" x14ac:dyDescent="0.25">
      <c r="A33" s="706" t="s">
        <v>563</v>
      </c>
      <c r="B33" s="705">
        <f>B32/C31</f>
        <v>150000</v>
      </c>
      <c r="C33" s="705">
        <f>C32/D31</f>
        <v>76000</v>
      </c>
      <c r="D33" s="705">
        <f>D32/E31</f>
        <v>76000</v>
      </c>
      <c r="E33" s="705">
        <f>E32/E31</f>
        <v>76000</v>
      </c>
    </row>
    <row r="34" spans="1:6" ht="13.5" thickBot="1" x14ac:dyDescent="0.25">
      <c r="A34" s="688" t="s">
        <v>564</v>
      </c>
      <c r="B34" s="704" t="s">
        <v>565</v>
      </c>
      <c r="C34" s="703"/>
      <c r="D34" s="703"/>
      <c r="E34" s="703"/>
    </row>
    <row r="35" spans="1:6" ht="26.25" thickBot="1" x14ac:dyDescent="0.25">
      <c r="A35" s="688" t="s">
        <v>566</v>
      </c>
      <c r="B35" s="704" t="s">
        <v>565</v>
      </c>
      <c r="C35" s="703"/>
      <c r="D35" s="703"/>
      <c r="E35" s="703"/>
    </row>
    <row r="36" spans="1:6" ht="26.25" thickBot="1" x14ac:dyDescent="0.25">
      <c r="A36" s="688" t="s">
        <v>51</v>
      </c>
      <c r="B36" s="704" t="s">
        <v>565</v>
      </c>
      <c r="C36" s="703"/>
      <c r="D36" s="703"/>
      <c r="E36" s="703"/>
    </row>
    <row r="37" spans="1:6" ht="18" customHeight="1" thickBot="1" x14ac:dyDescent="0.25">
      <c r="A37" s="1834" t="s">
        <v>2083</v>
      </c>
      <c r="B37" s="1835"/>
      <c r="C37" s="1835"/>
      <c r="D37" s="1835"/>
      <c r="E37" s="1836"/>
    </row>
    <row r="38" spans="1:6" ht="12.75" customHeight="1" x14ac:dyDescent="0.2">
      <c r="A38" s="1837"/>
      <c r="B38" s="685">
        <v>2022</v>
      </c>
      <c r="C38" s="685">
        <v>2023</v>
      </c>
      <c r="D38" s="685">
        <v>2024</v>
      </c>
      <c r="E38" s="685">
        <v>2025</v>
      </c>
    </row>
    <row r="39" spans="1:6" ht="14.25" customHeight="1" thickBot="1" x14ac:dyDescent="0.25">
      <c r="A39" s="1838"/>
      <c r="B39" s="684" t="s">
        <v>17</v>
      </c>
      <c r="C39" s="684" t="s">
        <v>18</v>
      </c>
      <c r="D39" s="684" t="s">
        <v>18</v>
      </c>
      <c r="E39" s="684" t="s">
        <v>18</v>
      </c>
    </row>
    <row r="40" spans="1:6" ht="13.5" thickBot="1" x14ac:dyDescent="0.25">
      <c r="A40" s="664" t="s">
        <v>568</v>
      </c>
      <c r="B40" s="672">
        <f>B41</f>
        <v>66000</v>
      </c>
      <c r="C40" s="679">
        <f>C41</f>
        <v>66000</v>
      </c>
      <c r="D40" s="679">
        <f>D41</f>
        <v>66000</v>
      </c>
      <c r="E40" s="679">
        <f>E41</f>
        <v>66000</v>
      </c>
      <c r="F40" s="665"/>
    </row>
    <row r="41" spans="1:6" ht="13.5" thickBot="1" x14ac:dyDescent="0.25">
      <c r="A41" s="662" t="s">
        <v>569</v>
      </c>
      <c r="B41" s="678">
        <v>66000</v>
      </c>
      <c r="C41" s="702">
        <v>66000</v>
      </c>
      <c r="D41" s="702">
        <v>66000</v>
      </c>
      <c r="E41" s="702">
        <v>66000</v>
      </c>
      <c r="F41" s="665"/>
    </row>
    <row r="42" spans="1:6" ht="13.5" thickBot="1" x14ac:dyDescent="0.25">
      <c r="A42" s="662" t="s">
        <v>570</v>
      </c>
      <c r="B42" s="678"/>
      <c r="C42" s="701"/>
      <c r="D42" s="701"/>
      <c r="E42" s="700"/>
    </row>
    <row r="43" spans="1:6" ht="26.25" thickBot="1" x14ac:dyDescent="0.25">
      <c r="A43" s="664" t="s">
        <v>571</v>
      </c>
      <c r="B43" s="672">
        <f>B44</f>
        <v>14000</v>
      </c>
      <c r="C43" s="672">
        <f>C44</f>
        <v>14000</v>
      </c>
      <c r="D43" s="672">
        <f>D44</f>
        <v>14000</v>
      </c>
      <c r="E43" s="672">
        <f>E44</f>
        <v>14000</v>
      </c>
      <c r="F43" s="665"/>
    </row>
    <row r="44" spans="1:6" ht="13.5" thickBot="1" x14ac:dyDescent="0.25">
      <c r="A44" s="662" t="s">
        <v>569</v>
      </c>
      <c r="B44" s="677">
        <v>14000</v>
      </c>
      <c r="C44" s="681">
        <v>14000</v>
      </c>
      <c r="D44" s="681">
        <v>14000</v>
      </c>
      <c r="E44" s="681">
        <v>14000</v>
      </c>
      <c r="F44" s="665"/>
    </row>
    <row r="45" spans="1:6" ht="13.5" thickBot="1" x14ac:dyDescent="0.25">
      <c r="A45" s="662" t="s">
        <v>570</v>
      </c>
      <c r="B45" s="678"/>
      <c r="C45" s="680"/>
      <c r="D45" s="680"/>
      <c r="E45" s="680"/>
    </row>
    <row r="46" spans="1:6" ht="13.5" thickBot="1" x14ac:dyDescent="0.25">
      <c r="A46" s="664" t="s">
        <v>572</v>
      </c>
      <c r="B46" s="672">
        <f>B47+B48</f>
        <v>70000</v>
      </c>
      <c r="C46" s="679">
        <f>C47+C48</f>
        <v>72000</v>
      </c>
      <c r="D46" s="679">
        <f>D47+D48</f>
        <v>72000</v>
      </c>
      <c r="E46" s="679">
        <f>E47+E48</f>
        <v>72000</v>
      </c>
      <c r="F46" s="665"/>
    </row>
    <row r="47" spans="1:6" ht="13.5" thickBot="1" x14ac:dyDescent="0.25">
      <c r="A47" s="662" t="s">
        <v>569</v>
      </c>
      <c r="B47" s="681">
        <v>70000</v>
      </c>
      <c r="C47" s="681">
        <v>72000</v>
      </c>
      <c r="D47" s="681">
        <v>72000</v>
      </c>
      <c r="E47" s="681">
        <v>72000</v>
      </c>
      <c r="F47" s="665"/>
    </row>
    <row r="48" spans="1:6" ht="15.75" customHeight="1" thickBot="1" x14ac:dyDescent="0.25">
      <c r="A48" s="662" t="s">
        <v>570</v>
      </c>
      <c r="B48" s="678"/>
      <c r="C48" s="677"/>
      <c r="D48" s="677"/>
      <c r="E48" s="677"/>
    </row>
    <row r="49" spans="1:6" ht="14.25" thickBot="1" x14ac:dyDescent="0.25">
      <c r="A49" s="664" t="s">
        <v>573</v>
      </c>
      <c r="B49" s="675">
        <f>B50+B51</f>
        <v>0</v>
      </c>
      <c r="C49" s="675">
        <f>C50+C51</f>
        <v>0</v>
      </c>
      <c r="D49" s="675">
        <f>D50+D51</f>
        <v>0</v>
      </c>
      <c r="E49" s="675">
        <f>E50+E51</f>
        <v>0</v>
      </c>
    </row>
    <row r="50" spans="1:6" ht="13.5" thickBot="1" x14ac:dyDescent="0.25">
      <c r="A50" s="662" t="s">
        <v>569</v>
      </c>
      <c r="B50" s="678"/>
      <c r="C50" s="677"/>
      <c r="D50" s="677"/>
      <c r="E50" s="677"/>
    </row>
    <row r="51" spans="1:6" ht="13.5" thickBot="1" x14ac:dyDescent="0.25">
      <c r="A51" s="662" t="s">
        <v>570</v>
      </c>
      <c r="B51" s="678"/>
      <c r="C51" s="677"/>
      <c r="D51" s="677"/>
      <c r="E51" s="677"/>
      <c r="F51" s="667"/>
    </row>
    <row r="52" spans="1:6" ht="26.25" thickBot="1" x14ac:dyDescent="0.25">
      <c r="A52" s="664" t="s">
        <v>574</v>
      </c>
      <c r="B52" s="683">
        <f>B53+B54</f>
        <v>0</v>
      </c>
      <c r="C52" s="683">
        <f>C53+C54</f>
        <v>0</v>
      </c>
      <c r="D52" s="683">
        <f>D53+D54</f>
        <v>0</v>
      </c>
      <c r="E52" s="683">
        <f>E53+E54</f>
        <v>0</v>
      </c>
      <c r="F52" s="666"/>
    </row>
    <row r="53" spans="1:6" ht="13.5" thickBot="1" x14ac:dyDescent="0.25">
      <c r="A53" s="662" t="s">
        <v>569</v>
      </c>
      <c r="B53" s="698"/>
      <c r="C53" s="682"/>
      <c r="D53" s="682"/>
      <c r="E53" s="682"/>
      <c r="F53" s="667"/>
    </row>
    <row r="54" spans="1:6" ht="13.5" thickBot="1" x14ac:dyDescent="0.25">
      <c r="A54" s="662" t="s">
        <v>570</v>
      </c>
      <c r="B54" s="698"/>
      <c r="C54" s="682"/>
      <c r="D54" s="682"/>
      <c r="E54" s="682"/>
    </row>
    <row r="55" spans="1:6" ht="13.5" thickBot="1" x14ac:dyDescent="0.25">
      <c r="A55" s="664" t="s">
        <v>575</v>
      </c>
      <c r="B55" s="683">
        <f>B56+B57</f>
        <v>0</v>
      </c>
      <c r="C55" s="683">
        <f>C56+C57</f>
        <v>0</v>
      </c>
      <c r="D55" s="683">
        <f>D56+D57</f>
        <v>0</v>
      </c>
      <c r="E55" s="683">
        <f>E56+E57</f>
        <v>0</v>
      </c>
    </row>
    <row r="56" spans="1:6" ht="13.5" thickBot="1" x14ac:dyDescent="0.25">
      <c r="A56" s="662" t="s">
        <v>569</v>
      </c>
      <c r="B56" s="698"/>
      <c r="C56" s="682"/>
      <c r="D56" s="682"/>
      <c r="E56" s="682"/>
    </row>
    <row r="57" spans="1:6" ht="13.5" thickBot="1" x14ac:dyDescent="0.25">
      <c r="A57" s="662" t="s">
        <v>570</v>
      </c>
      <c r="B57" s="698"/>
      <c r="C57" s="682"/>
      <c r="D57" s="682"/>
      <c r="E57" s="682"/>
    </row>
    <row r="58" spans="1:6" ht="26.25" thickBot="1" x14ac:dyDescent="0.25">
      <c r="A58" s="664" t="s">
        <v>576</v>
      </c>
      <c r="B58" s="683">
        <f>B59+B60</f>
        <v>0</v>
      </c>
      <c r="C58" s="683">
        <f>C59+C60</f>
        <v>0</v>
      </c>
      <c r="D58" s="683">
        <f>D59+D60</f>
        <v>0</v>
      </c>
      <c r="E58" s="683">
        <f>E59+E60</f>
        <v>0</v>
      </c>
    </row>
    <row r="59" spans="1:6" ht="13.5" thickBot="1" x14ac:dyDescent="0.25">
      <c r="A59" s="662" t="s">
        <v>569</v>
      </c>
      <c r="B59" s="698">
        <v>0</v>
      </c>
      <c r="C59" s="699">
        <v>0</v>
      </c>
      <c r="D59" s="699"/>
      <c r="E59" s="699"/>
    </row>
    <row r="60" spans="1:6" ht="13.5" thickBot="1" x14ac:dyDescent="0.25">
      <c r="A60" s="662" t="s">
        <v>570</v>
      </c>
      <c r="B60" s="698">
        <v>0</v>
      </c>
      <c r="C60" s="697">
        <v>0</v>
      </c>
      <c r="D60" s="697">
        <v>0</v>
      </c>
      <c r="E60" s="697">
        <v>0</v>
      </c>
    </row>
    <row r="61" spans="1:6" ht="14.25" thickBot="1" x14ac:dyDescent="0.25">
      <c r="A61" s="696" t="s">
        <v>577</v>
      </c>
      <c r="B61" s="695">
        <f>B58+B55+B52+B49+B46+B43+B40</f>
        <v>150000</v>
      </c>
      <c r="C61" s="695">
        <f>C58+C55+C52+C49+C46+C43+C40</f>
        <v>152000</v>
      </c>
      <c r="D61" s="695">
        <f>D58+D55+D52+D49+D46+D43+D40</f>
        <v>152000</v>
      </c>
      <c r="E61" s="695">
        <f>E58+E55+E52+E49+E46+E43+E40</f>
        <v>152000</v>
      </c>
      <c r="F61" s="665"/>
    </row>
    <row r="62" spans="1:6" ht="22.5" customHeight="1" thickBot="1" x14ac:dyDescent="0.25">
      <c r="A62" s="694" t="s">
        <v>578</v>
      </c>
      <c r="B62" s="659">
        <f>B40+B43+B46+B49+B52+B58</f>
        <v>150000</v>
      </c>
      <c r="C62" s="659">
        <f>C40+C43+C46+C49+C52+C58</f>
        <v>152000</v>
      </c>
      <c r="D62" s="659">
        <f>D40+D43+D46+D49+D52+D58</f>
        <v>152000</v>
      </c>
      <c r="E62" s="659">
        <f>E40+E43+E46+E49+E52+E58</f>
        <v>152000</v>
      </c>
    </row>
    <row r="63" spans="1:6" ht="19.149999999999999" customHeight="1" thickBot="1" x14ac:dyDescent="0.25">
      <c r="A63" s="1803" t="s">
        <v>639</v>
      </c>
      <c r="B63" s="1804"/>
      <c r="C63" s="1804"/>
      <c r="D63" s="1804"/>
      <c r="E63" s="1805"/>
    </row>
    <row r="64" spans="1:6" ht="21.6" customHeight="1" thickBot="1" x14ac:dyDescent="0.25">
      <c r="A64" s="1803" t="s">
        <v>640</v>
      </c>
      <c r="B64" s="1804"/>
      <c r="C64" s="1804"/>
      <c r="D64" s="1804"/>
      <c r="E64" s="1805"/>
    </row>
    <row r="65" spans="1:5" ht="37.9" customHeight="1" thickBot="1" x14ac:dyDescent="0.25">
      <c r="A65" s="691" t="s">
        <v>641</v>
      </c>
      <c r="B65" s="1839" t="s">
        <v>2082</v>
      </c>
      <c r="C65" s="1840"/>
      <c r="D65" s="1840"/>
      <c r="E65" s="690" t="s">
        <v>2081</v>
      </c>
    </row>
    <row r="66" spans="1:5" ht="46.5" customHeight="1" thickBot="1" x14ac:dyDescent="0.25">
      <c r="A66" s="688" t="s">
        <v>560</v>
      </c>
      <c r="B66" s="1800" t="s">
        <v>2080</v>
      </c>
      <c r="C66" s="1801"/>
      <c r="D66" s="1801"/>
      <c r="E66" s="1841"/>
    </row>
    <row r="67" spans="1:5" ht="19.5" customHeight="1" thickBot="1" x14ac:dyDescent="0.25">
      <c r="A67" s="688" t="s">
        <v>37</v>
      </c>
      <c r="B67" s="1842" t="s">
        <v>2079</v>
      </c>
      <c r="C67" s="1843"/>
      <c r="D67" s="1843"/>
      <c r="E67" s="1844"/>
    </row>
    <row r="68" spans="1:5" ht="12.75" customHeight="1" x14ac:dyDescent="0.2">
      <c r="A68" s="1837"/>
      <c r="B68" s="685">
        <v>2022</v>
      </c>
      <c r="C68" s="685">
        <v>2023</v>
      </c>
      <c r="D68" s="685">
        <v>2024</v>
      </c>
      <c r="E68" s="685">
        <v>2025</v>
      </c>
    </row>
    <row r="69" spans="1:5" ht="13.5" thickBot="1" x14ac:dyDescent="0.25">
      <c r="A69" s="1838"/>
      <c r="B69" s="684" t="s">
        <v>17</v>
      </c>
      <c r="C69" s="684" t="s">
        <v>18</v>
      </c>
      <c r="D69" s="684" t="s">
        <v>18</v>
      </c>
      <c r="E69" s="684" t="s">
        <v>18</v>
      </c>
    </row>
    <row r="70" spans="1:5" ht="21.75" customHeight="1" thickBot="1" x14ac:dyDescent="0.25">
      <c r="A70" s="688" t="s">
        <v>39</v>
      </c>
      <c r="B70" s="689">
        <v>1</v>
      </c>
      <c r="C70" s="689">
        <v>1</v>
      </c>
      <c r="D70" s="689">
        <v>1</v>
      </c>
      <c r="E70" s="689">
        <v>1</v>
      </c>
    </row>
    <row r="71" spans="1:5" ht="21" customHeight="1" thickBot="1" x14ac:dyDescent="0.25">
      <c r="A71" s="688" t="s">
        <v>562</v>
      </c>
      <c r="B71" s="689">
        <f>B90</f>
        <v>48000</v>
      </c>
      <c r="C71" s="689">
        <f>C90</f>
        <v>0</v>
      </c>
      <c r="D71" s="689">
        <f>D90</f>
        <v>0</v>
      </c>
      <c r="E71" s="689">
        <f>E90</f>
        <v>0</v>
      </c>
    </row>
    <row r="72" spans="1:5" ht="13.5" thickBot="1" x14ac:dyDescent="0.25">
      <c r="A72" s="688" t="s">
        <v>563</v>
      </c>
      <c r="B72" s="689">
        <f>B71/B70</f>
        <v>48000</v>
      </c>
      <c r="C72" s="689"/>
      <c r="D72" s="689"/>
      <c r="E72" s="689"/>
    </row>
    <row r="73" spans="1:5" ht="18" customHeight="1" thickBot="1" x14ac:dyDescent="0.25">
      <c r="A73" s="688" t="s">
        <v>564</v>
      </c>
      <c r="B73" s="687" t="s">
        <v>565</v>
      </c>
      <c r="C73" s="686"/>
      <c r="D73" s="686"/>
      <c r="E73" s="686"/>
    </row>
    <row r="74" spans="1:5" ht="26.25" thickBot="1" x14ac:dyDescent="0.25">
      <c r="A74" s="688" t="s">
        <v>566</v>
      </c>
      <c r="B74" s="687" t="s">
        <v>565</v>
      </c>
      <c r="C74" s="686"/>
      <c r="D74" s="686"/>
      <c r="E74" s="686"/>
    </row>
    <row r="75" spans="1:5" ht="26.25" thickBot="1" x14ac:dyDescent="0.25">
      <c r="A75" s="688" t="s">
        <v>51</v>
      </c>
      <c r="B75" s="687" t="s">
        <v>565</v>
      </c>
      <c r="C75" s="686"/>
      <c r="D75" s="686"/>
      <c r="E75" s="686"/>
    </row>
    <row r="76" spans="1:5" s="693" customFormat="1" ht="24" customHeight="1" thickBot="1" x14ac:dyDescent="0.3">
      <c r="A76" s="1845" t="s">
        <v>639</v>
      </c>
      <c r="B76" s="1846"/>
      <c r="C76" s="1846"/>
      <c r="D76" s="1846"/>
      <c r="E76" s="1847"/>
    </row>
    <row r="77" spans="1:5" ht="12.6" customHeight="1" thickBot="1" x14ac:dyDescent="0.25">
      <c r="A77" s="1834" t="s">
        <v>2078</v>
      </c>
      <c r="B77" s="1835"/>
      <c r="C77" s="1835"/>
      <c r="D77" s="1835"/>
      <c r="E77" s="1836"/>
    </row>
    <row r="78" spans="1:5" ht="12.75" customHeight="1" x14ac:dyDescent="0.2">
      <c r="A78" s="1837"/>
      <c r="B78" s="685">
        <v>2022</v>
      </c>
      <c r="C78" s="685">
        <v>2023</v>
      </c>
      <c r="D78" s="685">
        <v>2024</v>
      </c>
      <c r="E78" s="685">
        <v>2025</v>
      </c>
    </row>
    <row r="79" spans="1:5" ht="11.45" customHeight="1" thickBot="1" x14ac:dyDescent="0.25">
      <c r="A79" s="1838"/>
      <c r="B79" s="684" t="s">
        <v>17</v>
      </c>
      <c r="C79" s="684" t="s">
        <v>18</v>
      </c>
      <c r="D79" s="684" t="s">
        <v>18</v>
      </c>
      <c r="E79" s="684" t="s">
        <v>18</v>
      </c>
    </row>
    <row r="80" spans="1:5" ht="13.5" thickBot="1" x14ac:dyDescent="0.25">
      <c r="A80" s="664" t="s">
        <v>593</v>
      </c>
      <c r="B80" s="683">
        <f>B81+B82+B83+B84</f>
        <v>0</v>
      </c>
      <c r="C80" s="683">
        <f>C81+C82+C83+C84</f>
        <v>0</v>
      </c>
      <c r="D80" s="683">
        <f>D81+D82+D83+D84</f>
        <v>0</v>
      </c>
      <c r="E80" s="683">
        <f>E81+E82+E83+E84</f>
        <v>0</v>
      </c>
    </row>
    <row r="81" spans="1:5" ht="13.5" thickBot="1" x14ac:dyDescent="0.25">
      <c r="A81" s="662" t="s">
        <v>569</v>
      </c>
      <c r="B81" s="682">
        <v>0</v>
      </c>
      <c r="C81" s="682">
        <v>0</v>
      </c>
      <c r="D81" s="682">
        <v>0</v>
      </c>
      <c r="E81" s="682">
        <v>0</v>
      </c>
    </row>
    <row r="82" spans="1:5" ht="13.5" thickBot="1" x14ac:dyDescent="0.25">
      <c r="A82" s="662" t="s">
        <v>594</v>
      </c>
      <c r="B82" s="672"/>
      <c r="C82" s="679"/>
      <c r="D82" s="679"/>
      <c r="E82" s="679"/>
    </row>
    <row r="83" spans="1:5" ht="13.5" thickBot="1" x14ac:dyDescent="0.25">
      <c r="A83" s="662" t="s">
        <v>595</v>
      </c>
      <c r="B83" s="682"/>
      <c r="C83" s="681"/>
      <c r="D83" s="681"/>
      <c r="E83" s="680"/>
    </row>
    <row r="84" spans="1:5" ht="13.5" thickBot="1" x14ac:dyDescent="0.25">
      <c r="A84" s="662" t="s">
        <v>596</v>
      </c>
      <c r="B84" s="672">
        <v>0</v>
      </c>
      <c r="C84" s="679">
        <v>0</v>
      </c>
      <c r="D84" s="679">
        <v>0</v>
      </c>
      <c r="E84" s="679">
        <v>0</v>
      </c>
    </row>
    <row r="85" spans="1:5" ht="14.25" thickBot="1" x14ac:dyDescent="0.25">
      <c r="A85" s="664" t="s">
        <v>597</v>
      </c>
      <c r="B85" s="675">
        <f>B86+B87+B88+B89</f>
        <v>48000</v>
      </c>
      <c r="C85" s="675">
        <f>C86+C87+C88+C89</f>
        <v>0</v>
      </c>
      <c r="D85" s="675">
        <f>D86+D87+D88+D89</f>
        <v>0</v>
      </c>
      <c r="E85" s="675">
        <f>E86+E87+E88+E89</f>
        <v>0</v>
      </c>
    </row>
    <row r="86" spans="1:5" ht="13.5" thickBot="1" x14ac:dyDescent="0.25">
      <c r="A86" s="662" t="s">
        <v>569</v>
      </c>
      <c r="B86" s="678">
        <v>48000</v>
      </c>
      <c r="C86" s="677">
        <v>0</v>
      </c>
      <c r="D86" s="677">
        <v>0</v>
      </c>
      <c r="E86" s="677">
        <v>0</v>
      </c>
    </row>
    <row r="87" spans="1:5" ht="13.5" thickBot="1" x14ac:dyDescent="0.25">
      <c r="A87" s="662" t="s">
        <v>594</v>
      </c>
      <c r="B87" s="678"/>
      <c r="C87" s="677"/>
      <c r="D87" s="677"/>
      <c r="E87" s="677"/>
    </row>
    <row r="88" spans="1:5" ht="13.5" thickBot="1" x14ac:dyDescent="0.25">
      <c r="A88" s="662" t="s">
        <v>595</v>
      </c>
      <c r="B88" s="678"/>
      <c r="C88" s="677"/>
      <c r="D88" s="677"/>
      <c r="E88" s="677"/>
    </row>
    <row r="89" spans="1:5" ht="13.5" thickBot="1" x14ac:dyDescent="0.25">
      <c r="A89" s="662" t="s">
        <v>596</v>
      </c>
      <c r="B89" s="678"/>
      <c r="C89" s="677"/>
      <c r="D89" s="677"/>
      <c r="E89" s="677"/>
    </row>
    <row r="90" spans="1:5" ht="14.25" thickBot="1" x14ac:dyDescent="0.25">
      <c r="A90" s="676" t="s">
        <v>577</v>
      </c>
      <c r="B90" s="675">
        <f>B80+B85</f>
        <v>48000</v>
      </c>
      <c r="C90" s="675">
        <f>C80+C85</f>
        <v>0</v>
      </c>
      <c r="D90" s="675">
        <f>D80+D85</f>
        <v>0</v>
      </c>
      <c r="E90" s="675">
        <f>E80+E85</f>
        <v>0</v>
      </c>
    </row>
    <row r="91" spans="1:5" ht="13.5" thickBot="1" x14ac:dyDescent="0.25">
      <c r="A91" s="660" t="s">
        <v>578</v>
      </c>
      <c r="B91" s="659">
        <f>B90-B71</f>
        <v>0</v>
      </c>
      <c r="C91" s="659">
        <f>C90-C71</f>
        <v>0</v>
      </c>
      <c r="D91" s="659">
        <f>D90-D71</f>
        <v>0</v>
      </c>
      <c r="E91" s="659">
        <f>E90-E71</f>
        <v>0</v>
      </c>
    </row>
    <row r="92" spans="1:5" ht="13.5" thickBot="1" x14ac:dyDescent="0.25">
      <c r="A92" s="674"/>
      <c r="B92" s="673"/>
      <c r="C92" s="673"/>
      <c r="D92" s="673"/>
      <c r="E92" s="692"/>
    </row>
    <row r="93" spans="1:5" ht="33" customHeight="1" thickBot="1" x14ac:dyDescent="0.25">
      <c r="A93" s="691" t="s">
        <v>2000</v>
      </c>
      <c r="B93" s="1848" t="s">
        <v>2077</v>
      </c>
      <c r="C93" s="1849"/>
      <c r="D93" s="1849"/>
      <c r="E93" s="690" t="s">
        <v>2076</v>
      </c>
    </row>
    <row r="94" spans="1:5" ht="46.5" customHeight="1" thickBot="1" x14ac:dyDescent="0.25">
      <c r="A94" s="688" t="s">
        <v>560</v>
      </c>
      <c r="B94" s="1800" t="s">
        <v>2075</v>
      </c>
      <c r="C94" s="1801"/>
      <c r="D94" s="1801"/>
      <c r="E94" s="1841"/>
    </row>
    <row r="95" spans="1:5" ht="19.5" customHeight="1" thickBot="1" x14ac:dyDescent="0.25">
      <c r="A95" s="688" t="s">
        <v>37</v>
      </c>
      <c r="B95" s="1842" t="s">
        <v>2074</v>
      </c>
      <c r="C95" s="1843"/>
      <c r="D95" s="1843"/>
      <c r="E95" s="1844"/>
    </row>
    <row r="96" spans="1:5" ht="12.75" customHeight="1" x14ac:dyDescent="0.2">
      <c r="A96" s="1837"/>
      <c r="B96" s="685">
        <v>2022</v>
      </c>
      <c r="C96" s="685">
        <v>2023</v>
      </c>
      <c r="D96" s="685">
        <v>2024</v>
      </c>
      <c r="E96" s="685">
        <v>2025</v>
      </c>
    </row>
    <row r="97" spans="1:5" ht="13.5" thickBot="1" x14ac:dyDescent="0.25">
      <c r="A97" s="1838"/>
      <c r="B97" s="684" t="s">
        <v>17</v>
      </c>
      <c r="C97" s="684" t="s">
        <v>18</v>
      </c>
      <c r="D97" s="684" t="s">
        <v>18</v>
      </c>
      <c r="E97" s="684" t="s">
        <v>18</v>
      </c>
    </row>
    <row r="98" spans="1:5" ht="13.5" thickBot="1" x14ac:dyDescent="0.25">
      <c r="A98" s="688" t="s">
        <v>39</v>
      </c>
      <c r="B98" s="689">
        <v>1</v>
      </c>
      <c r="C98" s="689">
        <v>1</v>
      </c>
      <c r="D98" s="689">
        <v>1</v>
      </c>
      <c r="E98" s="689">
        <v>1</v>
      </c>
    </row>
    <row r="99" spans="1:5" ht="13.5" thickBot="1" x14ac:dyDescent="0.25">
      <c r="A99" s="688" t="s">
        <v>562</v>
      </c>
      <c r="B99" s="689">
        <f>B117</f>
        <v>2000</v>
      </c>
      <c r="C99" s="689">
        <f>C117</f>
        <v>0</v>
      </c>
      <c r="D99" s="689">
        <f>D117</f>
        <v>0</v>
      </c>
      <c r="E99" s="689">
        <f>E117</f>
        <v>0</v>
      </c>
    </row>
    <row r="100" spans="1:5" ht="13.5" thickBot="1" x14ac:dyDescent="0.25">
      <c r="A100" s="688" t="s">
        <v>563</v>
      </c>
      <c r="B100" s="689">
        <f>B99/B98</f>
        <v>2000</v>
      </c>
      <c r="C100" s="689">
        <f>C99/C98</f>
        <v>0</v>
      </c>
      <c r="D100" s="689">
        <f>D99/D98</f>
        <v>0</v>
      </c>
      <c r="E100" s="689">
        <f>E99/E98</f>
        <v>0</v>
      </c>
    </row>
    <row r="101" spans="1:5" ht="13.5" thickBot="1" x14ac:dyDescent="0.25">
      <c r="A101" s="688" t="s">
        <v>564</v>
      </c>
      <c r="B101" s="687" t="s">
        <v>565</v>
      </c>
      <c r="C101" s="686"/>
      <c r="D101" s="686"/>
      <c r="E101" s="686"/>
    </row>
    <row r="102" spans="1:5" ht="26.25" thickBot="1" x14ac:dyDescent="0.25">
      <c r="A102" s="688" t="s">
        <v>566</v>
      </c>
      <c r="B102" s="687" t="s">
        <v>565</v>
      </c>
      <c r="C102" s="686"/>
      <c r="D102" s="686"/>
      <c r="E102" s="686"/>
    </row>
    <row r="103" spans="1:5" ht="26.25" thickBot="1" x14ac:dyDescent="0.25">
      <c r="A103" s="688" t="s">
        <v>51</v>
      </c>
      <c r="B103" s="687" t="s">
        <v>565</v>
      </c>
      <c r="C103" s="686"/>
      <c r="D103" s="686"/>
      <c r="E103" s="686"/>
    </row>
    <row r="104" spans="1:5" ht="16.5" customHeight="1" thickBot="1" x14ac:dyDescent="0.25">
      <c r="A104" s="1834" t="s">
        <v>2073</v>
      </c>
      <c r="B104" s="1835"/>
      <c r="C104" s="1835"/>
      <c r="D104" s="1835"/>
      <c r="E104" s="1836"/>
    </row>
    <row r="105" spans="1:5" ht="12.75" customHeight="1" x14ac:dyDescent="0.2">
      <c r="A105" s="1837"/>
      <c r="B105" s="685">
        <v>2022</v>
      </c>
      <c r="C105" s="685">
        <v>2023</v>
      </c>
      <c r="D105" s="685">
        <v>2024</v>
      </c>
      <c r="E105" s="685">
        <v>2025</v>
      </c>
    </row>
    <row r="106" spans="1:5" ht="11.45" customHeight="1" thickBot="1" x14ac:dyDescent="0.25">
      <c r="A106" s="1838"/>
      <c r="B106" s="684" t="s">
        <v>17</v>
      </c>
      <c r="C106" s="684" t="s">
        <v>18</v>
      </c>
      <c r="D106" s="684" t="s">
        <v>18</v>
      </c>
      <c r="E106" s="684" t="s">
        <v>18</v>
      </c>
    </row>
    <row r="107" spans="1:5" ht="13.5" thickBot="1" x14ac:dyDescent="0.25">
      <c r="A107" s="664" t="s">
        <v>593</v>
      </c>
      <c r="B107" s="683">
        <f>B108+B109+B110+B111</f>
        <v>0</v>
      </c>
      <c r="C107" s="683">
        <f>C108+C109+C110+C111</f>
        <v>0</v>
      </c>
      <c r="D107" s="683">
        <f>D108+D109+D110+D111</f>
        <v>0</v>
      </c>
      <c r="E107" s="683">
        <f>E108+E109+E110+E111</f>
        <v>0</v>
      </c>
    </row>
    <row r="108" spans="1:5" ht="13.5" thickBot="1" x14ac:dyDescent="0.25">
      <c r="A108" s="662" t="s">
        <v>569</v>
      </c>
      <c r="B108" s="682">
        <v>0</v>
      </c>
      <c r="C108" s="682"/>
      <c r="D108" s="682"/>
      <c r="E108" s="682"/>
    </row>
    <row r="109" spans="1:5" ht="13.5" thickBot="1" x14ac:dyDescent="0.25">
      <c r="A109" s="662" t="s">
        <v>594</v>
      </c>
      <c r="B109" s="672"/>
      <c r="C109" s="679"/>
      <c r="D109" s="679"/>
      <c r="E109" s="679"/>
    </row>
    <row r="110" spans="1:5" ht="13.5" thickBot="1" x14ac:dyDescent="0.25">
      <c r="A110" s="662" t="s">
        <v>595</v>
      </c>
      <c r="B110" s="682"/>
      <c r="C110" s="681"/>
      <c r="D110" s="681"/>
      <c r="E110" s="680"/>
    </row>
    <row r="111" spans="1:5" ht="13.5" thickBot="1" x14ac:dyDescent="0.25">
      <c r="A111" s="662" t="s">
        <v>596</v>
      </c>
      <c r="B111" s="672">
        <v>0</v>
      </c>
      <c r="C111" s="679">
        <v>0</v>
      </c>
      <c r="D111" s="679">
        <v>0</v>
      </c>
      <c r="E111" s="679">
        <v>0</v>
      </c>
    </row>
    <row r="112" spans="1:5" ht="14.25" thickBot="1" x14ac:dyDescent="0.25">
      <c r="A112" s="664" t="s">
        <v>597</v>
      </c>
      <c r="B112" s="675">
        <f>B113+B114+B115+B116</f>
        <v>2000</v>
      </c>
      <c r="C112" s="675">
        <f>C113+C114+C115+C116</f>
        <v>0</v>
      </c>
      <c r="D112" s="675">
        <f>D113+D114+D115+D116</f>
        <v>0</v>
      </c>
      <c r="E112" s="675">
        <f>E113+E114+E115+E116</f>
        <v>0</v>
      </c>
    </row>
    <row r="113" spans="1:6" ht="13.5" thickBot="1" x14ac:dyDescent="0.25">
      <c r="A113" s="662" t="s">
        <v>569</v>
      </c>
      <c r="B113" s="678">
        <v>2000</v>
      </c>
      <c r="C113" s="677">
        <v>0</v>
      </c>
      <c r="D113" s="677">
        <v>0</v>
      </c>
      <c r="E113" s="677">
        <v>0</v>
      </c>
    </row>
    <row r="114" spans="1:6" ht="13.5" thickBot="1" x14ac:dyDescent="0.25">
      <c r="A114" s="662" t="s">
        <v>594</v>
      </c>
      <c r="B114" s="678"/>
      <c r="C114" s="677"/>
      <c r="D114" s="677"/>
      <c r="E114" s="677"/>
    </row>
    <row r="115" spans="1:6" ht="13.5" thickBot="1" x14ac:dyDescent="0.25">
      <c r="A115" s="662" t="s">
        <v>595</v>
      </c>
      <c r="B115" s="678"/>
      <c r="C115" s="677"/>
      <c r="D115" s="677"/>
      <c r="E115" s="677"/>
    </row>
    <row r="116" spans="1:6" ht="13.5" thickBot="1" x14ac:dyDescent="0.25">
      <c r="A116" s="662" t="s">
        <v>596</v>
      </c>
      <c r="B116" s="678"/>
      <c r="C116" s="677"/>
      <c r="D116" s="677"/>
      <c r="E116" s="677"/>
    </row>
    <row r="117" spans="1:6" ht="14.25" thickBot="1" x14ac:dyDescent="0.25">
      <c r="A117" s="676" t="s">
        <v>2006</v>
      </c>
      <c r="B117" s="675">
        <f>B107+B112</f>
        <v>2000</v>
      </c>
      <c r="C117" s="675">
        <f>C107+C112</f>
        <v>0</v>
      </c>
      <c r="D117" s="675">
        <f>D107+D112</f>
        <v>0</v>
      </c>
      <c r="E117" s="675">
        <f>E107+E112</f>
        <v>0</v>
      </c>
    </row>
    <row r="118" spans="1:6" ht="13.5" thickBot="1" x14ac:dyDescent="0.25">
      <c r="A118" s="660" t="s">
        <v>578</v>
      </c>
      <c r="B118" s="659">
        <f>B117-B99</f>
        <v>0</v>
      </c>
      <c r="C118" s="659">
        <f>C117-C99</f>
        <v>0</v>
      </c>
      <c r="D118" s="659">
        <f>D117-D99</f>
        <v>0</v>
      </c>
      <c r="E118" s="659">
        <f>E117-E99</f>
        <v>0</v>
      </c>
    </row>
    <row r="119" spans="1:6" ht="13.5" thickBot="1" x14ac:dyDescent="0.25">
      <c r="A119" s="674"/>
      <c r="B119" s="673"/>
      <c r="C119" s="673"/>
      <c r="D119" s="673"/>
      <c r="E119" s="673"/>
    </row>
    <row r="120" spans="1:6" ht="39" thickBot="1" x14ac:dyDescent="0.25">
      <c r="A120" s="671" t="s">
        <v>598</v>
      </c>
      <c r="B120" s="672">
        <f>B40+B43+B46+B80+B85+B107+B112</f>
        <v>200000</v>
      </c>
      <c r="C120" s="672">
        <f>C40+C43+C46+C80+C85+C107+C112</f>
        <v>152000</v>
      </c>
      <c r="D120" s="672">
        <f>D40+D43+D46+D80+D85+D107+D112</f>
        <v>152000</v>
      </c>
      <c r="E120" s="672">
        <f>E40+E43+E46+E80+E85+E107+E112</f>
        <v>152000</v>
      </c>
    </row>
    <row r="121" spans="1:6" ht="39" thickBot="1" x14ac:dyDescent="0.25">
      <c r="A121" s="671" t="s">
        <v>599</v>
      </c>
      <c r="B121" s="670">
        <f>B122+B125+B128+B131+B134+B137+B140+B143+B148</f>
        <v>200000</v>
      </c>
      <c r="C121" s="670">
        <f>C122+C125+C128+C131+C134+C137+C140+C143+C148</f>
        <v>152000</v>
      </c>
      <c r="D121" s="670">
        <f>D122+D125+D128+D131+D134+D137+D140+D143+D148</f>
        <v>152000</v>
      </c>
      <c r="E121" s="670">
        <f>E122+E125+E128+E131+E134+E137+E140+E143+E148</f>
        <v>152000</v>
      </c>
      <c r="F121" s="665"/>
    </row>
    <row r="122" spans="1:6" ht="23.25" customHeight="1" thickBot="1" x14ac:dyDescent="0.25">
      <c r="A122" s="664" t="s">
        <v>568</v>
      </c>
      <c r="B122" s="663">
        <f t="shared" ref="B122:E139" si="0">B40</f>
        <v>66000</v>
      </c>
      <c r="C122" s="663">
        <f t="shared" si="0"/>
        <v>66000</v>
      </c>
      <c r="D122" s="663">
        <f t="shared" si="0"/>
        <v>66000</v>
      </c>
      <c r="E122" s="663">
        <f t="shared" si="0"/>
        <v>66000</v>
      </c>
      <c r="F122" s="669"/>
    </row>
    <row r="123" spans="1:6" ht="20.25" customHeight="1" thickBot="1" x14ac:dyDescent="0.25">
      <c r="A123" s="662" t="s">
        <v>569</v>
      </c>
      <c r="B123" s="661">
        <f t="shared" si="0"/>
        <v>66000</v>
      </c>
      <c r="C123" s="661">
        <f t="shared" si="0"/>
        <v>66000</v>
      </c>
      <c r="D123" s="661">
        <f t="shared" si="0"/>
        <v>66000</v>
      </c>
      <c r="E123" s="661">
        <f t="shared" si="0"/>
        <v>66000</v>
      </c>
      <c r="F123" s="667"/>
    </row>
    <row r="124" spans="1:6" ht="18" customHeight="1" thickBot="1" x14ac:dyDescent="0.25">
      <c r="A124" s="662" t="s">
        <v>600</v>
      </c>
      <c r="B124" s="661">
        <f t="shared" si="0"/>
        <v>0</v>
      </c>
      <c r="C124" s="661">
        <f t="shared" si="0"/>
        <v>0</v>
      </c>
      <c r="D124" s="661">
        <f t="shared" si="0"/>
        <v>0</v>
      </c>
      <c r="E124" s="661">
        <f t="shared" si="0"/>
        <v>0</v>
      </c>
    </row>
    <row r="125" spans="1:6" ht="26.25" thickBot="1" x14ac:dyDescent="0.25">
      <c r="A125" s="664" t="s">
        <v>571</v>
      </c>
      <c r="B125" s="663">
        <f t="shared" si="0"/>
        <v>14000</v>
      </c>
      <c r="C125" s="663">
        <f t="shared" si="0"/>
        <v>14000</v>
      </c>
      <c r="D125" s="663">
        <f t="shared" si="0"/>
        <v>14000</v>
      </c>
      <c r="E125" s="663">
        <f t="shared" si="0"/>
        <v>14000</v>
      </c>
    </row>
    <row r="126" spans="1:6" ht="18" customHeight="1" thickBot="1" x14ac:dyDescent="0.25">
      <c r="A126" s="662" t="s">
        <v>569</v>
      </c>
      <c r="B126" s="661">
        <f t="shared" si="0"/>
        <v>14000</v>
      </c>
      <c r="C126" s="661">
        <f t="shared" si="0"/>
        <v>14000</v>
      </c>
      <c r="D126" s="661">
        <f t="shared" si="0"/>
        <v>14000</v>
      </c>
      <c r="E126" s="661">
        <f t="shared" si="0"/>
        <v>14000</v>
      </c>
      <c r="F126" s="668"/>
    </row>
    <row r="127" spans="1:6" ht="18" customHeight="1" thickBot="1" x14ac:dyDescent="0.25">
      <c r="A127" s="662" t="s">
        <v>600</v>
      </c>
      <c r="B127" s="661">
        <f t="shared" si="0"/>
        <v>0</v>
      </c>
      <c r="C127" s="661">
        <f t="shared" si="0"/>
        <v>0</v>
      </c>
      <c r="D127" s="661">
        <f t="shared" si="0"/>
        <v>0</v>
      </c>
      <c r="E127" s="661">
        <f t="shared" si="0"/>
        <v>0</v>
      </c>
      <c r="F127" s="667"/>
    </row>
    <row r="128" spans="1:6" ht="20.25" customHeight="1" thickBot="1" x14ac:dyDescent="0.25">
      <c r="A128" s="664" t="s">
        <v>572</v>
      </c>
      <c r="B128" s="663">
        <f t="shared" si="0"/>
        <v>70000</v>
      </c>
      <c r="C128" s="663">
        <f t="shared" si="0"/>
        <v>72000</v>
      </c>
      <c r="D128" s="663">
        <f t="shared" si="0"/>
        <v>72000</v>
      </c>
      <c r="E128" s="663">
        <f t="shared" si="0"/>
        <v>72000</v>
      </c>
      <c r="F128" s="666"/>
    </row>
    <row r="129" spans="1:6" ht="15" customHeight="1" thickBot="1" x14ac:dyDescent="0.25">
      <c r="A129" s="662" t="s">
        <v>569</v>
      </c>
      <c r="B129" s="661">
        <f t="shared" si="0"/>
        <v>70000</v>
      </c>
      <c r="C129" s="661">
        <f t="shared" si="0"/>
        <v>72000</v>
      </c>
      <c r="D129" s="661">
        <f t="shared" si="0"/>
        <v>72000</v>
      </c>
      <c r="E129" s="661">
        <f t="shared" si="0"/>
        <v>72000</v>
      </c>
    </row>
    <row r="130" spans="1:6" ht="15.75" customHeight="1" thickBot="1" x14ac:dyDescent="0.25">
      <c r="A130" s="662" t="s">
        <v>600</v>
      </c>
      <c r="B130" s="661">
        <f t="shared" si="0"/>
        <v>0</v>
      </c>
      <c r="C130" s="661">
        <f t="shared" si="0"/>
        <v>0</v>
      </c>
      <c r="D130" s="661">
        <f t="shared" si="0"/>
        <v>0</v>
      </c>
      <c r="E130" s="661">
        <f t="shared" si="0"/>
        <v>0</v>
      </c>
      <c r="F130" s="666"/>
    </row>
    <row r="131" spans="1:6" ht="19.5" customHeight="1" thickBot="1" x14ac:dyDescent="0.25">
      <c r="A131" s="664" t="s">
        <v>573</v>
      </c>
      <c r="B131" s="663">
        <f t="shared" si="0"/>
        <v>0</v>
      </c>
      <c r="C131" s="663">
        <f t="shared" si="0"/>
        <v>0</v>
      </c>
      <c r="D131" s="663">
        <f t="shared" si="0"/>
        <v>0</v>
      </c>
      <c r="E131" s="663">
        <f t="shared" si="0"/>
        <v>0</v>
      </c>
    </row>
    <row r="132" spans="1:6" ht="13.5" thickBot="1" x14ac:dyDescent="0.25">
      <c r="A132" s="662" t="s">
        <v>569</v>
      </c>
      <c r="B132" s="661">
        <f t="shared" si="0"/>
        <v>0</v>
      </c>
      <c r="C132" s="661">
        <f t="shared" si="0"/>
        <v>0</v>
      </c>
      <c r="D132" s="661">
        <f t="shared" si="0"/>
        <v>0</v>
      </c>
      <c r="E132" s="661">
        <f t="shared" si="0"/>
        <v>0</v>
      </c>
    </row>
    <row r="133" spans="1:6" ht="17.25" customHeight="1" thickBot="1" x14ac:dyDescent="0.25">
      <c r="A133" s="662" t="s">
        <v>600</v>
      </c>
      <c r="B133" s="661">
        <f t="shared" si="0"/>
        <v>0</v>
      </c>
      <c r="C133" s="661">
        <f t="shared" si="0"/>
        <v>0</v>
      </c>
      <c r="D133" s="661">
        <f t="shared" si="0"/>
        <v>0</v>
      </c>
      <c r="E133" s="661">
        <f t="shared" si="0"/>
        <v>0</v>
      </c>
    </row>
    <row r="134" spans="1:6" ht="20.25" customHeight="1" thickBot="1" x14ac:dyDescent="0.25">
      <c r="A134" s="664" t="s">
        <v>574</v>
      </c>
      <c r="B134" s="663">
        <f t="shared" si="0"/>
        <v>0</v>
      </c>
      <c r="C134" s="663">
        <f t="shared" si="0"/>
        <v>0</v>
      </c>
      <c r="D134" s="663">
        <f t="shared" si="0"/>
        <v>0</v>
      </c>
      <c r="E134" s="663">
        <f t="shared" si="0"/>
        <v>0</v>
      </c>
    </row>
    <row r="135" spans="1:6" ht="13.5" thickBot="1" x14ac:dyDescent="0.25">
      <c r="A135" s="662" t="s">
        <v>569</v>
      </c>
      <c r="B135" s="661">
        <f t="shared" si="0"/>
        <v>0</v>
      </c>
      <c r="C135" s="661">
        <f t="shared" si="0"/>
        <v>0</v>
      </c>
      <c r="D135" s="661">
        <f t="shared" si="0"/>
        <v>0</v>
      </c>
      <c r="E135" s="661">
        <f t="shared" si="0"/>
        <v>0</v>
      </c>
    </row>
    <row r="136" spans="1:6" ht="13.5" thickBot="1" x14ac:dyDescent="0.25">
      <c r="A136" s="662" t="s">
        <v>600</v>
      </c>
      <c r="B136" s="661">
        <f t="shared" si="0"/>
        <v>0</v>
      </c>
      <c r="C136" s="661">
        <f t="shared" si="0"/>
        <v>0</v>
      </c>
      <c r="D136" s="661">
        <f t="shared" si="0"/>
        <v>0</v>
      </c>
      <c r="E136" s="661">
        <f t="shared" si="0"/>
        <v>0</v>
      </c>
    </row>
    <row r="137" spans="1:6" ht="13.5" thickBot="1" x14ac:dyDescent="0.25">
      <c r="A137" s="664" t="s">
        <v>575</v>
      </c>
      <c r="B137" s="663">
        <f t="shared" si="0"/>
        <v>0</v>
      </c>
      <c r="C137" s="663">
        <f t="shared" si="0"/>
        <v>0</v>
      </c>
      <c r="D137" s="663">
        <f t="shared" si="0"/>
        <v>0</v>
      </c>
      <c r="E137" s="663">
        <f t="shared" si="0"/>
        <v>0</v>
      </c>
    </row>
    <row r="138" spans="1:6" ht="13.5" thickBot="1" x14ac:dyDescent="0.25">
      <c r="A138" s="662" t="s">
        <v>569</v>
      </c>
      <c r="B138" s="661">
        <f t="shared" si="0"/>
        <v>0</v>
      </c>
      <c r="C138" s="661">
        <f t="shared" si="0"/>
        <v>0</v>
      </c>
      <c r="D138" s="661">
        <f t="shared" si="0"/>
        <v>0</v>
      </c>
      <c r="E138" s="661">
        <f t="shared" si="0"/>
        <v>0</v>
      </c>
    </row>
    <row r="139" spans="1:6" ht="13.5" thickBot="1" x14ac:dyDescent="0.25">
      <c r="A139" s="662" t="s">
        <v>600</v>
      </c>
      <c r="B139" s="661">
        <f t="shared" si="0"/>
        <v>0</v>
      </c>
      <c r="C139" s="661">
        <f t="shared" si="0"/>
        <v>0</v>
      </c>
      <c r="D139" s="661">
        <f t="shared" si="0"/>
        <v>0</v>
      </c>
      <c r="E139" s="661">
        <f t="shared" si="0"/>
        <v>0</v>
      </c>
    </row>
    <row r="140" spans="1:6" ht="26.25" thickBot="1" x14ac:dyDescent="0.25">
      <c r="A140" s="664" t="s">
        <v>576</v>
      </c>
      <c r="B140" s="663">
        <f>B141+B142</f>
        <v>0</v>
      </c>
      <c r="C140" s="663">
        <f>C141+C142</f>
        <v>0</v>
      </c>
      <c r="D140" s="663">
        <f>D141+D142</f>
        <v>0</v>
      </c>
      <c r="E140" s="663">
        <f>E141+E142</f>
        <v>0</v>
      </c>
    </row>
    <row r="141" spans="1:6" ht="13.5" thickBot="1" x14ac:dyDescent="0.25">
      <c r="A141" s="662" t="s">
        <v>569</v>
      </c>
      <c r="B141" s="661">
        <f t="shared" ref="B141:E142" si="1">B59</f>
        <v>0</v>
      </c>
      <c r="C141" s="661">
        <f t="shared" si="1"/>
        <v>0</v>
      </c>
      <c r="D141" s="661">
        <f t="shared" si="1"/>
        <v>0</v>
      </c>
      <c r="E141" s="661">
        <f t="shared" si="1"/>
        <v>0</v>
      </c>
    </row>
    <row r="142" spans="1:6" ht="13.5" thickBot="1" x14ac:dyDescent="0.25">
      <c r="A142" s="662" t="s">
        <v>600</v>
      </c>
      <c r="B142" s="661">
        <f t="shared" si="1"/>
        <v>0</v>
      </c>
      <c r="C142" s="661">
        <f t="shared" si="1"/>
        <v>0</v>
      </c>
      <c r="D142" s="661">
        <f t="shared" si="1"/>
        <v>0</v>
      </c>
      <c r="E142" s="661">
        <f t="shared" si="1"/>
        <v>0</v>
      </c>
    </row>
    <row r="143" spans="1:6" ht="13.5" thickBot="1" x14ac:dyDescent="0.25">
      <c r="A143" s="664" t="s">
        <v>601</v>
      </c>
      <c r="B143" s="663">
        <f>B144+B145+B146+B147</f>
        <v>0</v>
      </c>
      <c r="C143" s="663">
        <f>C144+C145+C146+C147</f>
        <v>0</v>
      </c>
      <c r="D143" s="663">
        <f>D144+D145+D146+D147</f>
        <v>0</v>
      </c>
      <c r="E143" s="663">
        <f>E144+E145+E146+E147</f>
        <v>0</v>
      </c>
      <c r="F143" s="665"/>
    </row>
    <row r="144" spans="1:6" ht="13.5" thickBot="1" x14ac:dyDescent="0.25">
      <c r="A144" s="662" t="s">
        <v>569</v>
      </c>
      <c r="B144" s="661">
        <f t="shared" ref="B144:E147" si="2">B81+B108</f>
        <v>0</v>
      </c>
      <c r="C144" s="661">
        <f t="shared" si="2"/>
        <v>0</v>
      </c>
      <c r="D144" s="661">
        <f t="shared" si="2"/>
        <v>0</v>
      </c>
      <c r="E144" s="661">
        <f t="shared" si="2"/>
        <v>0</v>
      </c>
    </row>
    <row r="145" spans="1:5" ht="13.5" thickBot="1" x14ac:dyDescent="0.25">
      <c r="A145" s="662" t="s">
        <v>602</v>
      </c>
      <c r="B145" s="661">
        <f t="shared" si="2"/>
        <v>0</v>
      </c>
      <c r="C145" s="661">
        <f t="shared" si="2"/>
        <v>0</v>
      </c>
      <c r="D145" s="661">
        <f t="shared" si="2"/>
        <v>0</v>
      </c>
      <c r="E145" s="661">
        <f t="shared" si="2"/>
        <v>0</v>
      </c>
    </row>
    <row r="146" spans="1:5" ht="13.5" thickBot="1" x14ac:dyDescent="0.25">
      <c r="A146" s="662" t="s">
        <v>595</v>
      </c>
      <c r="B146" s="661">
        <f t="shared" si="2"/>
        <v>0</v>
      </c>
      <c r="C146" s="661">
        <f t="shared" si="2"/>
        <v>0</v>
      </c>
      <c r="D146" s="661">
        <f t="shared" si="2"/>
        <v>0</v>
      </c>
      <c r="E146" s="661">
        <f t="shared" si="2"/>
        <v>0</v>
      </c>
    </row>
    <row r="147" spans="1:5" ht="13.5" thickBot="1" x14ac:dyDescent="0.25">
      <c r="A147" s="662" t="s">
        <v>596</v>
      </c>
      <c r="B147" s="661">
        <f t="shared" si="2"/>
        <v>0</v>
      </c>
      <c r="C147" s="661">
        <f t="shared" si="2"/>
        <v>0</v>
      </c>
      <c r="D147" s="661">
        <f t="shared" si="2"/>
        <v>0</v>
      </c>
      <c r="E147" s="661">
        <f t="shared" si="2"/>
        <v>0</v>
      </c>
    </row>
    <row r="148" spans="1:5" ht="13.5" thickBot="1" x14ac:dyDescent="0.25">
      <c r="A148" s="664" t="s">
        <v>603</v>
      </c>
      <c r="B148" s="663">
        <f>B149+B150+B151+B152</f>
        <v>50000</v>
      </c>
      <c r="C148" s="663">
        <f>C149+C150+C151+C152</f>
        <v>0</v>
      </c>
      <c r="D148" s="663">
        <f>D149+D150+D151+D152</f>
        <v>0</v>
      </c>
      <c r="E148" s="663">
        <f>E149+E150+E151+E152</f>
        <v>0</v>
      </c>
    </row>
    <row r="149" spans="1:5" ht="13.5" thickBot="1" x14ac:dyDescent="0.25">
      <c r="A149" s="662" t="s">
        <v>569</v>
      </c>
      <c r="B149" s="661">
        <f t="shared" ref="B149:E152" si="3">B86+B113</f>
        <v>50000</v>
      </c>
      <c r="C149" s="661">
        <f t="shared" si="3"/>
        <v>0</v>
      </c>
      <c r="D149" s="661">
        <f t="shared" si="3"/>
        <v>0</v>
      </c>
      <c r="E149" s="661">
        <f t="shared" si="3"/>
        <v>0</v>
      </c>
    </row>
    <row r="150" spans="1:5" ht="13.5" thickBot="1" x14ac:dyDescent="0.25">
      <c r="A150" s="662" t="s">
        <v>602</v>
      </c>
      <c r="B150" s="661">
        <f t="shared" si="3"/>
        <v>0</v>
      </c>
      <c r="C150" s="661">
        <f t="shared" si="3"/>
        <v>0</v>
      </c>
      <c r="D150" s="661">
        <f t="shared" si="3"/>
        <v>0</v>
      </c>
      <c r="E150" s="661">
        <f t="shared" si="3"/>
        <v>0</v>
      </c>
    </row>
    <row r="151" spans="1:5" ht="13.5" thickBot="1" x14ac:dyDescent="0.25">
      <c r="A151" s="662" t="s">
        <v>595</v>
      </c>
      <c r="B151" s="661">
        <f t="shared" si="3"/>
        <v>0</v>
      </c>
      <c r="C151" s="661">
        <f t="shared" si="3"/>
        <v>0</v>
      </c>
      <c r="D151" s="661">
        <f t="shared" si="3"/>
        <v>0</v>
      </c>
      <c r="E151" s="661">
        <f t="shared" si="3"/>
        <v>0</v>
      </c>
    </row>
    <row r="152" spans="1:5" ht="13.5" thickBot="1" x14ac:dyDescent="0.25">
      <c r="A152" s="662" t="s">
        <v>596</v>
      </c>
      <c r="B152" s="661">
        <f t="shared" si="3"/>
        <v>0</v>
      </c>
      <c r="C152" s="661">
        <f t="shared" si="3"/>
        <v>0</v>
      </c>
      <c r="D152" s="661">
        <f t="shared" si="3"/>
        <v>0</v>
      </c>
      <c r="E152" s="661">
        <f t="shared" si="3"/>
        <v>0</v>
      </c>
    </row>
    <row r="153" spans="1:5" ht="13.5" thickBot="1" x14ac:dyDescent="0.25">
      <c r="A153" s="660" t="s">
        <v>578</v>
      </c>
      <c r="B153" s="659">
        <f>B148+B143+B140+B137+B134+B131+B128+B125+B122</f>
        <v>200000</v>
      </c>
      <c r="C153" s="659">
        <f>C148+C143+C140+C137+C134+C131+C128+C125+C122</f>
        <v>152000</v>
      </c>
      <c r="D153" s="659">
        <f>D148+D143+D140+D137+D134+D131+D128+D125+D122</f>
        <v>152000</v>
      </c>
      <c r="E153" s="659">
        <f>E148+E143+E140+E137+E134+E131+E128+E125+E122</f>
        <v>152000</v>
      </c>
    </row>
    <row r="154" spans="1:5" x14ac:dyDescent="0.2">
      <c r="A154" s="658"/>
      <c r="B154" s="657"/>
      <c r="C154" s="657"/>
      <c r="D154" s="657"/>
      <c r="E154" s="657"/>
    </row>
  </sheetData>
  <mergeCells count="35">
    <mergeCell ref="A105:A106"/>
    <mergeCell ref="A78:A79"/>
    <mergeCell ref="B93:D93"/>
    <mergeCell ref="B94:E94"/>
    <mergeCell ref="B95:E95"/>
    <mergeCell ref="A96:A97"/>
    <mergeCell ref="A104:E104"/>
    <mergeCell ref="B27:E27"/>
    <mergeCell ref="B28:E28"/>
    <mergeCell ref="A77:E77"/>
    <mergeCell ref="A63:E63"/>
    <mergeCell ref="A64:E64"/>
    <mergeCell ref="A37:E37"/>
    <mergeCell ref="A38:A39"/>
    <mergeCell ref="B65:D65"/>
    <mergeCell ref="B66:E66"/>
    <mergeCell ref="B67:E67"/>
    <mergeCell ref="A29:A30"/>
    <mergeCell ref="A68:A69"/>
    <mergeCell ref="A76:E76"/>
    <mergeCell ref="A23:E23"/>
    <mergeCell ref="A24:E24"/>
    <mergeCell ref="B25:E25"/>
    <mergeCell ref="B26:E26"/>
    <mergeCell ref="A8:E8"/>
    <mergeCell ref="A9:E11"/>
    <mergeCell ref="B12:E12"/>
    <mergeCell ref="A13:A14"/>
    <mergeCell ref="B17:E17"/>
    <mergeCell ref="A18:E18"/>
    <mergeCell ref="A2:E2"/>
    <mergeCell ref="A3:E3"/>
    <mergeCell ref="B5:E5"/>
    <mergeCell ref="B6:E6"/>
    <mergeCell ref="B7:E7"/>
  </mergeCells>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312"/>
  <sheetViews>
    <sheetView tabSelected="1" view="pageBreakPreview" topLeftCell="A165" zoomScale="60" zoomScaleNormal="140" workbookViewId="0">
      <selection activeCell="J6" sqref="J6"/>
    </sheetView>
  </sheetViews>
  <sheetFormatPr defaultRowHeight="15" x14ac:dyDescent="0.25"/>
  <cols>
    <col min="1" max="1" width="4" style="387" customWidth="1"/>
    <col min="2" max="2" width="28.5703125" style="387" customWidth="1"/>
    <col min="3" max="3" width="13" style="387" customWidth="1"/>
    <col min="4" max="4" width="12.7109375" style="387" customWidth="1"/>
    <col min="5" max="5" width="12.5703125" style="387" customWidth="1"/>
    <col min="6" max="6" width="14.140625" style="387" customWidth="1"/>
    <col min="7" max="16384" width="9.140625" style="387"/>
  </cols>
  <sheetData>
    <row r="2" spans="1:7" ht="18" customHeight="1" x14ac:dyDescent="0.25">
      <c r="A2" s="1850" t="s">
        <v>610</v>
      </c>
      <c r="B2" s="1850"/>
      <c r="C2" s="1850"/>
      <c r="D2" s="1850"/>
      <c r="E2" s="1850"/>
      <c r="F2" s="1850"/>
      <c r="G2" s="1850"/>
    </row>
    <row r="3" spans="1:7" ht="18" customHeight="1" x14ac:dyDescent="0.25">
      <c r="A3" s="388"/>
      <c r="B3" s="1663" t="s">
        <v>611</v>
      </c>
      <c r="C3" s="1663"/>
      <c r="D3" s="1663"/>
      <c r="E3" s="1663"/>
      <c r="F3" s="1663"/>
      <c r="G3" s="388"/>
    </row>
    <row r="4" spans="1:7" ht="15.75" thickBot="1" x14ac:dyDescent="0.3"/>
    <row r="5" spans="1:7" ht="15.75" thickBot="1" x14ac:dyDescent="0.3">
      <c r="B5" s="758" t="s">
        <v>6</v>
      </c>
      <c r="C5" s="1851" t="s">
        <v>2115</v>
      </c>
      <c r="D5" s="1851"/>
      <c r="E5" s="1851"/>
      <c r="F5" s="1851"/>
    </row>
    <row r="6" spans="1:7" ht="15.75" thickBot="1" x14ac:dyDescent="0.3">
      <c r="B6" s="758" t="s">
        <v>8</v>
      </c>
      <c r="C6" s="1664" t="s">
        <v>2096</v>
      </c>
      <c r="D6" s="1665"/>
      <c r="E6" s="1665"/>
      <c r="F6" s="1852"/>
    </row>
    <row r="7" spans="1:7" ht="15.75" thickBot="1" x14ac:dyDescent="0.3">
      <c r="B7" s="758" t="s">
        <v>10</v>
      </c>
      <c r="C7" s="1667" t="s">
        <v>546</v>
      </c>
      <c r="D7" s="1668"/>
      <c r="E7" s="1668"/>
      <c r="F7" s="1673"/>
    </row>
    <row r="8" spans="1:7" ht="15.75" thickBot="1" x14ac:dyDescent="0.3">
      <c r="B8" s="1859" t="s">
        <v>12</v>
      </c>
      <c r="C8" s="1671"/>
      <c r="D8" s="1671"/>
      <c r="E8" s="1671"/>
      <c r="F8" s="1860"/>
    </row>
    <row r="9" spans="1:7" ht="15.75" thickBot="1" x14ac:dyDescent="0.3">
      <c r="B9" s="1861" t="s">
        <v>2114</v>
      </c>
      <c r="C9" s="1862"/>
      <c r="D9" s="1862"/>
      <c r="E9" s="1862"/>
      <c r="F9" s="1863"/>
    </row>
    <row r="10" spans="1:7" ht="36.75" customHeight="1" thickBot="1" x14ac:dyDescent="0.3">
      <c r="B10" s="1861"/>
      <c r="C10" s="1862"/>
      <c r="D10" s="1862"/>
      <c r="E10" s="1862"/>
      <c r="F10" s="1863"/>
    </row>
    <row r="11" spans="1:7" ht="15.75" thickBot="1" x14ac:dyDescent="0.3">
      <c r="B11" s="1861"/>
      <c r="C11" s="1862"/>
      <c r="D11" s="1862"/>
      <c r="E11" s="1862"/>
      <c r="F11" s="1863"/>
    </row>
    <row r="12" spans="1:7" ht="38.25" customHeight="1" thickBot="1" x14ac:dyDescent="0.3">
      <c r="B12" s="757" t="s">
        <v>14</v>
      </c>
      <c r="C12" s="1651" t="s">
        <v>2113</v>
      </c>
      <c r="D12" s="1864"/>
      <c r="E12" s="1864"/>
      <c r="F12" s="1865"/>
    </row>
    <row r="13" spans="1:7" ht="23.25" customHeight="1" x14ac:dyDescent="0.25">
      <c r="B13" s="1866" t="s">
        <v>16</v>
      </c>
      <c r="C13" s="398">
        <v>2022</v>
      </c>
      <c r="D13" s="398">
        <v>2023</v>
      </c>
      <c r="E13" s="398">
        <v>2024</v>
      </c>
      <c r="F13" s="398">
        <v>2025</v>
      </c>
    </row>
    <row r="14" spans="1:7" ht="15.75" thickBot="1" x14ac:dyDescent="0.3">
      <c r="B14" s="1867"/>
      <c r="C14" s="400" t="s">
        <v>17</v>
      </c>
      <c r="D14" s="400" t="s">
        <v>18</v>
      </c>
      <c r="E14" s="400" t="s">
        <v>18</v>
      </c>
      <c r="F14" s="400" t="s">
        <v>18</v>
      </c>
    </row>
    <row r="15" spans="1:7" ht="18.75" customHeight="1" thickBot="1" x14ac:dyDescent="0.3">
      <c r="B15" s="742" t="s">
        <v>2112</v>
      </c>
      <c r="C15" s="755" t="s">
        <v>2017</v>
      </c>
      <c r="D15" s="755" t="s">
        <v>2018</v>
      </c>
      <c r="E15" s="755" t="s">
        <v>2018</v>
      </c>
      <c r="F15" s="755" t="s">
        <v>2018</v>
      </c>
    </row>
    <row r="16" spans="1:7" ht="15.75" thickBot="1" x14ac:dyDescent="0.3">
      <c r="B16" s="742" t="s">
        <v>2016</v>
      </c>
      <c r="C16" s="755" t="s">
        <v>2017</v>
      </c>
      <c r="D16" s="755" t="s">
        <v>2018</v>
      </c>
      <c r="E16" s="755" t="s">
        <v>2018</v>
      </c>
      <c r="F16" s="755" t="s">
        <v>2018</v>
      </c>
    </row>
    <row r="17" spans="2:6" ht="23.25" thickBot="1" x14ac:dyDescent="0.3">
      <c r="B17" s="742" t="s">
        <v>2019</v>
      </c>
      <c r="C17" s="755" t="s">
        <v>2017</v>
      </c>
      <c r="D17" s="755" t="s">
        <v>2018</v>
      </c>
      <c r="E17" s="755" t="s">
        <v>2018</v>
      </c>
      <c r="F17" s="755" t="s">
        <v>2018</v>
      </c>
    </row>
    <row r="18" spans="2:6" ht="32.25" customHeight="1" thickBot="1" x14ac:dyDescent="0.3">
      <c r="B18" s="739" t="s">
        <v>550</v>
      </c>
      <c r="C18" s="1868" t="s">
        <v>2111</v>
      </c>
      <c r="D18" s="1869"/>
      <c r="E18" s="1869"/>
      <c r="F18" s="1870"/>
    </row>
    <row r="19" spans="2:6" ht="23.25" customHeight="1" thickBot="1" x14ac:dyDescent="0.3">
      <c r="B19" s="1629" t="s">
        <v>552</v>
      </c>
      <c r="C19" s="1630"/>
      <c r="D19" s="1630"/>
      <c r="E19" s="1630"/>
      <c r="F19" s="1871"/>
    </row>
    <row r="20" spans="2:6" ht="27" customHeight="1" thickBot="1" x14ac:dyDescent="0.3">
      <c r="B20" s="756" t="s">
        <v>2110</v>
      </c>
      <c r="C20" s="755"/>
      <c r="D20" s="755" t="s">
        <v>1989</v>
      </c>
      <c r="E20" s="755" t="s">
        <v>1989</v>
      </c>
      <c r="F20" s="755" t="s">
        <v>1989</v>
      </c>
    </row>
    <row r="21" spans="2:6" ht="30.75" customHeight="1" thickBot="1" x14ac:dyDescent="0.3">
      <c r="B21" s="742"/>
      <c r="C21" s="407"/>
      <c r="D21" s="408"/>
      <c r="E21" s="408"/>
      <c r="F21" s="408"/>
    </row>
    <row r="22" spans="2:6" ht="24" customHeight="1" thickBot="1" x14ac:dyDescent="0.3">
      <c r="B22" s="1853" t="s">
        <v>556</v>
      </c>
      <c r="C22" s="1648"/>
      <c r="D22" s="1648"/>
      <c r="E22" s="1648"/>
      <c r="F22" s="1854"/>
    </row>
    <row r="23" spans="2:6" ht="15.75" thickBot="1" x14ac:dyDescent="0.3">
      <c r="B23" s="1855" t="s">
        <v>628</v>
      </c>
      <c r="C23" s="1641"/>
      <c r="D23" s="1641"/>
      <c r="E23" s="1641"/>
      <c r="F23" s="1856"/>
    </row>
    <row r="24" spans="2:6" ht="18.75" customHeight="1" thickBot="1" x14ac:dyDescent="0.3">
      <c r="B24" s="444" t="s">
        <v>558</v>
      </c>
      <c r="C24" s="1629" t="s">
        <v>2109</v>
      </c>
      <c r="D24" s="1644"/>
      <c r="E24" s="1644"/>
      <c r="F24" s="1857"/>
    </row>
    <row r="25" spans="2:6" ht="31.5" customHeight="1" thickBot="1" x14ac:dyDescent="0.3">
      <c r="B25" s="742" t="s">
        <v>560</v>
      </c>
      <c r="C25" s="1653" t="s">
        <v>2108</v>
      </c>
      <c r="D25" s="1654"/>
      <c r="E25" s="1654"/>
      <c r="F25" s="1858"/>
    </row>
    <row r="26" spans="2:6" ht="15.75" thickBot="1" x14ac:dyDescent="0.3">
      <c r="B26" s="742" t="s">
        <v>37</v>
      </c>
      <c r="C26" s="1629" t="s">
        <v>2107</v>
      </c>
      <c r="D26" s="1644"/>
      <c r="E26" s="1644"/>
      <c r="F26" s="1857"/>
    </row>
    <row r="27" spans="2:6" ht="12.75" customHeight="1" x14ac:dyDescent="0.25">
      <c r="B27" s="1866"/>
      <c r="C27" s="412">
        <v>2022</v>
      </c>
      <c r="D27" s="412">
        <v>2023</v>
      </c>
      <c r="E27" s="412">
        <v>2024</v>
      </c>
      <c r="F27" s="412">
        <v>2025</v>
      </c>
    </row>
    <row r="28" spans="2:6" ht="9" customHeight="1" thickBot="1" x14ac:dyDescent="0.3">
      <c r="B28" s="1867"/>
      <c r="C28" s="414" t="s">
        <v>17</v>
      </c>
      <c r="D28" s="414" t="s">
        <v>18</v>
      </c>
      <c r="E28" s="414" t="s">
        <v>18</v>
      </c>
      <c r="F28" s="414" t="s">
        <v>18</v>
      </c>
    </row>
    <row r="29" spans="2:6" ht="15.75" thickBot="1" x14ac:dyDescent="0.3">
      <c r="B29" s="742" t="s">
        <v>39</v>
      </c>
      <c r="C29" s="418">
        <v>4</v>
      </c>
      <c r="D29" s="418">
        <v>4</v>
      </c>
      <c r="E29" s="418">
        <v>4</v>
      </c>
      <c r="F29" s="418">
        <v>4</v>
      </c>
    </row>
    <row r="30" spans="2:6" ht="15.75" thickBot="1" x14ac:dyDescent="0.3">
      <c r="B30" s="742" t="s">
        <v>562</v>
      </c>
      <c r="C30" s="418">
        <f>C59</f>
        <v>22877</v>
      </c>
      <c r="D30" s="418">
        <f>D59</f>
        <v>22877</v>
      </c>
      <c r="E30" s="418">
        <f>E59</f>
        <v>22877</v>
      </c>
      <c r="F30" s="418">
        <f>F59</f>
        <v>22877</v>
      </c>
    </row>
    <row r="31" spans="2:6" ht="15.75" thickBot="1" x14ac:dyDescent="0.3">
      <c r="B31" s="742" t="s">
        <v>563</v>
      </c>
      <c r="C31" s="418">
        <f>C30/C29</f>
        <v>5719.25</v>
      </c>
      <c r="D31" s="418">
        <f>D30/D29</f>
        <v>5719.25</v>
      </c>
      <c r="E31" s="418">
        <f>E30/E29</f>
        <v>5719.25</v>
      </c>
      <c r="F31" s="418">
        <f>F30/F29</f>
        <v>5719.25</v>
      </c>
    </row>
    <row r="32" spans="2:6" ht="15.75" thickBot="1" x14ac:dyDescent="0.3">
      <c r="B32" s="742" t="s">
        <v>564</v>
      </c>
      <c r="C32" s="420" t="s">
        <v>565</v>
      </c>
      <c r="D32" s="421">
        <f t="shared" ref="D32:F34" si="0">D29/C29-1</f>
        <v>0</v>
      </c>
      <c r="E32" s="421">
        <f t="shared" si="0"/>
        <v>0</v>
      </c>
      <c r="F32" s="421">
        <f t="shared" si="0"/>
        <v>0</v>
      </c>
    </row>
    <row r="33" spans="2:6" ht="15.75" thickBot="1" x14ac:dyDescent="0.3">
      <c r="B33" s="742" t="s">
        <v>566</v>
      </c>
      <c r="C33" s="420" t="s">
        <v>565</v>
      </c>
      <c r="D33" s="421">
        <f t="shared" si="0"/>
        <v>0</v>
      </c>
      <c r="E33" s="421">
        <f t="shared" si="0"/>
        <v>0</v>
      </c>
      <c r="F33" s="421">
        <f t="shared" si="0"/>
        <v>0</v>
      </c>
    </row>
    <row r="34" spans="2:6" ht="15.75" thickBot="1" x14ac:dyDescent="0.3">
      <c r="B34" s="742" t="s">
        <v>51</v>
      </c>
      <c r="C34" s="420" t="s">
        <v>565</v>
      </c>
      <c r="D34" s="421">
        <f t="shared" si="0"/>
        <v>0</v>
      </c>
      <c r="E34" s="421">
        <f t="shared" si="0"/>
        <v>0</v>
      </c>
      <c r="F34" s="421">
        <f t="shared" si="0"/>
        <v>0</v>
      </c>
    </row>
    <row r="35" spans="2:6" ht="15.75" thickBot="1" x14ac:dyDescent="0.3">
      <c r="B35" s="1872" t="s">
        <v>567</v>
      </c>
      <c r="C35" s="1638"/>
      <c r="D35" s="1638"/>
      <c r="E35" s="1638"/>
      <c r="F35" s="1873"/>
    </row>
    <row r="36" spans="2:6" ht="12.75" customHeight="1" x14ac:dyDescent="0.25">
      <c r="B36" s="1866"/>
      <c r="C36" s="412">
        <v>2022</v>
      </c>
      <c r="D36" s="412">
        <v>2023</v>
      </c>
      <c r="E36" s="412">
        <v>2024</v>
      </c>
      <c r="F36" s="412">
        <v>2025</v>
      </c>
    </row>
    <row r="37" spans="2:6" ht="9" customHeight="1" thickBot="1" x14ac:dyDescent="0.3">
      <c r="B37" s="1867"/>
      <c r="C37" s="414" t="s">
        <v>17</v>
      </c>
      <c r="D37" s="414" t="s">
        <v>18</v>
      </c>
      <c r="E37" s="414" t="s">
        <v>18</v>
      </c>
      <c r="F37" s="414" t="s">
        <v>18</v>
      </c>
    </row>
    <row r="38" spans="2:6" ht="15.75" thickBot="1" x14ac:dyDescent="0.3">
      <c r="B38" s="738" t="s">
        <v>568</v>
      </c>
      <c r="C38" s="428">
        <f>C39+C40</f>
        <v>19744</v>
      </c>
      <c r="D38" s="428">
        <f>D39+D40</f>
        <v>19744</v>
      </c>
      <c r="E38" s="428">
        <f>E39+E40</f>
        <v>19744</v>
      </c>
      <c r="F38" s="428">
        <f>F39+F40</f>
        <v>19744</v>
      </c>
    </row>
    <row r="39" spans="2:6" ht="15.75" thickBot="1" x14ac:dyDescent="0.3">
      <c r="B39" s="737" t="s">
        <v>569</v>
      </c>
      <c r="C39" s="431">
        <v>19744</v>
      </c>
      <c r="D39" s="432">
        <v>19744</v>
      </c>
      <c r="E39" s="432">
        <v>19744</v>
      </c>
      <c r="F39" s="432">
        <v>19744</v>
      </c>
    </row>
    <row r="40" spans="2:6" ht="15.75" thickBot="1" x14ac:dyDescent="0.3">
      <c r="B40" s="737" t="s">
        <v>570</v>
      </c>
      <c r="C40" s="432"/>
      <c r="D40" s="432"/>
      <c r="E40" s="432"/>
      <c r="F40" s="432"/>
    </row>
    <row r="41" spans="2:6" ht="24.75" thickBot="1" x14ac:dyDescent="0.3">
      <c r="B41" s="738" t="s">
        <v>571</v>
      </c>
      <c r="C41" s="428">
        <f>C42+C43</f>
        <v>3133</v>
      </c>
      <c r="D41" s="428">
        <f>D42+D43</f>
        <v>3133</v>
      </c>
      <c r="E41" s="428">
        <f>E42+E43</f>
        <v>3133</v>
      </c>
      <c r="F41" s="428">
        <f>F42+F43</f>
        <v>3133</v>
      </c>
    </row>
    <row r="42" spans="2:6" ht="15.75" thickBot="1" x14ac:dyDescent="0.3">
      <c r="B42" s="737" t="s">
        <v>569</v>
      </c>
      <c r="C42" s="431">
        <v>3133</v>
      </c>
      <c r="D42" s="428">
        <v>3133</v>
      </c>
      <c r="E42" s="428">
        <v>3133</v>
      </c>
      <c r="F42" s="428">
        <v>3133</v>
      </c>
    </row>
    <row r="43" spans="2:6" ht="15.75" thickBot="1" x14ac:dyDescent="0.3">
      <c r="B43" s="737" t="s">
        <v>570</v>
      </c>
      <c r="C43" s="432"/>
      <c r="D43" s="428"/>
      <c r="E43" s="428"/>
      <c r="F43" s="428"/>
    </row>
    <row r="44" spans="2:6" ht="15.75" thickBot="1" x14ac:dyDescent="0.3">
      <c r="B44" s="738" t="s">
        <v>572</v>
      </c>
      <c r="C44" s="432">
        <f>C45+C46</f>
        <v>0</v>
      </c>
      <c r="D44" s="428">
        <f>D45+D46</f>
        <v>0</v>
      </c>
      <c r="E44" s="428">
        <f>E45+E46</f>
        <v>0</v>
      </c>
      <c r="F44" s="428">
        <f>F45+F46</f>
        <v>0</v>
      </c>
    </row>
    <row r="45" spans="2:6" ht="15.75" thickBot="1" x14ac:dyDescent="0.3">
      <c r="B45" s="737" t="s">
        <v>569</v>
      </c>
      <c r="C45" s="431"/>
      <c r="D45" s="428">
        <v>0</v>
      </c>
      <c r="E45" s="435">
        <v>0</v>
      </c>
      <c r="F45" s="435">
        <v>0</v>
      </c>
    </row>
    <row r="46" spans="2:6" ht="15.75" thickBot="1" x14ac:dyDescent="0.3">
      <c r="B46" s="737" t="s">
        <v>570</v>
      </c>
      <c r="C46" s="432"/>
      <c r="D46" s="428"/>
      <c r="E46" s="428"/>
      <c r="F46" s="428"/>
    </row>
    <row r="47" spans="2:6" ht="15.75" thickBot="1" x14ac:dyDescent="0.3">
      <c r="B47" s="738" t="s">
        <v>573</v>
      </c>
      <c r="C47" s="432"/>
      <c r="D47" s="428"/>
      <c r="E47" s="428"/>
      <c r="F47" s="428"/>
    </row>
    <row r="48" spans="2:6" ht="15.75" thickBot="1" x14ac:dyDescent="0.3">
      <c r="B48" s="737" t="s">
        <v>569</v>
      </c>
      <c r="C48" s="432"/>
      <c r="D48" s="428"/>
      <c r="E48" s="428"/>
      <c r="F48" s="428"/>
    </row>
    <row r="49" spans="2:6" ht="15.75" thickBot="1" x14ac:dyDescent="0.3">
      <c r="B49" s="737" t="s">
        <v>570</v>
      </c>
      <c r="C49" s="432"/>
      <c r="D49" s="428"/>
      <c r="E49" s="428"/>
      <c r="F49" s="428"/>
    </row>
    <row r="50" spans="2:6" ht="15.75" thickBot="1" x14ac:dyDescent="0.3">
      <c r="B50" s="738" t="s">
        <v>574</v>
      </c>
      <c r="C50" s="432"/>
      <c r="D50" s="428"/>
      <c r="E50" s="428"/>
      <c r="F50" s="428"/>
    </row>
    <row r="51" spans="2:6" ht="15.75" thickBot="1" x14ac:dyDescent="0.3">
      <c r="B51" s="737" t="s">
        <v>569</v>
      </c>
      <c r="C51" s="432"/>
      <c r="D51" s="428"/>
      <c r="E51" s="428"/>
      <c r="F51" s="428"/>
    </row>
    <row r="52" spans="2:6" ht="15.75" thickBot="1" x14ac:dyDescent="0.3">
      <c r="B52" s="737" t="s">
        <v>570</v>
      </c>
      <c r="C52" s="432"/>
      <c r="D52" s="428"/>
      <c r="E52" s="428"/>
      <c r="F52" s="428"/>
    </row>
    <row r="53" spans="2:6" ht="15.75" thickBot="1" x14ac:dyDescent="0.3">
      <c r="B53" s="738" t="s">
        <v>575</v>
      </c>
      <c r="C53" s="432">
        <f>C54+C55</f>
        <v>0</v>
      </c>
      <c r="D53" s="428">
        <f>D54+D55</f>
        <v>0</v>
      </c>
      <c r="E53" s="428">
        <f>E54+E55</f>
        <v>0</v>
      </c>
      <c r="F53" s="428">
        <f>F54+F55</f>
        <v>0</v>
      </c>
    </row>
    <row r="54" spans="2:6" ht="15.75" thickBot="1" x14ac:dyDescent="0.3">
      <c r="B54" s="737" t="s">
        <v>569</v>
      </c>
      <c r="C54" s="431"/>
      <c r="D54" s="428">
        <v>0</v>
      </c>
      <c r="E54" s="435">
        <v>0</v>
      </c>
      <c r="F54" s="435">
        <v>0</v>
      </c>
    </row>
    <row r="55" spans="2:6" ht="15.75" thickBot="1" x14ac:dyDescent="0.3">
      <c r="B55" s="737" t="s">
        <v>570</v>
      </c>
      <c r="C55" s="432"/>
      <c r="D55" s="428"/>
      <c r="E55" s="428"/>
      <c r="F55" s="428"/>
    </row>
    <row r="56" spans="2:6" ht="24.75" thickBot="1" x14ac:dyDescent="0.3">
      <c r="B56" s="738" t="s">
        <v>576</v>
      </c>
      <c r="C56" s="432">
        <v>0</v>
      </c>
      <c r="D56" s="428">
        <v>0</v>
      </c>
      <c r="E56" s="428">
        <f>D56*1.03*0.99</f>
        <v>0</v>
      </c>
      <c r="F56" s="428">
        <f>E56*1.03*0.99</f>
        <v>0</v>
      </c>
    </row>
    <row r="57" spans="2:6" ht="15.75" thickBot="1" x14ac:dyDescent="0.3">
      <c r="B57" s="737" t="s">
        <v>569</v>
      </c>
      <c r="C57" s="432"/>
      <c r="D57" s="122"/>
      <c r="E57" s="122"/>
      <c r="F57" s="122"/>
    </row>
    <row r="58" spans="2:6" ht="15.75" thickBot="1" x14ac:dyDescent="0.3">
      <c r="B58" s="737" t="s">
        <v>570</v>
      </c>
      <c r="C58" s="432"/>
      <c r="D58" s="121"/>
      <c r="E58" s="122"/>
      <c r="F58" s="122"/>
    </row>
    <row r="59" spans="2:6" ht="15.75" thickBot="1" x14ac:dyDescent="0.3">
      <c r="B59" s="741" t="s">
        <v>577</v>
      </c>
      <c r="C59" s="432">
        <f>C56+C53+C50+C47+C44+C41+C38</f>
        <v>22877</v>
      </c>
      <c r="D59" s="432">
        <f>D56+D53+D50+D47+D44+D41+D38</f>
        <v>22877</v>
      </c>
      <c r="E59" s="432">
        <f>E56+E53+E50+E47+E44+E41+E38</f>
        <v>22877</v>
      </c>
      <c r="F59" s="432">
        <f>F56+F53+F50+F47+F44+F41+F38</f>
        <v>22877</v>
      </c>
    </row>
    <row r="60" spans="2:6" ht="15.75" thickBot="1" x14ac:dyDescent="0.3">
      <c r="B60" s="736" t="s">
        <v>578</v>
      </c>
      <c r="C60" s="442">
        <f>IF(C59-C30=0,0,"Error")</f>
        <v>0</v>
      </c>
      <c r="D60" s="442">
        <f>IF(D59-D30=0,0,"Error")</f>
        <v>0</v>
      </c>
      <c r="E60" s="442">
        <f>IF(E59-E30=0,0,"Error")</f>
        <v>0</v>
      </c>
      <c r="F60" s="442">
        <f>IF(F59-F30=0,0,"Error")</f>
        <v>0</v>
      </c>
    </row>
    <row r="61" spans="2:6" ht="15.75" thickBot="1" x14ac:dyDescent="0.3">
      <c r="B61" s="754" t="s">
        <v>579</v>
      </c>
      <c r="C61" s="1874" t="s">
        <v>2106</v>
      </c>
      <c r="D61" s="1864"/>
      <c r="E61" s="1864"/>
      <c r="F61" s="1865"/>
    </row>
    <row r="62" spans="2:6" ht="34.5" customHeight="1" thickBot="1" x14ac:dyDescent="0.3">
      <c r="B62" s="742" t="s">
        <v>560</v>
      </c>
      <c r="C62" s="1629" t="s">
        <v>2105</v>
      </c>
      <c r="D62" s="1630"/>
      <c r="E62" s="1630"/>
      <c r="F62" s="1871"/>
    </row>
    <row r="63" spans="2:6" ht="15.75" thickBot="1" x14ac:dyDescent="0.3">
      <c r="B63" s="742" t="s">
        <v>37</v>
      </c>
      <c r="C63" s="1629" t="s">
        <v>2104</v>
      </c>
      <c r="D63" s="1644"/>
      <c r="E63" s="1644"/>
      <c r="F63" s="1857"/>
    </row>
    <row r="64" spans="2:6" ht="12.75" customHeight="1" x14ac:dyDescent="0.25">
      <c r="B64" s="1866"/>
      <c r="C64" s="412">
        <v>2022</v>
      </c>
      <c r="D64" s="412">
        <v>2023</v>
      </c>
      <c r="E64" s="412">
        <v>2024</v>
      </c>
      <c r="F64" s="412">
        <v>2025</v>
      </c>
    </row>
    <row r="65" spans="2:6" ht="9" customHeight="1" thickBot="1" x14ac:dyDescent="0.3">
      <c r="B65" s="1867"/>
      <c r="C65" s="414" t="s">
        <v>17</v>
      </c>
      <c r="D65" s="414" t="s">
        <v>18</v>
      </c>
      <c r="E65" s="414" t="s">
        <v>18</v>
      </c>
      <c r="F65" s="414" t="s">
        <v>18</v>
      </c>
    </row>
    <row r="66" spans="2:6" ht="15.75" thickBot="1" x14ac:dyDescent="0.3">
      <c r="B66" s="742" t="s">
        <v>39</v>
      </c>
      <c r="C66" s="742">
        <v>140</v>
      </c>
      <c r="D66" s="742">
        <v>140</v>
      </c>
      <c r="E66" s="742">
        <v>140</v>
      </c>
      <c r="F66" s="742">
        <v>140</v>
      </c>
    </row>
    <row r="67" spans="2:6" ht="15.75" thickBot="1" x14ac:dyDescent="0.3">
      <c r="B67" s="742" t="s">
        <v>562</v>
      </c>
      <c r="C67" s="418">
        <f>C96</f>
        <v>5487</v>
      </c>
      <c r="D67" s="418">
        <f>D96</f>
        <v>5487</v>
      </c>
      <c r="E67" s="418">
        <f>E96</f>
        <v>5487</v>
      </c>
      <c r="F67" s="418">
        <f>F96</f>
        <v>5487</v>
      </c>
    </row>
    <row r="68" spans="2:6" ht="15.75" thickBot="1" x14ac:dyDescent="0.3">
      <c r="B68" s="742" t="s">
        <v>563</v>
      </c>
      <c r="C68" s="418">
        <f>C67/C66</f>
        <v>39.192857142857143</v>
      </c>
      <c r="D68" s="418">
        <f>D67/D66</f>
        <v>39.192857142857143</v>
      </c>
      <c r="E68" s="418">
        <f>E67/E66</f>
        <v>39.192857142857143</v>
      </c>
      <c r="F68" s="418">
        <f>F67/F66</f>
        <v>39.192857142857143</v>
      </c>
    </row>
    <row r="69" spans="2:6" ht="15.75" thickBot="1" x14ac:dyDescent="0.3">
      <c r="B69" s="742" t="s">
        <v>564</v>
      </c>
      <c r="C69" s="420"/>
      <c r="D69" s="421">
        <f t="shared" ref="D69:F71" si="1">D66/C66-1</f>
        <v>0</v>
      </c>
      <c r="E69" s="421">
        <f t="shared" si="1"/>
        <v>0</v>
      </c>
      <c r="F69" s="421">
        <f t="shared" si="1"/>
        <v>0</v>
      </c>
    </row>
    <row r="70" spans="2:6" ht="15.75" thickBot="1" x14ac:dyDescent="0.3">
      <c r="B70" s="742" t="s">
        <v>566</v>
      </c>
      <c r="C70" s="420"/>
      <c r="D70" s="421">
        <f t="shared" si="1"/>
        <v>0</v>
      </c>
      <c r="E70" s="421">
        <f t="shared" si="1"/>
        <v>0</v>
      </c>
      <c r="F70" s="421">
        <f t="shared" si="1"/>
        <v>0</v>
      </c>
    </row>
    <row r="71" spans="2:6" ht="15.75" thickBot="1" x14ac:dyDescent="0.3">
      <c r="B71" s="742" t="s">
        <v>51</v>
      </c>
      <c r="C71" s="420"/>
      <c r="D71" s="421">
        <f t="shared" si="1"/>
        <v>0</v>
      </c>
      <c r="E71" s="421">
        <f t="shared" si="1"/>
        <v>0</v>
      </c>
      <c r="F71" s="421">
        <f t="shared" si="1"/>
        <v>0</v>
      </c>
    </row>
    <row r="72" spans="2:6" ht="24.75" customHeight="1" thickBot="1" x14ac:dyDescent="0.3">
      <c r="B72" s="1872" t="s">
        <v>580</v>
      </c>
      <c r="C72" s="1638"/>
      <c r="D72" s="1638"/>
      <c r="E72" s="1638"/>
      <c r="F72" s="1873"/>
    </row>
    <row r="73" spans="2:6" ht="12.75" customHeight="1" x14ac:dyDescent="0.25">
      <c r="B73" s="1866"/>
      <c r="C73" s="412">
        <v>2022</v>
      </c>
      <c r="D73" s="412">
        <v>2023</v>
      </c>
      <c r="E73" s="412">
        <v>2024</v>
      </c>
      <c r="F73" s="412">
        <v>2025</v>
      </c>
    </row>
    <row r="74" spans="2:6" ht="9" customHeight="1" thickBot="1" x14ac:dyDescent="0.3">
      <c r="B74" s="1867"/>
      <c r="C74" s="414" t="s">
        <v>17</v>
      </c>
      <c r="D74" s="414" t="s">
        <v>18</v>
      </c>
      <c r="E74" s="414" t="s">
        <v>18</v>
      </c>
      <c r="F74" s="414" t="s">
        <v>18</v>
      </c>
    </row>
    <row r="75" spans="2:6" ht="24.75" customHeight="1" thickBot="1" x14ac:dyDescent="0.3">
      <c r="B75" s="738" t="s">
        <v>568</v>
      </c>
      <c r="C75" s="428"/>
      <c r="D75" s="428"/>
      <c r="E75" s="428"/>
      <c r="F75" s="428"/>
    </row>
    <row r="76" spans="2:6" ht="38.25" customHeight="1" thickBot="1" x14ac:dyDescent="0.3">
      <c r="B76" s="737" t="s">
        <v>569</v>
      </c>
      <c r="C76" s="432"/>
      <c r="D76" s="753"/>
      <c r="E76" s="753"/>
      <c r="F76" s="753"/>
    </row>
    <row r="77" spans="2:6" ht="24.75" customHeight="1" thickBot="1" x14ac:dyDescent="0.3">
      <c r="B77" s="737" t="s">
        <v>570</v>
      </c>
      <c r="C77" s="432"/>
      <c r="D77" s="753"/>
      <c r="E77" s="753"/>
      <c r="F77" s="753"/>
    </row>
    <row r="78" spans="2:6" ht="24.75" customHeight="1" thickBot="1" x14ac:dyDescent="0.3">
      <c r="B78" s="738" t="s">
        <v>571</v>
      </c>
      <c r="C78" s="428"/>
      <c r="D78" s="428"/>
      <c r="E78" s="428"/>
      <c r="F78" s="428"/>
    </row>
    <row r="79" spans="2:6" ht="15.75" thickBot="1" x14ac:dyDescent="0.3">
      <c r="B79" s="737" t="s">
        <v>569</v>
      </c>
      <c r="C79" s="432"/>
      <c r="D79" s="428"/>
      <c r="E79" s="428"/>
      <c r="F79" s="428"/>
    </row>
    <row r="80" spans="2:6" ht="15.75" thickBot="1" x14ac:dyDescent="0.3">
      <c r="B80" s="737" t="s">
        <v>570</v>
      </c>
      <c r="C80" s="432"/>
      <c r="D80" s="428"/>
      <c r="E80" s="428"/>
      <c r="F80" s="428"/>
    </row>
    <row r="81" spans="2:6" ht="24.75" customHeight="1" thickBot="1" x14ac:dyDescent="0.3">
      <c r="B81" s="738" t="s">
        <v>572</v>
      </c>
      <c r="C81" s="428">
        <f>C82</f>
        <v>5487</v>
      </c>
      <c r="D81" s="428">
        <f>D82</f>
        <v>5487</v>
      </c>
      <c r="E81" s="428">
        <f>E82</f>
        <v>5487</v>
      </c>
      <c r="F81" s="428">
        <f>F82</f>
        <v>5487</v>
      </c>
    </row>
    <row r="82" spans="2:6" ht="15.75" thickBot="1" x14ac:dyDescent="0.3">
      <c r="B82" s="737" t="s">
        <v>569</v>
      </c>
      <c r="C82" s="432">
        <v>5487</v>
      </c>
      <c r="D82" s="435">
        <v>5487</v>
      </c>
      <c r="E82" s="435">
        <v>5487</v>
      </c>
      <c r="F82" s="435">
        <v>5487</v>
      </c>
    </row>
    <row r="83" spans="2:6" ht="15.75" thickBot="1" x14ac:dyDescent="0.3">
      <c r="B83" s="737" t="s">
        <v>570</v>
      </c>
      <c r="C83" s="432"/>
      <c r="D83" s="428"/>
      <c r="E83" s="428"/>
      <c r="F83" s="428"/>
    </row>
    <row r="84" spans="2:6" ht="15.75" thickBot="1" x14ac:dyDescent="0.3">
      <c r="B84" s="738" t="s">
        <v>573</v>
      </c>
      <c r="C84" s="432"/>
      <c r="D84" s="428"/>
      <c r="E84" s="428"/>
      <c r="F84" s="428"/>
    </row>
    <row r="85" spans="2:6" ht="15.75" thickBot="1" x14ac:dyDescent="0.3">
      <c r="B85" s="737" t="s">
        <v>569</v>
      </c>
      <c r="C85" s="432"/>
      <c r="D85" s="428"/>
      <c r="E85" s="428"/>
      <c r="F85" s="428"/>
    </row>
    <row r="86" spans="2:6" ht="15.75" thickBot="1" x14ac:dyDescent="0.3">
      <c r="B86" s="737" t="s">
        <v>570</v>
      </c>
      <c r="C86" s="432"/>
      <c r="D86" s="428"/>
      <c r="E86" s="428"/>
      <c r="F86" s="428"/>
    </row>
    <row r="87" spans="2:6" ht="15.75" thickBot="1" x14ac:dyDescent="0.3">
      <c r="B87" s="738" t="s">
        <v>574</v>
      </c>
      <c r="C87" s="432"/>
      <c r="D87" s="428"/>
      <c r="E87" s="428"/>
      <c r="F87" s="428"/>
    </row>
    <row r="88" spans="2:6" ht="15.75" thickBot="1" x14ac:dyDescent="0.3">
      <c r="B88" s="737" t="s">
        <v>569</v>
      </c>
      <c r="C88" s="432"/>
      <c r="D88" s="428"/>
      <c r="E88" s="428"/>
      <c r="F88" s="428"/>
    </row>
    <row r="89" spans="2:6" ht="15.75" thickBot="1" x14ac:dyDescent="0.3">
      <c r="B89" s="737" t="s">
        <v>570</v>
      </c>
      <c r="C89" s="432"/>
      <c r="D89" s="428"/>
      <c r="E89" s="428"/>
      <c r="F89" s="428"/>
    </row>
    <row r="90" spans="2:6" ht="15.75" thickBot="1" x14ac:dyDescent="0.3">
      <c r="B90" s="738" t="s">
        <v>575</v>
      </c>
      <c r="C90" s="432"/>
      <c r="D90" s="428"/>
      <c r="E90" s="428"/>
      <c r="F90" s="428"/>
    </row>
    <row r="91" spans="2:6" ht="15.75" thickBot="1" x14ac:dyDescent="0.3">
      <c r="B91" s="737" t="s">
        <v>569</v>
      </c>
      <c r="C91" s="432"/>
      <c r="D91" s="428"/>
      <c r="E91" s="428"/>
      <c r="F91" s="428"/>
    </row>
    <row r="92" spans="2:6" ht="15.75" thickBot="1" x14ac:dyDescent="0.3">
      <c r="B92" s="737" t="s">
        <v>570</v>
      </c>
      <c r="C92" s="432"/>
      <c r="D92" s="428"/>
      <c r="E92" s="428"/>
      <c r="F92" s="428"/>
    </row>
    <row r="93" spans="2:6" ht="24.75" thickBot="1" x14ac:dyDescent="0.3">
      <c r="B93" s="738" t="s">
        <v>576</v>
      </c>
      <c r="C93" s="432"/>
      <c r="D93" s="428"/>
      <c r="E93" s="428"/>
      <c r="F93" s="428"/>
    </row>
    <row r="94" spans="2:6" ht="15.75" thickBot="1" x14ac:dyDescent="0.3">
      <c r="B94" s="737" t="s">
        <v>569</v>
      </c>
      <c r="C94" s="432"/>
      <c r="D94" s="428"/>
      <c r="E94" s="428"/>
      <c r="F94" s="428"/>
    </row>
    <row r="95" spans="2:6" ht="15.75" thickBot="1" x14ac:dyDescent="0.3">
      <c r="B95" s="737" t="s">
        <v>570</v>
      </c>
      <c r="C95" s="432"/>
      <c r="D95" s="428"/>
      <c r="E95" s="428"/>
      <c r="F95" s="428"/>
    </row>
    <row r="96" spans="2:6" ht="15.75" thickBot="1" x14ac:dyDescent="0.3">
      <c r="B96" s="750" t="s">
        <v>581</v>
      </c>
      <c r="C96" s="432">
        <f>C93+C90+C87+C84+C81+C78+C75</f>
        <v>5487</v>
      </c>
      <c r="D96" s="432">
        <f>D93+D90+D87+D84+D81+D78+D75</f>
        <v>5487</v>
      </c>
      <c r="E96" s="432">
        <f>E93+E90+E87+E84+E81+E78+E75</f>
        <v>5487</v>
      </c>
      <c r="F96" s="432">
        <f>F93+F90+F87+F84+F81+F78+F75</f>
        <v>5487</v>
      </c>
    </row>
    <row r="97" spans="2:6" ht="17.25" customHeight="1" thickBot="1" x14ac:dyDescent="0.3">
      <c r="B97" s="736" t="s">
        <v>578</v>
      </c>
      <c r="C97" s="442">
        <f>IF(C96-C67=0,0,"Error")</f>
        <v>0</v>
      </c>
      <c r="D97" s="442">
        <f>IF(D96-D67=0,0,"Error")</f>
        <v>0</v>
      </c>
      <c r="E97" s="442">
        <f>IF(E96-E67=0,0,"Error")</f>
        <v>0</v>
      </c>
      <c r="F97" s="442">
        <f>IF(F96-F67=0,0,"Error")</f>
        <v>0</v>
      </c>
    </row>
    <row r="98" spans="2:6" ht="15.75" hidden="1" thickBot="1" x14ac:dyDescent="0.3">
      <c r="B98" s="754" t="s">
        <v>582</v>
      </c>
      <c r="C98" s="1874"/>
      <c r="D98" s="1864"/>
      <c r="E98" s="1864"/>
      <c r="F98" s="1865"/>
    </row>
    <row r="99" spans="2:6" ht="26.25" hidden="1" customHeight="1" thickBot="1" x14ac:dyDescent="0.3">
      <c r="B99" s="742" t="s">
        <v>560</v>
      </c>
      <c r="C99" s="1629"/>
      <c r="D99" s="1630"/>
      <c r="E99" s="1630"/>
      <c r="F99" s="1871"/>
    </row>
    <row r="100" spans="2:6" ht="15.75" hidden="1" thickBot="1" x14ac:dyDescent="0.3">
      <c r="B100" s="742" t="s">
        <v>37</v>
      </c>
      <c r="C100" s="1643"/>
      <c r="D100" s="1644"/>
      <c r="E100" s="1644"/>
      <c r="F100" s="1857"/>
    </row>
    <row r="101" spans="2:6" ht="12.75" hidden="1" customHeight="1" x14ac:dyDescent="0.25">
      <c r="B101" s="1866"/>
      <c r="C101" s="412">
        <v>2020</v>
      </c>
      <c r="D101" s="412">
        <v>2021</v>
      </c>
      <c r="E101" s="412">
        <v>2022</v>
      </c>
      <c r="F101" s="412">
        <v>2023</v>
      </c>
    </row>
    <row r="102" spans="2:6" ht="9" hidden="1" customHeight="1" thickBot="1" x14ac:dyDescent="0.3">
      <c r="B102" s="1867"/>
      <c r="C102" s="414" t="s">
        <v>17</v>
      </c>
      <c r="D102" s="414" t="s">
        <v>18</v>
      </c>
      <c r="E102" s="414" t="s">
        <v>18</v>
      </c>
      <c r="F102" s="414" t="s">
        <v>18</v>
      </c>
    </row>
    <row r="103" spans="2:6" ht="15.75" hidden="1" thickBot="1" x14ac:dyDescent="0.3">
      <c r="B103" s="742" t="s">
        <v>39</v>
      </c>
      <c r="C103" s="446"/>
      <c r="D103" s="446"/>
      <c r="E103" s="446"/>
      <c r="F103" s="446"/>
    </row>
    <row r="104" spans="2:6" ht="15.75" hidden="1" thickBot="1" x14ac:dyDescent="0.3">
      <c r="B104" s="742" t="s">
        <v>562</v>
      </c>
      <c r="C104" s="418">
        <f>C133</f>
        <v>0</v>
      </c>
      <c r="D104" s="418">
        <f>D133</f>
        <v>0</v>
      </c>
      <c r="E104" s="418">
        <f>E133</f>
        <v>0</v>
      </c>
      <c r="F104" s="418">
        <f>F133</f>
        <v>0</v>
      </c>
    </row>
    <row r="105" spans="2:6" ht="15.75" hidden="1" thickBot="1" x14ac:dyDescent="0.3">
      <c r="B105" s="742" t="s">
        <v>563</v>
      </c>
      <c r="C105" s="418" t="e">
        <f>C104/C103</f>
        <v>#DIV/0!</v>
      </c>
      <c r="D105" s="418" t="e">
        <f>D104/D103</f>
        <v>#DIV/0!</v>
      </c>
      <c r="E105" s="418" t="e">
        <f>E104/E103</f>
        <v>#DIV/0!</v>
      </c>
      <c r="F105" s="418" t="e">
        <f>F104/F103</f>
        <v>#DIV/0!</v>
      </c>
    </row>
    <row r="106" spans="2:6" ht="15.75" hidden="1" thickBot="1" x14ac:dyDescent="0.3">
      <c r="B106" s="742" t="s">
        <v>564</v>
      </c>
      <c r="C106" s="420"/>
      <c r="D106" s="421" t="e">
        <f t="shared" ref="D106:F108" si="2">D103/C103-1</f>
        <v>#DIV/0!</v>
      </c>
      <c r="E106" s="421" t="e">
        <f t="shared" si="2"/>
        <v>#DIV/0!</v>
      </c>
      <c r="F106" s="421" t="e">
        <f t="shared" si="2"/>
        <v>#DIV/0!</v>
      </c>
    </row>
    <row r="107" spans="2:6" ht="15.75" hidden="1" thickBot="1" x14ac:dyDescent="0.3">
      <c r="B107" s="742" t="s">
        <v>566</v>
      </c>
      <c r="C107" s="420"/>
      <c r="D107" s="421" t="e">
        <f t="shared" si="2"/>
        <v>#DIV/0!</v>
      </c>
      <c r="E107" s="421" t="e">
        <f t="shared" si="2"/>
        <v>#DIV/0!</v>
      </c>
      <c r="F107" s="421" t="e">
        <f t="shared" si="2"/>
        <v>#DIV/0!</v>
      </c>
    </row>
    <row r="108" spans="2:6" ht="15.75" hidden="1" thickBot="1" x14ac:dyDescent="0.3">
      <c r="B108" s="742" t="s">
        <v>51</v>
      </c>
      <c r="C108" s="420"/>
      <c r="D108" s="421" t="e">
        <f t="shared" si="2"/>
        <v>#DIV/0!</v>
      </c>
      <c r="E108" s="421" t="e">
        <f t="shared" si="2"/>
        <v>#DIV/0!</v>
      </c>
      <c r="F108" s="421" t="e">
        <f t="shared" si="2"/>
        <v>#DIV/0!</v>
      </c>
    </row>
    <row r="109" spans="2:6" ht="24.75" hidden="1" customHeight="1" thickBot="1" x14ac:dyDescent="0.3">
      <c r="B109" s="1872" t="s">
        <v>580</v>
      </c>
      <c r="C109" s="1638"/>
      <c r="D109" s="1638"/>
      <c r="E109" s="1638"/>
      <c r="F109" s="1873"/>
    </row>
    <row r="110" spans="2:6" ht="12.75" hidden="1" customHeight="1" x14ac:dyDescent="0.25">
      <c r="B110" s="1866"/>
      <c r="C110" s="412">
        <v>2020</v>
      </c>
      <c r="D110" s="412">
        <v>2021</v>
      </c>
      <c r="E110" s="412">
        <v>2022</v>
      </c>
      <c r="F110" s="412">
        <v>2023</v>
      </c>
    </row>
    <row r="111" spans="2:6" ht="9" hidden="1" customHeight="1" thickBot="1" x14ac:dyDescent="0.3">
      <c r="B111" s="1867"/>
      <c r="C111" s="414" t="s">
        <v>17</v>
      </c>
      <c r="D111" s="414" t="s">
        <v>18</v>
      </c>
      <c r="E111" s="414" t="s">
        <v>18</v>
      </c>
      <c r="F111" s="414" t="s">
        <v>18</v>
      </c>
    </row>
    <row r="112" spans="2:6" ht="24.75" hidden="1" customHeight="1" thickBot="1" x14ac:dyDescent="0.3">
      <c r="B112" s="738" t="s">
        <v>568</v>
      </c>
      <c r="C112" s="428"/>
      <c r="D112" s="428"/>
      <c r="E112" s="428"/>
      <c r="F112" s="428"/>
    </row>
    <row r="113" spans="2:6" ht="15.75" hidden="1" thickBot="1" x14ac:dyDescent="0.3">
      <c r="B113" s="737" t="s">
        <v>569</v>
      </c>
      <c r="C113" s="432"/>
      <c r="D113" s="753"/>
      <c r="E113" s="753"/>
      <c r="F113" s="753"/>
    </row>
    <row r="114" spans="2:6" ht="15.75" hidden="1" thickBot="1" x14ac:dyDescent="0.3">
      <c r="B114" s="737" t="s">
        <v>570</v>
      </c>
      <c r="C114" s="432"/>
      <c r="D114" s="753"/>
      <c r="E114" s="753"/>
      <c r="F114" s="753"/>
    </row>
    <row r="115" spans="2:6" ht="24.75" hidden="1" customHeight="1" thickBot="1" x14ac:dyDescent="0.3">
      <c r="B115" s="738" t="s">
        <v>571</v>
      </c>
      <c r="C115" s="428"/>
      <c r="D115" s="428"/>
      <c r="E115" s="428"/>
      <c r="F115" s="428"/>
    </row>
    <row r="116" spans="2:6" ht="15.75" hidden="1" thickBot="1" x14ac:dyDescent="0.3">
      <c r="B116" s="737" t="s">
        <v>569</v>
      </c>
      <c r="C116" s="432"/>
      <c r="D116" s="428"/>
      <c r="E116" s="428"/>
      <c r="F116" s="428"/>
    </row>
    <row r="117" spans="2:6" ht="15.75" hidden="1" thickBot="1" x14ac:dyDescent="0.3">
      <c r="B117" s="737" t="s">
        <v>570</v>
      </c>
      <c r="C117" s="432"/>
      <c r="D117" s="428"/>
      <c r="E117" s="428"/>
      <c r="F117" s="428"/>
    </row>
    <row r="118" spans="2:6" ht="24.75" hidden="1" customHeight="1" thickBot="1" x14ac:dyDescent="0.3">
      <c r="B118" s="738" t="s">
        <v>572</v>
      </c>
      <c r="C118" s="438">
        <v>0</v>
      </c>
      <c r="D118" s="434">
        <v>0</v>
      </c>
      <c r="E118" s="434">
        <v>0</v>
      </c>
      <c r="F118" s="434">
        <v>0</v>
      </c>
    </row>
    <row r="119" spans="2:6" ht="15.75" hidden="1" thickBot="1" x14ac:dyDescent="0.3">
      <c r="B119" s="737" t="s">
        <v>569</v>
      </c>
      <c r="C119" s="432"/>
      <c r="D119" s="428"/>
      <c r="E119" s="428"/>
      <c r="F119" s="428"/>
    </row>
    <row r="120" spans="2:6" ht="15.75" hidden="1" thickBot="1" x14ac:dyDescent="0.3">
      <c r="B120" s="737" t="s">
        <v>570</v>
      </c>
      <c r="C120" s="432"/>
      <c r="D120" s="428"/>
      <c r="E120" s="428"/>
      <c r="F120" s="428"/>
    </row>
    <row r="121" spans="2:6" ht="15.75" hidden="1" thickBot="1" x14ac:dyDescent="0.3">
      <c r="B121" s="738" t="s">
        <v>573</v>
      </c>
      <c r="C121" s="432"/>
      <c r="D121" s="428"/>
      <c r="E121" s="428"/>
      <c r="F121" s="428"/>
    </row>
    <row r="122" spans="2:6" ht="15.75" hidden="1" thickBot="1" x14ac:dyDescent="0.3">
      <c r="B122" s="737" t="s">
        <v>569</v>
      </c>
      <c r="C122" s="432"/>
      <c r="D122" s="428"/>
      <c r="E122" s="428"/>
      <c r="F122" s="428"/>
    </row>
    <row r="123" spans="2:6" ht="15.75" hidden="1" thickBot="1" x14ac:dyDescent="0.3">
      <c r="B123" s="737" t="s">
        <v>570</v>
      </c>
      <c r="C123" s="432"/>
      <c r="D123" s="428"/>
      <c r="E123" s="428"/>
      <c r="F123" s="428"/>
    </row>
    <row r="124" spans="2:6" ht="15.75" hidden="1" thickBot="1" x14ac:dyDescent="0.3">
      <c r="B124" s="738" t="s">
        <v>574</v>
      </c>
      <c r="C124" s="432"/>
      <c r="D124" s="428"/>
      <c r="E124" s="428"/>
      <c r="F124" s="428"/>
    </row>
    <row r="125" spans="2:6" ht="15.75" hidden="1" thickBot="1" x14ac:dyDescent="0.3">
      <c r="B125" s="737" t="s">
        <v>569</v>
      </c>
      <c r="C125" s="432"/>
      <c r="D125" s="428"/>
      <c r="E125" s="428"/>
      <c r="F125" s="428"/>
    </row>
    <row r="126" spans="2:6" ht="15" hidden="1" customHeight="1" thickBot="1" x14ac:dyDescent="0.3">
      <c r="B126" s="737" t="s">
        <v>570</v>
      </c>
      <c r="C126" s="432"/>
      <c r="D126" s="428"/>
      <c r="E126" s="428"/>
      <c r="F126" s="428"/>
    </row>
    <row r="127" spans="2:6" ht="15.75" hidden="1" thickBot="1" x14ac:dyDescent="0.3">
      <c r="B127" s="738" t="s">
        <v>575</v>
      </c>
      <c r="C127" s="432">
        <v>0</v>
      </c>
      <c r="D127" s="428">
        <v>0</v>
      </c>
      <c r="E127" s="428">
        <v>0</v>
      </c>
      <c r="F127" s="428">
        <v>0</v>
      </c>
    </row>
    <row r="128" spans="2:6" ht="15.75" hidden="1" thickBot="1" x14ac:dyDescent="0.3">
      <c r="B128" s="737" t="s">
        <v>569</v>
      </c>
      <c r="C128" s="432"/>
      <c r="D128" s="428"/>
      <c r="E128" s="428"/>
      <c r="F128" s="428"/>
    </row>
    <row r="129" spans="2:6" ht="15.75" hidden="1" thickBot="1" x14ac:dyDescent="0.3">
      <c r="B129" s="737" t="s">
        <v>570</v>
      </c>
      <c r="C129" s="432"/>
      <c r="D129" s="428"/>
      <c r="E129" s="428"/>
      <c r="F129" s="428"/>
    </row>
    <row r="130" spans="2:6" ht="24.75" hidden="1" thickBot="1" x14ac:dyDescent="0.3">
      <c r="B130" s="738" t="s">
        <v>576</v>
      </c>
      <c r="C130" s="432"/>
      <c r="D130" s="428"/>
      <c r="E130" s="428"/>
      <c r="F130" s="428"/>
    </row>
    <row r="131" spans="2:6" ht="15.75" hidden="1" thickBot="1" x14ac:dyDescent="0.3">
      <c r="B131" s="737" t="s">
        <v>569</v>
      </c>
      <c r="C131" s="432"/>
      <c r="D131" s="428"/>
      <c r="E131" s="428"/>
      <c r="F131" s="428"/>
    </row>
    <row r="132" spans="2:6" ht="15.75" hidden="1" thickBot="1" x14ac:dyDescent="0.3">
      <c r="B132" s="737" t="s">
        <v>570</v>
      </c>
      <c r="C132" s="432"/>
      <c r="D132" s="428"/>
      <c r="E132" s="428"/>
      <c r="F132" s="428"/>
    </row>
    <row r="133" spans="2:6" ht="15.75" hidden="1" thickBot="1" x14ac:dyDescent="0.3">
      <c r="B133" s="750" t="s">
        <v>581</v>
      </c>
      <c r="C133" s="432">
        <f>C130+C127+C124+C121+C118+C115+C112</f>
        <v>0</v>
      </c>
      <c r="D133" s="432">
        <f>D130+D127+D124+D121+D118+D115+D112</f>
        <v>0</v>
      </c>
      <c r="E133" s="432">
        <f>E130+E127+E124+E121+E118+E115+E112</f>
        <v>0</v>
      </c>
      <c r="F133" s="432">
        <f>F130+F127+F124+F121+F118+F115+F112</f>
        <v>0</v>
      </c>
    </row>
    <row r="134" spans="2:6" ht="17.25" hidden="1" customHeight="1" thickBot="1" x14ac:dyDescent="0.3">
      <c r="B134" s="736" t="s">
        <v>578</v>
      </c>
      <c r="C134" s="442">
        <f>IF(C133-C104=0,0,"Error")</f>
        <v>0</v>
      </c>
      <c r="D134" s="442">
        <f>IF(D133-D104=0,0,"Error")</f>
        <v>0</v>
      </c>
      <c r="E134" s="442">
        <f>IF(E133-E104=0,0,"Error")</f>
        <v>0</v>
      </c>
      <c r="F134" s="442">
        <f>IF(F133-F104=0,0,"Error")</f>
        <v>0</v>
      </c>
    </row>
    <row r="135" spans="2:6" ht="15.75" thickBot="1" x14ac:dyDescent="0.3">
      <c r="B135" s="754" t="s">
        <v>579</v>
      </c>
      <c r="C135" s="1874" t="s">
        <v>2103</v>
      </c>
      <c r="D135" s="1864"/>
      <c r="E135" s="1864"/>
      <c r="F135" s="1865"/>
    </row>
    <row r="136" spans="2:6" ht="34.5" customHeight="1" thickBot="1" x14ac:dyDescent="0.3">
      <c r="B136" s="742" t="s">
        <v>560</v>
      </c>
      <c r="C136" s="1874" t="s">
        <v>2103</v>
      </c>
      <c r="D136" s="1864"/>
      <c r="E136" s="1864"/>
      <c r="F136" s="1865"/>
    </row>
    <row r="137" spans="2:6" ht="15.75" thickBot="1" x14ac:dyDescent="0.3">
      <c r="B137" s="742" t="s">
        <v>37</v>
      </c>
      <c r="C137" s="1629" t="s">
        <v>2102</v>
      </c>
      <c r="D137" s="1644"/>
      <c r="E137" s="1644"/>
      <c r="F137" s="1857"/>
    </row>
    <row r="138" spans="2:6" ht="12.75" customHeight="1" x14ac:dyDescent="0.25">
      <c r="B138" s="1866"/>
      <c r="C138" s="412">
        <v>2022</v>
      </c>
      <c r="D138" s="412">
        <v>2023</v>
      </c>
      <c r="E138" s="412">
        <v>2024</v>
      </c>
      <c r="F138" s="412">
        <v>2025</v>
      </c>
    </row>
    <row r="139" spans="2:6" ht="9" customHeight="1" thickBot="1" x14ac:dyDescent="0.3">
      <c r="B139" s="1867"/>
      <c r="C139" s="414" t="s">
        <v>17</v>
      </c>
      <c r="D139" s="414" t="s">
        <v>18</v>
      </c>
      <c r="E139" s="414" t="s">
        <v>18</v>
      </c>
      <c r="F139" s="414" t="s">
        <v>18</v>
      </c>
    </row>
    <row r="140" spans="2:6" ht="15.75" thickBot="1" x14ac:dyDescent="0.3">
      <c r="B140" s="742" t="s">
        <v>39</v>
      </c>
      <c r="C140" s="742">
        <v>1</v>
      </c>
      <c r="D140" s="742">
        <v>1</v>
      </c>
      <c r="E140" s="742">
        <v>4</v>
      </c>
      <c r="F140" s="742">
        <v>4</v>
      </c>
    </row>
    <row r="141" spans="2:6" ht="15.75" thickBot="1" x14ac:dyDescent="0.3">
      <c r="B141" s="742" t="s">
        <v>562</v>
      </c>
      <c r="C141" s="418">
        <f>C170</f>
        <v>4000</v>
      </c>
      <c r="D141" s="418">
        <f>D170</f>
        <v>4000</v>
      </c>
      <c r="E141" s="418">
        <f>E170</f>
        <v>4000</v>
      </c>
      <c r="F141" s="418">
        <f>F170</f>
        <v>4000</v>
      </c>
    </row>
    <row r="142" spans="2:6" ht="15.75" thickBot="1" x14ac:dyDescent="0.3">
      <c r="B142" s="742" t="s">
        <v>563</v>
      </c>
      <c r="C142" s="418">
        <f>C141/C140</f>
        <v>4000</v>
      </c>
      <c r="D142" s="418">
        <f>D141/D140</f>
        <v>4000</v>
      </c>
      <c r="E142" s="418">
        <f>E141/E140</f>
        <v>1000</v>
      </c>
      <c r="F142" s="418">
        <f>F141/F140</f>
        <v>1000</v>
      </c>
    </row>
    <row r="143" spans="2:6" ht="15.75" thickBot="1" x14ac:dyDescent="0.3">
      <c r="B143" s="742" t="s">
        <v>564</v>
      </c>
      <c r="C143" s="420"/>
      <c r="D143" s="421">
        <f t="shared" ref="D143:F145" si="3">D140/C140-1</f>
        <v>0</v>
      </c>
      <c r="E143" s="421">
        <f t="shared" si="3"/>
        <v>3</v>
      </c>
      <c r="F143" s="421">
        <f t="shared" si="3"/>
        <v>0</v>
      </c>
    </row>
    <row r="144" spans="2:6" ht="15.75" thickBot="1" x14ac:dyDescent="0.3">
      <c r="B144" s="742" t="s">
        <v>566</v>
      </c>
      <c r="C144" s="420"/>
      <c r="D144" s="421">
        <f t="shared" si="3"/>
        <v>0</v>
      </c>
      <c r="E144" s="421">
        <f t="shared" si="3"/>
        <v>0</v>
      </c>
      <c r="F144" s="421">
        <f t="shared" si="3"/>
        <v>0</v>
      </c>
    </row>
    <row r="145" spans="2:6" ht="15.75" thickBot="1" x14ac:dyDescent="0.3">
      <c r="B145" s="742" t="s">
        <v>51</v>
      </c>
      <c r="C145" s="420"/>
      <c r="D145" s="421">
        <f t="shared" si="3"/>
        <v>0</v>
      </c>
      <c r="E145" s="421">
        <f t="shared" si="3"/>
        <v>-0.75</v>
      </c>
      <c r="F145" s="421">
        <f t="shared" si="3"/>
        <v>0</v>
      </c>
    </row>
    <row r="146" spans="2:6" ht="24.75" customHeight="1" thickBot="1" x14ac:dyDescent="0.3">
      <c r="B146" s="1872" t="s">
        <v>580</v>
      </c>
      <c r="C146" s="1638"/>
      <c r="D146" s="1638"/>
      <c r="E146" s="1638"/>
      <c r="F146" s="1873"/>
    </row>
    <row r="147" spans="2:6" ht="12.75" customHeight="1" x14ac:dyDescent="0.25">
      <c r="B147" s="1866"/>
      <c r="C147" s="412">
        <v>2022</v>
      </c>
      <c r="D147" s="412">
        <v>2023</v>
      </c>
      <c r="E147" s="412">
        <v>2024</v>
      </c>
      <c r="F147" s="412">
        <v>2025</v>
      </c>
    </row>
    <row r="148" spans="2:6" ht="9" customHeight="1" thickBot="1" x14ac:dyDescent="0.3">
      <c r="B148" s="1867"/>
      <c r="C148" s="414" t="s">
        <v>17</v>
      </c>
      <c r="D148" s="414" t="s">
        <v>18</v>
      </c>
      <c r="E148" s="414" t="s">
        <v>18</v>
      </c>
      <c r="F148" s="414" t="s">
        <v>18</v>
      </c>
    </row>
    <row r="149" spans="2:6" ht="24.75" customHeight="1" thickBot="1" x14ac:dyDescent="0.3">
      <c r="B149" s="738" t="s">
        <v>568</v>
      </c>
      <c r="C149" s="428"/>
      <c r="D149" s="428"/>
      <c r="E149" s="428"/>
      <c r="F149" s="428"/>
    </row>
    <row r="150" spans="2:6" ht="38.25" customHeight="1" thickBot="1" x14ac:dyDescent="0.3">
      <c r="B150" s="737" t="s">
        <v>569</v>
      </c>
      <c r="C150" s="432"/>
      <c r="D150" s="753"/>
      <c r="E150" s="753"/>
      <c r="F150" s="753"/>
    </row>
    <row r="151" spans="2:6" ht="24.75" customHeight="1" thickBot="1" x14ac:dyDescent="0.3">
      <c r="B151" s="737" t="s">
        <v>570</v>
      </c>
      <c r="C151" s="432"/>
      <c r="D151" s="753"/>
      <c r="E151" s="753"/>
      <c r="F151" s="753"/>
    </row>
    <row r="152" spans="2:6" ht="24.75" customHeight="1" thickBot="1" x14ac:dyDescent="0.3">
      <c r="B152" s="738" t="s">
        <v>571</v>
      </c>
      <c r="C152" s="428"/>
      <c r="D152" s="428"/>
      <c r="E152" s="428"/>
      <c r="F152" s="428"/>
    </row>
    <row r="153" spans="2:6" ht="15.75" thickBot="1" x14ac:dyDescent="0.3">
      <c r="B153" s="737" t="s">
        <v>569</v>
      </c>
      <c r="C153" s="432"/>
      <c r="D153" s="428"/>
      <c r="E153" s="428"/>
      <c r="F153" s="428"/>
    </row>
    <row r="154" spans="2:6" ht="15.75" thickBot="1" x14ac:dyDescent="0.3">
      <c r="B154" s="737" t="s">
        <v>570</v>
      </c>
      <c r="C154" s="432"/>
      <c r="D154" s="428"/>
      <c r="E154" s="428"/>
      <c r="F154" s="428"/>
    </row>
    <row r="155" spans="2:6" ht="24.75" customHeight="1" thickBot="1" x14ac:dyDescent="0.3">
      <c r="B155" s="738" t="s">
        <v>572</v>
      </c>
      <c r="C155" s="751">
        <f>C156</f>
        <v>0</v>
      </c>
      <c r="D155" s="751">
        <f>D156</f>
        <v>0</v>
      </c>
      <c r="E155" s="751">
        <f>E156</f>
        <v>0</v>
      </c>
      <c r="F155" s="751">
        <f>F156</f>
        <v>0</v>
      </c>
    </row>
    <row r="156" spans="2:6" ht="15.75" thickBot="1" x14ac:dyDescent="0.3">
      <c r="B156" s="737" t="s">
        <v>569</v>
      </c>
      <c r="C156" s="752"/>
      <c r="D156" s="751"/>
      <c r="E156" s="751"/>
      <c r="F156" s="751"/>
    </row>
    <row r="157" spans="2:6" ht="15.75" thickBot="1" x14ac:dyDescent="0.3">
      <c r="B157" s="737" t="s">
        <v>570</v>
      </c>
      <c r="C157" s="432"/>
      <c r="D157" s="428"/>
      <c r="E157" s="428"/>
      <c r="F157" s="428"/>
    </row>
    <row r="158" spans="2:6" ht="15.75" thickBot="1" x14ac:dyDescent="0.3">
      <c r="B158" s="738" t="s">
        <v>573</v>
      </c>
      <c r="C158" s="432"/>
      <c r="D158" s="428"/>
      <c r="E158" s="428"/>
      <c r="F158" s="428"/>
    </row>
    <row r="159" spans="2:6" ht="15.75" thickBot="1" x14ac:dyDescent="0.3">
      <c r="B159" s="737" t="s">
        <v>569</v>
      </c>
      <c r="C159" s="432"/>
      <c r="D159" s="428"/>
      <c r="E159" s="428"/>
      <c r="F159" s="428"/>
    </row>
    <row r="160" spans="2:6" ht="15.75" thickBot="1" x14ac:dyDescent="0.3">
      <c r="B160" s="737" t="s">
        <v>570</v>
      </c>
      <c r="C160" s="432"/>
      <c r="D160" s="428"/>
      <c r="E160" s="428"/>
      <c r="F160" s="428"/>
    </row>
    <row r="161" spans="2:6" ht="15.75" thickBot="1" x14ac:dyDescent="0.3">
      <c r="B161" s="738" t="s">
        <v>574</v>
      </c>
      <c r="C161" s="432">
        <f>C162</f>
        <v>4000</v>
      </c>
      <c r="D161" s="432">
        <f>D162</f>
        <v>4000</v>
      </c>
      <c r="E161" s="432">
        <f>E162</f>
        <v>4000</v>
      </c>
      <c r="F161" s="432">
        <f>F162</f>
        <v>4000</v>
      </c>
    </row>
    <row r="162" spans="2:6" ht="15.75" thickBot="1" x14ac:dyDescent="0.3">
      <c r="B162" s="737" t="s">
        <v>569</v>
      </c>
      <c r="C162" s="432">
        <v>4000</v>
      </c>
      <c r="D162" s="432">
        <v>4000</v>
      </c>
      <c r="E162" s="432">
        <v>4000</v>
      </c>
      <c r="F162" s="432">
        <v>4000</v>
      </c>
    </row>
    <row r="163" spans="2:6" ht="15.75" thickBot="1" x14ac:dyDescent="0.3">
      <c r="B163" s="737" t="s">
        <v>570</v>
      </c>
      <c r="C163" s="432"/>
      <c r="D163" s="428"/>
      <c r="E163" s="428"/>
      <c r="F163" s="428"/>
    </row>
    <row r="164" spans="2:6" ht="15.75" thickBot="1" x14ac:dyDescent="0.3">
      <c r="B164" s="738" t="s">
        <v>575</v>
      </c>
      <c r="C164" s="432"/>
      <c r="D164" s="428"/>
      <c r="E164" s="428"/>
      <c r="F164" s="428"/>
    </row>
    <row r="165" spans="2:6" ht="15.75" thickBot="1" x14ac:dyDescent="0.3">
      <c r="B165" s="737" t="s">
        <v>569</v>
      </c>
      <c r="C165" s="432"/>
      <c r="D165" s="428"/>
      <c r="E165" s="428"/>
      <c r="F165" s="428"/>
    </row>
    <row r="166" spans="2:6" ht="15.75" thickBot="1" x14ac:dyDescent="0.3">
      <c r="B166" s="737" t="s">
        <v>570</v>
      </c>
      <c r="C166" s="432"/>
      <c r="D166" s="428"/>
      <c r="E166" s="428"/>
      <c r="F166" s="428"/>
    </row>
    <row r="167" spans="2:6" ht="24.75" thickBot="1" x14ac:dyDescent="0.3">
      <c r="B167" s="738" t="s">
        <v>576</v>
      </c>
      <c r="C167" s="432"/>
      <c r="D167" s="428"/>
      <c r="E167" s="428"/>
      <c r="F167" s="428"/>
    </row>
    <row r="168" spans="2:6" ht="15.75" thickBot="1" x14ac:dyDescent="0.3">
      <c r="B168" s="737" t="s">
        <v>569</v>
      </c>
      <c r="C168" s="432"/>
      <c r="D168" s="428"/>
      <c r="E168" s="428"/>
      <c r="F168" s="428"/>
    </row>
    <row r="169" spans="2:6" ht="15.75" thickBot="1" x14ac:dyDescent="0.3">
      <c r="B169" s="737" t="s">
        <v>570</v>
      </c>
      <c r="C169" s="432"/>
      <c r="D169" s="428"/>
      <c r="E169" s="428"/>
      <c r="F169" s="428"/>
    </row>
    <row r="170" spans="2:6" ht="15.75" thickBot="1" x14ac:dyDescent="0.3">
      <c r="B170" s="750" t="s">
        <v>581</v>
      </c>
      <c r="C170" s="432">
        <f>C167+C164+C161+C158+C155+C152+C149</f>
        <v>4000</v>
      </c>
      <c r="D170" s="432">
        <f>D167+D164+D161+D158+D155+D152+D149</f>
        <v>4000</v>
      </c>
      <c r="E170" s="432">
        <f>E167+E164+E161+E158+E155+E152+E149</f>
        <v>4000</v>
      </c>
      <c r="F170" s="432">
        <f>F167+F164+F161+F158+F155+F152+F149</f>
        <v>4000</v>
      </c>
    </row>
    <row r="171" spans="2:6" ht="17.25" customHeight="1" thickBot="1" x14ac:dyDescent="0.3">
      <c r="B171" s="736" t="s">
        <v>578</v>
      </c>
      <c r="C171" s="442">
        <f>IF(C170-C141=0,0,"Error")</f>
        <v>0</v>
      </c>
      <c r="D171" s="442">
        <f>IF(D170-D141=0,0,"Error")</f>
        <v>0</v>
      </c>
      <c r="E171" s="442">
        <f>IF(E170-E141=0,0,"Error")</f>
        <v>0</v>
      </c>
      <c r="F171" s="442">
        <f>IF(F170-F141=0,0,"Error")</f>
        <v>0</v>
      </c>
    </row>
    <row r="172" spans="2:6" ht="15.75" thickBot="1" x14ac:dyDescent="0.3">
      <c r="B172" s="1855" t="s">
        <v>639</v>
      </c>
      <c r="C172" s="1641"/>
      <c r="D172" s="1641"/>
      <c r="E172" s="1641"/>
      <c r="F172" s="1856"/>
    </row>
    <row r="173" spans="2:6" ht="15.75" thickBot="1" x14ac:dyDescent="0.3">
      <c r="B173" s="1855" t="s">
        <v>640</v>
      </c>
      <c r="C173" s="1641"/>
      <c r="D173" s="1641"/>
      <c r="E173" s="1641"/>
      <c r="F173" s="1856"/>
    </row>
    <row r="174" spans="2:6" ht="15.75" thickBot="1" x14ac:dyDescent="0.3">
      <c r="B174" s="444" t="s">
        <v>584</v>
      </c>
      <c r="C174" s="1875" t="s">
        <v>2101</v>
      </c>
      <c r="D174" s="1876"/>
      <c r="E174" s="1877"/>
      <c r="F174" s="1878"/>
    </row>
    <row r="175" spans="2:6" ht="34.5" customHeight="1" thickBot="1" x14ac:dyDescent="0.3">
      <c r="B175" s="444" t="s">
        <v>641</v>
      </c>
      <c r="C175" s="444" t="s">
        <v>2101</v>
      </c>
      <c r="D175" s="445" t="s">
        <v>587</v>
      </c>
      <c r="E175" s="1659" t="s">
        <v>2100</v>
      </c>
      <c r="F175" s="1879"/>
    </row>
    <row r="176" spans="2:6" ht="15.75" thickBot="1" x14ac:dyDescent="0.3">
      <c r="B176" s="749"/>
      <c r="C176" s="1646"/>
      <c r="D176" s="1881"/>
      <c r="E176" s="1627"/>
      <c r="F176" s="1880"/>
    </row>
    <row r="177" spans="2:6" ht="17.25" customHeight="1" thickBot="1" x14ac:dyDescent="0.3">
      <c r="B177" s="742" t="s">
        <v>560</v>
      </c>
      <c r="C177" s="1629" t="s">
        <v>2099</v>
      </c>
      <c r="D177" s="1630"/>
      <c r="E177" s="1630"/>
      <c r="F177" s="1871"/>
    </row>
    <row r="178" spans="2:6" ht="15.75" thickBot="1" x14ac:dyDescent="0.3">
      <c r="B178" s="742" t="s">
        <v>37</v>
      </c>
      <c r="C178" s="1643" t="s">
        <v>671</v>
      </c>
      <c r="D178" s="1644"/>
      <c r="E178" s="1644"/>
      <c r="F178" s="1857"/>
    </row>
    <row r="179" spans="2:6" ht="12.75" customHeight="1" x14ac:dyDescent="0.25">
      <c r="B179" s="1866"/>
      <c r="C179" s="412">
        <v>2022</v>
      </c>
      <c r="D179" s="412">
        <v>2023</v>
      </c>
      <c r="E179" s="412">
        <v>2024</v>
      </c>
      <c r="F179" s="412">
        <v>2025</v>
      </c>
    </row>
    <row r="180" spans="2:6" ht="9" customHeight="1" thickBot="1" x14ac:dyDescent="0.3">
      <c r="B180" s="1867"/>
      <c r="C180" s="414" t="s">
        <v>17</v>
      </c>
      <c r="D180" s="414" t="s">
        <v>18</v>
      </c>
      <c r="E180" s="414" t="s">
        <v>18</v>
      </c>
      <c r="F180" s="414" t="s">
        <v>18</v>
      </c>
    </row>
    <row r="181" spans="2:6" ht="15.75" thickBot="1" x14ac:dyDescent="0.3">
      <c r="B181" s="742" t="s">
        <v>39</v>
      </c>
      <c r="C181" s="418">
        <v>8</v>
      </c>
      <c r="D181" s="418">
        <v>8</v>
      </c>
      <c r="E181" s="418">
        <v>8</v>
      </c>
      <c r="F181" s="418">
        <v>8</v>
      </c>
    </row>
    <row r="182" spans="2:6" ht="15.75" thickBot="1" x14ac:dyDescent="0.3">
      <c r="B182" s="742" t="s">
        <v>562</v>
      </c>
      <c r="C182" s="418">
        <f>C200</f>
        <v>1000</v>
      </c>
      <c r="D182" s="418">
        <f>D200</f>
        <v>1000</v>
      </c>
      <c r="E182" s="418">
        <f>E200</f>
        <v>1000</v>
      </c>
      <c r="F182" s="418">
        <f>F200</f>
        <v>1000</v>
      </c>
    </row>
    <row r="183" spans="2:6" ht="15.75" thickBot="1" x14ac:dyDescent="0.3">
      <c r="B183" s="742" t="s">
        <v>563</v>
      </c>
      <c r="C183" s="418">
        <f>C182/C181</f>
        <v>125</v>
      </c>
      <c r="D183" s="418">
        <f>D182/D181</f>
        <v>125</v>
      </c>
      <c r="E183" s="418">
        <f>E182/E181</f>
        <v>125</v>
      </c>
      <c r="F183" s="418">
        <f>F182/F181</f>
        <v>125</v>
      </c>
    </row>
    <row r="184" spans="2:6" ht="15.75" thickBot="1" x14ac:dyDescent="0.3">
      <c r="B184" s="742" t="s">
        <v>564</v>
      </c>
      <c r="C184" s="420" t="s">
        <v>565</v>
      </c>
      <c r="D184" s="421">
        <f t="shared" ref="D184:F186" si="4">D181/C181-1</f>
        <v>0</v>
      </c>
      <c r="E184" s="421">
        <f t="shared" si="4"/>
        <v>0</v>
      </c>
      <c r="F184" s="421">
        <f t="shared" si="4"/>
        <v>0</v>
      </c>
    </row>
    <row r="185" spans="2:6" ht="15.75" thickBot="1" x14ac:dyDescent="0.3">
      <c r="B185" s="742" t="s">
        <v>566</v>
      </c>
      <c r="C185" s="420" t="s">
        <v>565</v>
      </c>
      <c r="D185" s="421">
        <f t="shared" si="4"/>
        <v>0</v>
      </c>
      <c r="E185" s="421">
        <f t="shared" si="4"/>
        <v>0</v>
      </c>
      <c r="F185" s="421">
        <f t="shared" si="4"/>
        <v>0</v>
      </c>
    </row>
    <row r="186" spans="2:6" ht="15.75" thickBot="1" x14ac:dyDescent="0.3">
      <c r="B186" s="742" t="s">
        <v>51</v>
      </c>
      <c r="C186" s="420" t="s">
        <v>565</v>
      </c>
      <c r="D186" s="421">
        <f t="shared" si="4"/>
        <v>0</v>
      </c>
      <c r="E186" s="421">
        <f t="shared" si="4"/>
        <v>0</v>
      </c>
      <c r="F186" s="421">
        <f t="shared" si="4"/>
        <v>0</v>
      </c>
    </row>
    <row r="187" spans="2:6" ht="15.75" thickBot="1" x14ac:dyDescent="0.3">
      <c r="B187" s="1872" t="s">
        <v>592</v>
      </c>
      <c r="C187" s="1638"/>
      <c r="D187" s="1638"/>
      <c r="E187" s="1638"/>
      <c r="F187" s="1873"/>
    </row>
    <row r="188" spans="2:6" ht="12.75" customHeight="1" x14ac:dyDescent="0.25">
      <c r="B188" s="1866"/>
      <c r="C188" s="412">
        <v>2022</v>
      </c>
      <c r="D188" s="412">
        <v>2023</v>
      </c>
      <c r="E188" s="412">
        <v>2024</v>
      </c>
      <c r="F188" s="412">
        <v>2025</v>
      </c>
    </row>
    <row r="189" spans="2:6" ht="9" customHeight="1" thickBot="1" x14ac:dyDescent="0.3">
      <c r="B189" s="1867"/>
      <c r="C189" s="414" t="s">
        <v>17</v>
      </c>
      <c r="D189" s="414" t="s">
        <v>18</v>
      </c>
      <c r="E189" s="414" t="s">
        <v>18</v>
      </c>
      <c r="F189" s="414" t="s">
        <v>18</v>
      </c>
    </row>
    <row r="190" spans="2:6" ht="15.75" thickBot="1" x14ac:dyDescent="0.3">
      <c r="B190" s="738" t="s">
        <v>593</v>
      </c>
      <c r="C190" s="428">
        <f>C191+C192+C193+C194</f>
        <v>0</v>
      </c>
      <c r="D190" s="428">
        <f>D191+D192+D193+D194</f>
        <v>0</v>
      </c>
      <c r="E190" s="428">
        <f>E191+E192+E193+E194</f>
        <v>0</v>
      </c>
      <c r="F190" s="428">
        <f>F191+F192+F193+F194</f>
        <v>0</v>
      </c>
    </row>
    <row r="191" spans="2:6" ht="15.75" thickBot="1" x14ac:dyDescent="0.3">
      <c r="B191" s="737" t="s">
        <v>569</v>
      </c>
      <c r="C191" s="428"/>
      <c r="D191" s="428"/>
      <c r="E191" s="428"/>
      <c r="F191" s="428"/>
    </row>
    <row r="192" spans="2:6" ht="15.75" thickBot="1" x14ac:dyDescent="0.3">
      <c r="B192" s="737" t="s">
        <v>594</v>
      </c>
      <c r="C192" s="428"/>
      <c r="D192" s="428"/>
      <c r="E192" s="428"/>
      <c r="F192" s="428"/>
    </row>
    <row r="193" spans="2:6" ht="15.75" thickBot="1" x14ac:dyDescent="0.3">
      <c r="B193" s="737" t="s">
        <v>595</v>
      </c>
      <c r="C193" s="428"/>
      <c r="D193" s="428"/>
      <c r="E193" s="428"/>
      <c r="F193" s="428"/>
    </row>
    <row r="194" spans="2:6" ht="15.75" thickBot="1" x14ac:dyDescent="0.3">
      <c r="B194" s="737" t="s">
        <v>596</v>
      </c>
      <c r="C194" s="428"/>
      <c r="D194" s="428"/>
      <c r="E194" s="428"/>
      <c r="F194" s="428"/>
    </row>
    <row r="195" spans="2:6" ht="15.75" thickBot="1" x14ac:dyDescent="0.3">
      <c r="B195" s="738" t="s">
        <v>597</v>
      </c>
      <c r="C195" s="432">
        <f>C196+C197+C198+C199</f>
        <v>1000</v>
      </c>
      <c r="D195" s="432">
        <f>D196+D197+D198+D199</f>
        <v>1000</v>
      </c>
      <c r="E195" s="432">
        <f>E196+E197+E198+E199</f>
        <v>1000</v>
      </c>
      <c r="F195" s="432">
        <f>F196+F197+F198+F199</f>
        <v>1000</v>
      </c>
    </row>
    <row r="196" spans="2:6" ht="15.75" thickBot="1" x14ac:dyDescent="0.3">
      <c r="B196" s="737" t="s">
        <v>569</v>
      </c>
      <c r="C196" s="432">
        <v>1000</v>
      </c>
      <c r="D196" s="428">
        <v>1000</v>
      </c>
      <c r="E196" s="428">
        <v>1000</v>
      </c>
      <c r="F196" s="428">
        <v>1000</v>
      </c>
    </row>
    <row r="197" spans="2:6" ht="15.75" thickBot="1" x14ac:dyDescent="0.3">
      <c r="B197" s="737" t="s">
        <v>594</v>
      </c>
      <c r="C197" s="432"/>
      <c r="D197" s="428"/>
      <c r="E197" s="428"/>
      <c r="F197" s="428"/>
    </row>
    <row r="198" spans="2:6" ht="15.75" thickBot="1" x14ac:dyDescent="0.3">
      <c r="B198" s="737" t="s">
        <v>595</v>
      </c>
      <c r="C198" s="432"/>
      <c r="D198" s="428"/>
      <c r="E198" s="428"/>
      <c r="F198" s="428"/>
    </row>
    <row r="199" spans="2:6" ht="15.75" thickBot="1" x14ac:dyDescent="0.3">
      <c r="B199" s="737" t="s">
        <v>596</v>
      </c>
      <c r="C199" s="432"/>
      <c r="D199" s="428"/>
      <c r="E199" s="428"/>
      <c r="F199" s="428"/>
    </row>
    <row r="200" spans="2:6" ht="15.75" thickBot="1" x14ac:dyDescent="0.3">
      <c r="B200" s="748" t="s">
        <v>577</v>
      </c>
      <c r="C200" s="432">
        <f>C190+C195</f>
        <v>1000</v>
      </c>
      <c r="D200" s="432">
        <f>D190+D195</f>
        <v>1000</v>
      </c>
      <c r="E200" s="432">
        <f>E190+E195</f>
        <v>1000</v>
      </c>
      <c r="F200" s="432">
        <f>F190+F195</f>
        <v>1000</v>
      </c>
    </row>
    <row r="201" spans="2:6" ht="34.5" hidden="1" thickBot="1" x14ac:dyDescent="0.3">
      <c r="B201" s="444" t="s">
        <v>647</v>
      </c>
      <c r="C201" s="444" t="s">
        <v>2029</v>
      </c>
      <c r="D201" s="445" t="s">
        <v>587</v>
      </c>
      <c r="E201" s="1627"/>
      <c r="F201" s="1880"/>
    </row>
    <row r="202" spans="2:6" ht="17.25" hidden="1" customHeight="1" thickBot="1" x14ac:dyDescent="0.3">
      <c r="B202" s="742" t="s">
        <v>560</v>
      </c>
      <c r="C202" s="1629" t="s">
        <v>2030</v>
      </c>
      <c r="D202" s="1630"/>
      <c r="E202" s="1630"/>
      <c r="F202" s="1871"/>
    </row>
    <row r="203" spans="2:6" ht="15.75" hidden="1" thickBot="1" x14ac:dyDescent="0.3">
      <c r="B203" s="742" t="s">
        <v>37</v>
      </c>
      <c r="C203" s="1643" t="s">
        <v>1685</v>
      </c>
      <c r="D203" s="1644"/>
      <c r="E203" s="1644"/>
      <c r="F203" s="1857"/>
    </row>
    <row r="204" spans="2:6" ht="12.75" hidden="1" customHeight="1" x14ac:dyDescent="0.25">
      <c r="B204" s="1866"/>
      <c r="C204" s="412">
        <v>2020</v>
      </c>
      <c r="D204" s="412">
        <v>2021</v>
      </c>
      <c r="E204" s="412">
        <v>2022</v>
      </c>
      <c r="F204" s="412">
        <v>2023</v>
      </c>
    </row>
    <row r="205" spans="2:6" ht="9" hidden="1" customHeight="1" thickBot="1" x14ac:dyDescent="0.3">
      <c r="B205" s="1867"/>
      <c r="C205" s="414" t="s">
        <v>17</v>
      </c>
      <c r="D205" s="414" t="s">
        <v>18</v>
      </c>
      <c r="E205" s="414" t="s">
        <v>18</v>
      </c>
      <c r="F205" s="414" t="s">
        <v>18</v>
      </c>
    </row>
    <row r="206" spans="2:6" ht="15.75" hidden="1" thickBot="1" x14ac:dyDescent="0.3">
      <c r="B206" s="742" t="s">
        <v>39</v>
      </c>
      <c r="C206" s="742"/>
      <c r="D206" s="420">
        <v>0</v>
      </c>
      <c r="E206" s="742"/>
      <c r="F206" s="742"/>
    </row>
    <row r="207" spans="2:6" ht="15.75" hidden="1" thickBot="1" x14ac:dyDescent="0.3">
      <c r="B207" s="742" t="s">
        <v>562</v>
      </c>
      <c r="C207" s="418"/>
      <c r="D207" s="418">
        <f>D225</f>
        <v>0</v>
      </c>
      <c r="E207" s="418"/>
      <c r="F207" s="418"/>
    </row>
    <row r="208" spans="2:6" ht="15.75" hidden="1" thickBot="1" x14ac:dyDescent="0.3">
      <c r="B208" s="742" t="s">
        <v>563</v>
      </c>
      <c r="C208" s="418" t="e">
        <f>C207/C206</f>
        <v>#DIV/0!</v>
      </c>
      <c r="D208" s="418" t="e">
        <f>D207/D206</f>
        <v>#DIV/0!</v>
      </c>
      <c r="E208" s="418" t="e">
        <f>E207/E206</f>
        <v>#DIV/0!</v>
      </c>
      <c r="F208" s="418" t="e">
        <f>F207/F206</f>
        <v>#DIV/0!</v>
      </c>
    </row>
    <row r="209" spans="2:6" ht="15.75" hidden="1" thickBot="1" x14ac:dyDescent="0.3">
      <c r="B209" s="742" t="s">
        <v>564</v>
      </c>
      <c r="C209" s="420" t="s">
        <v>565</v>
      </c>
      <c r="D209" s="421" t="e">
        <f t="shared" ref="D209:F211" si="5">D206/C206-1</f>
        <v>#DIV/0!</v>
      </c>
      <c r="E209" s="421" t="e">
        <f t="shared" si="5"/>
        <v>#DIV/0!</v>
      </c>
      <c r="F209" s="421" t="e">
        <f t="shared" si="5"/>
        <v>#DIV/0!</v>
      </c>
    </row>
    <row r="210" spans="2:6" ht="15.75" hidden="1" thickBot="1" x14ac:dyDescent="0.3">
      <c r="B210" s="742" t="s">
        <v>566</v>
      </c>
      <c r="C210" s="420" t="s">
        <v>565</v>
      </c>
      <c r="D210" s="421" t="e">
        <f t="shared" si="5"/>
        <v>#DIV/0!</v>
      </c>
      <c r="E210" s="421" t="e">
        <f t="shared" si="5"/>
        <v>#DIV/0!</v>
      </c>
      <c r="F210" s="421" t="e">
        <f t="shared" si="5"/>
        <v>#DIV/0!</v>
      </c>
    </row>
    <row r="211" spans="2:6" ht="15.75" hidden="1" thickBot="1" x14ac:dyDescent="0.3">
      <c r="B211" s="742" t="s">
        <v>51</v>
      </c>
      <c r="C211" s="420" t="s">
        <v>565</v>
      </c>
      <c r="D211" s="421" t="e">
        <f t="shared" si="5"/>
        <v>#DIV/0!</v>
      </c>
      <c r="E211" s="421" t="e">
        <f t="shared" si="5"/>
        <v>#DIV/0!</v>
      </c>
      <c r="F211" s="421" t="e">
        <f t="shared" si="5"/>
        <v>#DIV/0!</v>
      </c>
    </row>
    <row r="212" spans="2:6" ht="15.75" hidden="1" thickBot="1" x14ac:dyDescent="0.3">
      <c r="B212" s="1872" t="s">
        <v>1974</v>
      </c>
      <c r="C212" s="1638"/>
      <c r="D212" s="1638"/>
      <c r="E212" s="1638"/>
      <c r="F212" s="1873"/>
    </row>
    <row r="213" spans="2:6" ht="12.75" hidden="1" customHeight="1" x14ac:dyDescent="0.25">
      <c r="B213" s="1866"/>
      <c r="C213" s="412">
        <v>2020</v>
      </c>
      <c r="D213" s="412">
        <v>2021</v>
      </c>
      <c r="E213" s="412">
        <v>2022</v>
      </c>
      <c r="F213" s="412">
        <v>2023</v>
      </c>
    </row>
    <row r="214" spans="2:6" ht="9" hidden="1" customHeight="1" thickBot="1" x14ac:dyDescent="0.3">
      <c r="B214" s="1867"/>
      <c r="C214" s="414" t="s">
        <v>17</v>
      </c>
      <c r="D214" s="414" t="s">
        <v>18</v>
      </c>
      <c r="E214" s="414" t="s">
        <v>18</v>
      </c>
      <c r="F214" s="414" t="s">
        <v>18</v>
      </c>
    </row>
    <row r="215" spans="2:6" ht="15.75" hidden="1" thickBot="1" x14ac:dyDescent="0.3">
      <c r="B215" s="738" t="s">
        <v>593</v>
      </c>
      <c r="C215" s="428">
        <f>C216+C217+C218+C219</f>
        <v>0</v>
      </c>
      <c r="D215" s="428">
        <f>D216+D217+D218+D219</f>
        <v>0</v>
      </c>
      <c r="E215" s="428">
        <f>E216+E217+E218+E219</f>
        <v>0</v>
      </c>
      <c r="F215" s="428">
        <f>F216+F217+F218+F219</f>
        <v>0</v>
      </c>
    </row>
    <row r="216" spans="2:6" ht="15.75" hidden="1" thickBot="1" x14ac:dyDescent="0.3">
      <c r="B216" s="737" t="s">
        <v>569</v>
      </c>
      <c r="C216" s="428"/>
      <c r="D216" s="428"/>
      <c r="E216" s="428"/>
      <c r="F216" s="428"/>
    </row>
    <row r="217" spans="2:6" ht="15.75" hidden="1" thickBot="1" x14ac:dyDescent="0.3">
      <c r="B217" s="737" t="s">
        <v>594</v>
      </c>
      <c r="C217" s="428"/>
      <c r="D217" s="428"/>
      <c r="E217" s="428"/>
      <c r="F217" s="428"/>
    </row>
    <row r="218" spans="2:6" ht="15.75" hidden="1" thickBot="1" x14ac:dyDescent="0.3">
      <c r="B218" s="737" t="s">
        <v>595</v>
      </c>
      <c r="C218" s="428"/>
      <c r="D218" s="428"/>
      <c r="E218" s="428"/>
      <c r="F218" s="428"/>
    </row>
    <row r="219" spans="2:6" ht="15.75" hidden="1" thickBot="1" x14ac:dyDescent="0.3">
      <c r="B219" s="737" t="s">
        <v>596</v>
      </c>
      <c r="C219" s="428"/>
      <c r="D219" s="428"/>
      <c r="E219" s="428"/>
      <c r="F219" s="428"/>
    </row>
    <row r="220" spans="2:6" ht="15.75" hidden="1" thickBot="1" x14ac:dyDescent="0.3">
      <c r="B220" s="738" t="s">
        <v>597</v>
      </c>
      <c r="C220" s="432">
        <f>C221+C222+C223+C224</f>
        <v>0</v>
      </c>
      <c r="D220" s="432">
        <f>D221+D222+D223+D224</f>
        <v>0</v>
      </c>
      <c r="E220" s="432">
        <f>E221+E222+E223+E224</f>
        <v>0</v>
      </c>
      <c r="F220" s="432">
        <f>F221+F222+F223+F224</f>
        <v>0</v>
      </c>
    </row>
    <row r="221" spans="2:6" ht="15.75" hidden="1" thickBot="1" x14ac:dyDescent="0.3">
      <c r="B221" s="737" t="s">
        <v>569</v>
      </c>
      <c r="C221" s="432"/>
      <c r="D221" s="435">
        <v>0</v>
      </c>
      <c r="E221" s="428"/>
      <c r="F221" s="428"/>
    </row>
    <row r="222" spans="2:6" ht="15.75" hidden="1" thickBot="1" x14ac:dyDescent="0.3">
      <c r="B222" s="737" t="s">
        <v>594</v>
      </c>
      <c r="C222" s="432"/>
      <c r="D222" s="428"/>
      <c r="E222" s="428"/>
      <c r="F222" s="428"/>
    </row>
    <row r="223" spans="2:6" ht="15.75" hidden="1" thickBot="1" x14ac:dyDescent="0.3">
      <c r="B223" s="737" t="s">
        <v>595</v>
      </c>
      <c r="C223" s="432"/>
      <c r="D223" s="428"/>
      <c r="E223" s="428"/>
      <c r="F223" s="428"/>
    </row>
    <row r="224" spans="2:6" ht="15.75" hidden="1" thickBot="1" x14ac:dyDescent="0.3">
      <c r="B224" s="737" t="s">
        <v>596</v>
      </c>
      <c r="C224" s="432"/>
      <c r="D224" s="428"/>
      <c r="E224" s="428"/>
      <c r="F224" s="428"/>
    </row>
    <row r="225" spans="2:6" ht="15.75" hidden="1" thickBot="1" x14ac:dyDescent="0.3">
      <c r="B225" s="748" t="s">
        <v>653</v>
      </c>
      <c r="C225" s="432">
        <f>C215+C220</f>
        <v>0</v>
      </c>
      <c r="D225" s="432">
        <f>D215+D220</f>
        <v>0</v>
      </c>
      <c r="E225" s="432">
        <f>E215+E220</f>
        <v>0</v>
      </c>
      <c r="F225" s="432">
        <f>F215+F220</f>
        <v>0</v>
      </c>
    </row>
    <row r="226" spans="2:6" ht="34.5" hidden="1" thickBot="1" x14ac:dyDescent="0.3">
      <c r="B226" s="444" t="s">
        <v>664</v>
      </c>
      <c r="C226" s="746"/>
      <c r="D226" s="745" t="s">
        <v>587</v>
      </c>
      <c r="E226" s="744"/>
      <c r="F226" s="743"/>
    </row>
    <row r="227" spans="2:6" ht="17.25" hidden="1" customHeight="1" thickBot="1" x14ac:dyDescent="0.3">
      <c r="B227" s="742" t="s">
        <v>560</v>
      </c>
      <c r="C227" s="1629"/>
      <c r="D227" s="1630"/>
      <c r="E227" s="1630"/>
      <c r="F227" s="1871"/>
    </row>
    <row r="228" spans="2:6" ht="15.75" hidden="1" thickBot="1" x14ac:dyDescent="0.3">
      <c r="B228" s="742" t="s">
        <v>37</v>
      </c>
      <c r="C228" s="1643"/>
      <c r="D228" s="1644"/>
      <c r="E228" s="1644"/>
      <c r="F228" s="1857"/>
    </row>
    <row r="229" spans="2:6" ht="12.75" hidden="1" customHeight="1" x14ac:dyDescent="0.25">
      <c r="B229" s="1866"/>
      <c r="C229" s="412">
        <v>2018</v>
      </c>
      <c r="D229" s="412">
        <v>2019</v>
      </c>
      <c r="E229" s="412">
        <v>2020</v>
      </c>
      <c r="F229" s="412">
        <v>2021</v>
      </c>
    </row>
    <row r="230" spans="2:6" ht="9" hidden="1" customHeight="1" thickBot="1" x14ac:dyDescent="0.3">
      <c r="B230" s="1867"/>
      <c r="C230" s="414" t="s">
        <v>17</v>
      </c>
      <c r="D230" s="414" t="s">
        <v>18</v>
      </c>
      <c r="E230" s="414" t="s">
        <v>18</v>
      </c>
      <c r="F230" s="414" t="s">
        <v>18</v>
      </c>
    </row>
    <row r="231" spans="2:6" ht="15.75" hidden="1" thickBot="1" x14ac:dyDescent="0.3">
      <c r="B231" s="742" t="s">
        <v>39</v>
      </c>
      <c r="C231" s="742"/>
      <c r="D231" s="742"/>
      <c r="E231" s="742"/>
      <c r="F231" s="742"/>
    </row>
    <row r="232" spans="2:6" ht="15.75" hidden="1" thickBot="1" x14ac:dyDescent="0.3">
      <c r="B232" s="742" t="s">
        <v>562</v>
      </c>
      <c r="C232" s="418">
        <f>C250</f>
        <v>0</v>
      </c>
      <c r="D232" s="418">
        <f>D250</f>
        <v>0</v>
      </c>
      <c r="E232" s="418">
        <f>E250</f>
        <v>0</v>
      </c>
      <c r="F232" s="418">
        <f>F250</f>
        <v>0</v>
      </c>
    </row>
    <row r="233" spans="2:6" ht="15.75" hidden="1" thickBot="1" x14ac:dyDescent="0.3">
      <c r="B233" s="742" t="s">
        <v>563</v>
      </c>
      <c r="C233" s="418" t="e">
        <f>C232/C231</f>
        <v>#DIV/0!</v>
      </c>
      <c r="D233" s="418" t="e">
        <f>D232/D231</f>
        <v>#DIV/0!</v>
      </c>
      <c r="E233" s="418" t="e">
        <f>E232/E231</f>
        <v>#DIV/0!</v>
      </c>
      <c r="F233" s="418" t="e">
        <f>F232/F231</f>
        <v>#DIV/0!</v>
      </c>
    </row>
    <row r="234" spans="2:6" ht="15.75" hidden="1" thickBot="1" x14ac:dyDescent="0.3">
      <c r="B234" s="742" t="s">
        <v>564</v>
      </c>
      <c r="C234" s="420" t="s">
        <v>565</v>
      </c>
      <c r="D234" s="421" t="e">
        <f t="shared" ref="D234:F236" si="6">D231/C231-1</f>
        <v>#DIV/0!</v>
      </c>
      <c r="E234" s="421" t="e">
        <f t="shared" si="6"/>
        <v>#DIV/0!</v>
      </c>
      <c r="F234" s="421" t="e">
        <f t="shared" si="6"/>
        <v>#DIV/0!</v>
      </c>
    </row>
    <row r="235" spans="2:6" ht="15.75" hidden="1" thickBot="1" x14ac:dyDescent="0.3">
      <c r="B235" s="742" t="s">
        <v>566</v>
      </c>
      <c r="C235" s="420" t="s">
        <v>565</v>
      </c>
      <c r="D235" s="421" t="e">
        <f t="shared" si="6"/>
        <v>#DIV/0!</v>
      </c>
      <c r="E235" s="421" t="e">
        <f t="shared" si="6"/>
        <v>#DIV/0!</v>
      </c>
      <c r="F235" s="421" t="e">
        <f t="shared" si="6"/>
        <v>#DIV/0!</v>
      </c>
    </row>
    <row r="236" spans="2:6" ht="15.75" hidden="1" thickBot="1" x14ac:dyDescent="0.3">
      <c r="B236" s="742" t="s">
        <v>51</v>
      </c>
      <c r="C236" s="420" t="s">
        <v>565</v>
      </c>
      <c r="D236" s="421" t="e">
        <f t="shared" si="6"/>
        <v>#DIV/0!</v>
      </c>
      <c r="E236" s="421" t="e">
        <f t="shared" si="6"/>
        <v>#DIV/0!</v>
      </c>
      <c r="F236" s="421" t="e">
        <f t="shared" si="6"/>
        <v>#DIV/0!</v>
      </c>
    </row>
    <row r="237" spans="2:6" ht="15.75" hidden="1" thickBot="1" x14ac:dyDescent="0.3">
      <c r="B237" s="1872" t="s">
        <v>2031</v>
      </c>
      <c r="C237" s="1638"/>
      <c r="D237" s="1638"/>
      <c r="E237" s="1638"/>
      <c r="F237" s="1873"/>
    </row>
    <row r="238" spans="2:6" ht="12.75" hidden="1" customHeight="1" x14ac:dyDescent="0.25">
      <c r="B238" s="1866"/>
      <c r="C238" s="412">
        <v>2018</v>
      </c>
      <c r="D238" s="412">
        <v>2019</v>
      </c>
      <c r="E238" s="412">
        <v>2020</v>
      </c>
      <c r="F238" s="412">
        <v>2021</v>
      </c>
    </row>
    <row r="239" spans="2:6" ht="9" hidden="1" customHeight="1" thickBot="1" x14ac:dyDescent="0.3">
      <c r="B239" s="1867"/>
      <c r="C239" s="414" t="s">
        <v>17</v>
      </c>
      <c r="D239" s="414" t="s">
        <v>18</v>
      </c>
      <c r="E239" s="414" t="s">
        <v>18</v>
      </c>
      <c r="F239" s="414" t="s">
        <v>18</v>
      </c>
    </row>
    <row r="240" spans="2:6" ht="15.75" hidden="1" thickBot="1" x14ac:dyDescent="0.3">
      <c r="B240" s="738" t="s">
        <v>593</v>
      </c>
      <c r="C240" s="428">
        <f>C241+C242+C243+C244</f>
        <v>0</v>
      </c>
      <c r="D240" s="428">
        <f>D241+D242+D243+D244</f>
        <v>0</v>
      </c>
      <c r="E240" s="428">
        <f>E241+E242+E243+E244</f>
        <v>0</v>
      </c>
      <c r="F240" s="428">
        <f>F241+F242+F243+F244</f>
        <v>0</v>
      </c>
    </row>
    <row r="241" spans="2:6" ht="15.75" hidden="1" thickBot="1" x14ac:dyDescent="0.3">
      <c r="B241" s="737" t="s">
        <v>569</v>
      </c>
      <c r="C241" s="428"/>
      <c r="D241" s="428"/>
      <c r="E241" s="428"/>
      <c r="F241" s="428"/>
    </row>
    <row r="242" spans="2:6" ht="15.75" hidden="1" thickBot="1" x14ac:dyDescent="0.3">
      <c r="B242" s="737" t="s">
        <v>594</v>
      </c>
      <c r="C242" s="428"/>
      <c r="D242" s="428"/>
      <c r="E242" s="428"/>
      <c r="F242" s="428"/>
    </row>
    <row r="243" spans="2:6" ht="15.75" hidden="1" thickBot="1" x14ac:dyDescent="0.3">
      <c r="B243" s="737" t="s">
        <v>595</v>
      </c>
      <c r="C243" s="428"/>
      <c r="D243" s="428"/>
      <c r="E243" s="428"/>
      <c r="F243" s="428"/>
    </row>
    <row r="244" spans="2:6" ht="15.75" hidden="1" thickBot="1" x14ac:dyDescent="0.3">
      <c r="B244" s="737" t="s">
        <v>596</v>
      </c>
      <c r="C244" s="428"/>
      <c r="D244" s="428"/>
      <c r="E244" s="428"/>
      <c r="F244" s="428"/>
    </row>
    <row r="245" spans="2:6" ht="15.75" hidden="1" thickBot="1" x14ac:dyDescent="0.3">
      <c r="B245" s="738" t="s">
        <v>597</v>
      </c>
      <c r="C245" s="432">
        <f>C246+C247+C248+C249</f>
        <v>0</v>
      </c>
      <c r="D245" s="432">
        <f>D246+D247+D248+D249</f>
        <v>0</v>
      </c>
      <c r="E245" s="432">
        <f>E246+E247+E248+E249</f>
        <v>0</v>
      </c>
      <c r="F245" s="432">
        <f>F246+F247+F248+F249</f>
        <v>0</v>
      </c>
    </row>
    <row r="246" spans="2:6" ht="15.75" hidden="1" thickBot="1" x14ac:dyDescent="0.3">
      <c r="B246" s="737" t="s">
        <v>569</v>
      </c>
      <c r="C246" s="432"/>
      <c r="D246" s="428"/>
      <c r="E246" s="428"/>
      <c r="F246" s="428"/>
    </row>
    <row r="247" spans="2:6" ht="15.75" hidden="1" thickBot="1" x14ac:dyDescent="0.3">
      <c r="B247" s="737" t="s">
        <v>594</v>
      </c>
      <c r="C247" s="432"/>
      <c r="D247" s="428"/>
      <c r="E247" s="428"/>
      <c r="F247" s="428"/>
    </row>
    <row r="248" spans="2:6" ht="15.75" hidden="1" thickBot="1" x14ac:dyDescent="0.3">
      <c r="B248" s="737" t="s">
        <v>595</v>
      </c>
      <c r="C248" s="432"/>
      <c r="D248" s="428"/>
      <c r="E248" s="428"/>
      <c r="F248" s="428"/>
    </row>
    <row r="249" spans="2:6" ht="15.75" hidden="1" thickBot="1" x14ac:dyDescent="0.3">
      <c r="B249" s="737" t="s">
        <v>596</v>
      </c>
      <c r="C249" s="432"/>
      <c r="D249" s="428"/>
      <c r="E249" s="428"/>
      <c r="F249" s="428"/>
    </row>
    <row r="250" spans="2:6" ht="15.75" hidden="1" thickBot="1" x14ac:dyDescent="0.3">
      <c r="B250" s="741" t="s">
        <v>660</v>
      </c>
      <c r="C250" s="432">
        <f>C240+C245</f>
        <v>0</v>
      </c>
      <c r="D250" s="432">
        <f>D240+D245</f>
        <v>0</v>
      </c>
      <c r="E250" s="432">
        <f>E240+E245</f>
        <v>0</v>
      </c>
      <c r="F250" s="432">
        <f>F240+F245</f>
        <v>0</v>
      </c>
    </row>
    <row r="251" spans="2:6" ht="25.5" hidden="1" customHeight="1" thickBot="1" x14ac:dyDescent="0.3">
      <c r="B251" s="747" t="s">
        <v>661</v>
      </c>
      <c r="C251" s="1646"/>
      <c r="D251" s="1627"/>
      <c r="E251" s="1627"/>
      <c r="F251" s="1880"/>
    </row>
    <row r="252" spans="2:6" ht="34.5" hidden="1" thickBot="1" x14ac:dyDescent="0.3">
      <c r="B252" s="444" t="s">
        <v>585</v>
      </c>
      <c r="C252" s="746"/>
      <c r="D252" s="745" t="s">
        <v>587</v>
      </c>
      <c r="E252" s="744"/>
      <c r="F252" s="743"/>
    </row>
    <row r="253" spans="2:6" ht="17.25" hidden="1" customHeight="1" thickBot="1" x14ac:dyDescent="0.3">
      <c r="B253" s="742" t="s">
        <v>560</v>
      </c>
      <c r="C253" s="1629"/>
      <c r="D253" s="1630"/>
      <c r="E253" s="1630"/>
      <c r="F253" s="1871"/>
    </row>
    <row r="254" spans="2:6" ht="15.75" hidden="1" thickBot="1" x14ac:dyDescent="0.3">
      <c r="B254" s="742" t="s">
        <v>37</v>
      </c>
      <c r="C254" s="1882"/>
      <c r="D254" s="1644"/>
      <c r="E254" s="1644"/>
      <c r="F254" s="1857"/>
    </row>
    <row r="255" spans="2:6" ht="12.75" hidden="1" customHeight="1" x14ac:dyDescent="0.25">
      <c r="B255" s="1866"/>
      <c r="C255" s="412">
        <v>2020</v>
      </c>
      <c r="D255" s="412">
        <v>2021</v>
      </c>
      <c r="E255" s="412">
        <v>2022</v>
      </c>
      <c r="F255" s="412">
        <v>2023</v>
      </c>
    </row>
    <row r="256" spans="2:6" ht="9" hidden="1" customHeight="1" thickBot="1" x14ac:dyDescent="0.3">
      <c r="B256" s="1867"/>
      <c r="C256" s="414" t="s">
        <v>17</v>
      </c>
      <c r="D256" s="414" t="s">
        <v>18</v>
      </c>
      <c r="E256" s="414" t="s">
        <v>18</v>
      </c>
      <c r="F256" s="414" t="s">
        <v>18</v>
      </c>
    </row>
    <row r="257" spans="2:6" ht="15.75" hidden="1" thickBot="1" x14ac:dyDescent="0.3">
      <c r="B257" s="742" t="s">
        <v>39</v>
      </c>
      <c r="C257" s="742">
        <v>0</v>
      </c>
      <c r="D257" s="420">
        <v>0</v>
      </c>
      <c r="E257" s="420">
        <v>0</v>
      </c>
      <c r="F257" s="742">
        <v>0</v>
      </c>
    </row>
    <row r="258" spans="2:6" ht="15.75" hidden="1" thickBot="1" x14ac:dyDescent="0.3">
      <c r="B258" s="742" t="s">
        <v>562</v>
      </c>
      <c r="C258" s="418">
        <f>C276</f>
        <v>0</v>
      </c>
      <c r="D258" s="418">
        <f>D276</f>
        <v>0</v>
      </c>
      <c r="E258" s="418">
        <f>E276</f>
        <v>0</v>
      </c>
      <c r="F258" s="418">
        <f>F276</f>
        <v>0</v>
      </c>
    </row>
    <row r="259" spans="2:6" ht="15.75" hidden="1" thickBot="1" x14ac:dyDescent="0.3">
      <c r="B259" s="742" t="s">
        <v>563</v>
      </c>
      <c r="C259" s="418" t="e">
        <f>C258/C257</f>
        <v>#DIV/0!</v>
      </c>
      <c r="D259" s="418" t="e">
        <f>D258/D257</f>
        <v>#DIV/0!</v>
      </c>
      <c r="E259" s="418" t="e">
        <f>E258/E257</f>
        <v>#DIV/0!</v>
      </c>
      <c r="F259" s="418" t="e">
        <f>F258/F257</f>
        <v>#DIV/0!</v>
      </c>
    </row>
    <row r="260" spans="2:6" ht="15.75" hidden="1" thickBot="1" x14ac:dyDescent="0.3">
      <c r="B260" s="742" t="s">
        <v>564</v>
      </c>
      <c r="C260" s="420" t="s">
        <v>565</v>
      </c>
      <c r="D260" s="421" t="e">
        <f t="shared" ref="D260:F262" si="7">D257/C257-1</f>
        <v>#DIV/0!</v>
      </c>
      <c r="E260" s="421" t="e">
        <f t="shared" si="7"/>
        <v>#DIV/0!</v>
      </c>
      <c r="F260" s="421" t="e">
        <f t="shared" si="7"/>
        <v>#DIV/0!</v>
      </c>
    </row>
    <row r="261" spans="2:6" ht="15.75" hidden="1" thickBot="1" x14ac:dyDescent="0.3">
      <c r="B261" s="742" t="s">
        <v>566</v>
      </c>
      <c r="C261" s="420" t="s">
        <v>565</v>
      </c>
      <c r="D261" s="421" t="e">
        <f t="shared" si="7"/>
        <v>#DIV/0!</v>
      </c>
      <c r="E261" s="421" t="e">
        <f t="shared" si="7"/>
        <v>#DIV/0!</v>
      </c>
      <c r="F261" s="421" t="e">
        <f t="shared" si="7"/>
        <v>#DIV/0!</v>
      </c>
    </row>
    <row r="262" spans="2:6" ht="15.75" hidden="1" thickBot="1" x14ac:dyDescent="0.3">
      <c r="B262" s="742" t="s">
        <v>51</v>
      </c>
      <c r="C262" s="420" t="s">
        <v>565</v>
      </c>
      <c r="D262" s="421" t="e">
        <f t="shared" si="7"/>
        <v>#DIV/0!</v>
      </c>
      <c r="E262" s="421" t="e">
        <f t="shared" si="7"/>
        <v>#DIV/0!</v>
      </c>
      <c r="F262" s="421" t="e">
        <f t="shared" si="7"/>
        <v>#DIV/0!</v>
      </c>
    </row>
    <row r="263" spans="2:6" ht="15.75" hidden="1" thickBot="1" x14ac:dyDescent="0.3">
      <c r="B263" s="1872" t="s">
        <v>2032</v>
      </c>
      <c r="C263" s="1638"/>
      <c r="D263" s="1638"/>
      <c r="E263" s="1638"/>
      <c r="F263" s="1873"/>
    </row>
    <row r="264" spans="2:6" ht="12.75" hidden="1" customHeight="1" x14ac:dyDescent="0.25">
      <c r="B264" s="1866"/>
      <c r="C264" s="412">
        <v>2020</v>
      </c>
      <c r="D264" s="412">
        <v>2021</v>
      </c>
      <c r="E264" s="412">
        <v>2022</v>
      </c>
      <c r="F264" s="412">
        <v>2023</v>
      </c>
    </row>
    <row r="265" spans="2:6" ht="9" hidden="1" customHeight="1" thickBot="1" x14ac:dyDescent="0.3">
      <c r="B265" s="1867"/>
      <c r="C265" s="414" t="s">
        <v>17</v>
      </c>
      <c r="D265" s="414" t="s">
        <v>18</v>
      </c>
      <c r="E265" s="414" t="s">
        <v>18</v>
      </c>
      <c r="F265" s="414" t="s">
        <v>18</v>
      </c>
    </row>
    <row r="266" spans="2:6" ht="15.75" hidden="1" thickBot="1" x14ac:dyDescent="0.3">
      <c r="B266" s="738" t="s">
        <v>593</v>
      </c>
      <c r="C266" s="428">
        <f>C267+C268+C269+C270</f>
        <v>0</v>
      </c>
      <c r="D266" s="428">
        <f>D267+D268+D269+D270</f>
        <v>0</v>
      </c>
      <c r="E266" s="428">
        <f>E267+E268+E269+E270</f>
        <v>0</v>
      </c>
      <c r="F266" s="428">
        <f>F267+F268+F269+F270</f>
        <v>0</v>
      </c>
    </row>
    <row r="267" spans="2:6" ht="15.75" hidden="1" thickBot="1" x14ac:dyDescent="0.3">
      <c r="B267" s="737" t="s">
        <v>569</v>
      </c>
      <c r="C267" s="428"/>
      <c r="D267" s="428"/>
      <c r="E267" s="428"/>
      <c r="F267" s="428"/>
    </row>
    <row r="268" spans="2:6" ht="15.75" hidden="1" thickBot="1" x14ac:dyDescent="0.3">
      <c r="B268" s="737" t="s">
        <v>594</v>
      </c>
      <c r="C268" s="428"/>
      <c r="D268" s="428"/>
      <c r="E268" s="428"/>
      <c r="F268" s="428"/>
    </row>
    <row r="269" spans="2:6" ht="15.75" hidden="1" thickBot="1" x14ac:dyDescent="0.3">
      <c r="B269" s="737" t="s">
        <v>595</v>
      </c>
      <c r="C269" s="428"/>
      <c r="D269" s="428"/>
      <c r="E269" s="428"/>
      <c r="F269" s="428"/>
    </row>
    <row r="270" spans="2:6" ht="15.75" hidden="1" thickBot="1" x14ac:dyDescent="0.3">
      <c r="B270" s="737" t="s">
        <v>596</v>
      </c>
      <c r="C270" s="428"/>
      <c r="D270" s="428"/>
      <c r="E270" s="428"/>
      <c r="F270" s="428"/>
    </row>
    <row r="271" spans="2:6" ht="15.75" hidden="1" thickBot="1" x14ac:dyDescent="0.3">
      <c r="B271" s="738" t="s">
        <v>597</v>
      </c>
      <c r="C271" s="432">
        <f>C272+C273+C274+C275</f>
        <v>0</v>
      </c>
      <c r="D271" s="432">
        <f>D272+D273+D274+D275</f>
        <v>0</v>
      </c>
      <c r="E271" s="432">
        <f>E272+E273+E274+E275</f>
        <v>0</v>
      </c>
      <c r="F271" s="432">
        <f>F272+F273+F274+F275</f>
        <v>0</v>
      </c>
    </row>
    <row r="272" spans="2:6" ht="15.75" hidden="1" thickBot="1" x14ac:dyDescent="0.3">
      <c r="B272" s="737" t="s">
        <v>569</v>
      </c>
      <c r="C272" s="432"/>
      <c r="D272" s="432">
        <v>0</v>
      </c>
      <c r="E272" s="432">
        <v>0</v>
      </c>
      <c r="F272" s="432"/>
    </row>
    <row r="273" spans="2:6" ht="15.75" hidden="1" thickBot="1" x14ac:dyDescent="0.3">
      <c r="B273" s="737" t="s">
        <v>594</v>
      </c>
      <c r="C273" s="432"/>
      <c r="D273" s="432"/>
      <c r="E273" s="432"/>
      <c r="F273" s="432"/>
    </row>
    <row r="274" spans="2:6" ht="15.75" hidden="1" thickBot="1" x14ac:dyDescent="0.3">
      <c r="B274" s="737" t="s">
        <v>595</v>
      </c>
      <c r="C274" s="432"/>
      <c r="D274" s="432"/>
      <c r="E274" s="432"/>
      <c r="F274" s="432"/>
    </row>
    <row r="275" spans="2:6" ht="15.75" hidden="1" thickBot="1" x14ac:dyDescent="0.3">
      <c r="B275" s="737" t="s">
        <v>596</v>
      </c>
      <c r="C275" s="432"/>
      <c r="D275" s="432"/>
      <c r="E275" s="432"/>
      <c r="F275" s="432"/>
    </row>
    <row r="276" spans="2:6" ht="15.75" hidden="1" thickBot="1" x14ac:dyDescent="0.3">
      <c r="B276" s="741" t="s">
        <v>581</v>
      </c>
      <c r="C276" s="432">
        <f>C266+C271</f>
        <v>0</v>
      </c>
      <c r="D276" s="432">
        <f>D266+D271</f>
        <v>0</v>
      </c>
      <c r="E276" s="432">
        <f>E266+E271</f>
        <v>0</v>
      </c>
      <c r="F276" s="432">
        <f>F266+F271</f>
        <v>0</v>
      </c>
    </row>
    <row r="277" spans="2:6" ht="15.75" thickBot="1" x14ac:dyDescent="0.3">
      <c r="B277" s="740"/>
      <c r="C277" s="451"/>
      <c r="D277" s="451"/>
      <c r="E277" s="451"/>
      <c r="F277" s="451"/>
    </row>
    <row r="278" spans="2:6" ht="27" customHeight="1" thickBot="1" x14ac:dyDescent="0.3">
      <c r="B278" s="739" t="s">
        <v>598</v>
      </c>
      <c r="C278" s="453">
        <f>C182+C141+C67+C30</f>
        <v>33364</v>
      </c>
      <c r="D278" s="453">
        <f>D182+D141+D67+D30</f>
        <v>33364</v>
      </c>
      <c r="E278" s="453">
        <f>E182+E141+E67+E30</f>
        <v>33364</v>
      </c>
      <c r="F278" s="453">
        <f>F182+F141+F67+F30</f>
        <v>33364</v>
      </c>
    </row>
    <row r="279" spans="2:6" ht="24.75" thickBot="1" x14ac:dyDescent="0.3">
      <c r="B279" s="739" t="s">
        <v>599</v>
      </c>
      <c r="C279" s="453">
        <f>+C200+C170+C96+C59</f>
        <v>33364</v>
      </c>
      <c r="D279" s="453">
        <f>+D200+D170+D96+D59</f>
        <v>33364</v>
      </c>
      <c r="E279" s="453">
        <f>+E200+E170+E96+E59</f>
        <v>33364</v>
      </c>
      <c r="F279" s="453">
        <f>+F200+F170+F96+F59</f>
        <v>33364</v>
      </c>
    </row>
    <row r="280" spans="2:6" ht="15.75" thickBot="1" x14ac:dyDescent="0.3">
      <c r="B280" s="738" t="s">
        <v>568</v>
      </c>
      <c r="C280" s="454">
        <f>C281+C282</f>
        <v>19744</v>
      </c>
      <c r="D280" s="454">
        <f>D281+D282</f>
        <v>19744</v>
      </c>
      <c r="E280" s="454">
        <f>E281+E282</f>
        <v>19744</v>
      </c>
      <c r="F280" s="454">
        <f>F281+F282</f>
        <v>19744</v>
      </c>
    </row>
    <row r="281" spans="2:6" ht="15.75" thickBot="1" x14ac:dyDescent="0.3">
      <c r="B281" s="737" t="s">
        <v>569</v>
      </c>
      <c r="C281" s="432">
        <f t="shared" ref="C281:F282" si="8">C39+C76+C113</f>
        <v>19744</v>
      </c>
      <c r="D281" s="432">
        <f t="shared" si="8"/>
        <v>19744</v>
      </c>
      <c r="E281" s="432">
        <f t="shared" si="8"/>
        <v>19744</v>
      </c>
      <c r="F281" s="432">
        <f t="shared" si="8"/>
        <v>19744</v>
      </c>
    </row>
    <row r="282" spans="2:6" ht="15.75" thickBot="1" x14ac:dyDescent="0.3">
      <c r="B282" s="737" t="s">
        <v>600</v>
      </c>
      <c r="C282" s="432">
        <f t="shared" si="8"/>
        <v>0</v>
      </c>
      <c r="D282" s="432">
        <f t="shared" si="8"/>
        <v>0</v>
      </c>
      <c r="E282" s="432">
        <f t="shared" si="8"/>
        <v>0</v>
      </c>
      <c r="F282" s="432">
        <f t="shared" si="8"/>
        <v>0</v>
      </c>
    </row>
    <row r="283" spans="2:6" ht="24.75" thickBot="1" x14ac:dyDescent="0.3">
      <c r="B283" s="738" t="s">
        <v>571</v>
      </c>
      <c r="C283" s="454">
        <f>C284+C285</f>
        <v>3133</v>
      </c>
      <c r="D283" s="454">
        <f>D284+D285</f>
        <v>3133</v>
      </c>
      <c r="E283" s="454">
        <f>E284+E285</f>
        <v>3133</v>
      </c>
      <c r="F283" s="454">
        <f>F284+F285</f>
        <v>3133</v>
      </c>
    </row>
    <row r="284" spans="2:6" ht="15.75" thickBot="1" x14ac:dyDescent="0.3">
      <c r="B284" s="737" t="s">
        <v>569</v>
      </c>
      <c r="C284" s="428">
        <f>C42+C79+C116</f>
        <v>3133</v>
      </c>
      <c r="D284" s="428">
        <f>D42+D79+D116</f>
        <v>3133</v>
      </c>
      <c r="E284" s="428">
        <f>E42+E79+E116</f>
        <v>3133</v>
      </c>
      <c r="F284" s="428">
        <f>F42+F79+F116</f>
        <v>3133</v>
      </c>
    </row>
    <row r="285" spans="2:6" ht="15.75" thickBot="1" x14ac:dyDescent="0.3">
      <c r="B285" s="737" t="s">
        <v>600</v>
      </c>
      <c r="C285" s="432">
        <f>C43+C80+C114</f>
        <v>0</v>
      </c>
      <c r="D285" s="432">
        <f>D43+D80+D114</f>
        <v>0</v>
      </c>
      <c r="E285" s="432">
        <f>E43+E80+E114</f>
        <v>0</v>
      </c>
      <c r="F285" s="432">
        <f>F43+F80+F114</f>
        <v>0</v>
      </c>
    </row>
    <row r="286" spans="2:6" ht="15.75" thickBot="1" x14ac:dyDescent="0.3">
      <c r="B286" s="738" t="s">
        <v>572</v>
      </c>
      <c r="C286" s="454">
        <f>C287+C288</f>
        <v>5487</v>
      </c>
      <c r="D286" s="454">
        <f>D287+D288</f>
        <v>5487</v>
      </c>
      <c r="E286" s="454">
        <f>E287+E288</f>
        <v>5487</v>
      </c>
      <c r="F286" s="454">
        <f>F287+F288</f>
        <v>5487</v>
      </c>
    </row>
    <row r="287" spans="2:6" ht="15.75" thickBot="1" x14ac:dyDescent="0.3">
      <c r="B287" s="737" t="s">
        <v>569</v>
      </c>
      <c r="C287" s="432">
        <f t="shared" ref="C287:F288" si="9">C45+C82+C119</f>
        <v>5487</v>
      </c>
      <c r="D287" s="432">
        <f t="shared" si="9"/>
        <v>5487</v>
      </c>
      <c r="E287" s="432">
        <f t="shared" si="9"/>
        <v>5487</v>
      </c>
      <c r="F287" s="432">
        <f t="shared" si="9"/>
        <v>5487</v>
      </c>
    </row>
    <row r="288" spans="2:6" ht="15.75" thickBot="1" x14ac:dyDescent="0.3">
      <c r="B288" s="737" t="s">
        <v>600</v>
      </c>
      <c r="C288" s="432">
        <f t="shared" si="9"/>
        <v>0</v>
      </c>
      <c r="D288" s="432">
        <f t="shared" si="9"/>
        <v>0</v>
      </c>
      <c r="E288" s="432">
        <f t="shared" si="9"/>
        <v>0</v>
      </c>
      <c r="F288" s="432">
        <f t="shared" si="9"/>
        <v>0</v>
      </c>
    </row>
    <row r="289" spans="2:6" ht="15.75" thickBot="1" x14ac:dyDescent="0.3">
      <c r="B289" s="738" t="s">
        <v>573</v>
      </c>
      <c r="C289" s="454">
        <f>C290+C291</f>
        <v>0</v>
      </c>
      <c r="D289" s="454">
        <f>D290+D291</f>
        <v>0</v>
      </c>
      <c r="E289" s="454">
        <f>E290+E291</f>
        <v>0</v>
      </c>
      <c r="F289" s="454">
        <f>F290+F291</f>
        <v>0</v>
      </c>
    </row>
    <row r="290" spans="2:6" ht="15.75" thickBot="1" x14ac:dyDescent="0.3">
      <c r="B290" s="737" t="s">
        <v>569</v>
      </c>
      <c r="C290" s="428">
        <f t="shared" ref="C290:F291" si="10">C48+C85+C122</f>
        <v>0</v>
      </c>
      <c r="D290" s="428">
        <f t="shared" si="10"/>
        <v>0</v>
      </c>
      <c r="E290" s="428">
        <f t="shared" si="10"/>
        <v>0</v>
      </c>
      <c r="F290" s="428">
        <f t="shared" si="10"/>
        <v>0</v>
      </c>
    </row>
    <row r="291" spans="2:6" ht="15.75" thickBot="1" x14ac:dyDescent="0.3">
      <c r="B291" s="737" t="s">
        <v>600</v>
      </c>
      <c r="C291" s="432">
        <f t="shared" si="10"/>
        <v>0</v>
      </c>
      <c r="D291" s="432">
        <f t="shared" si="10"/>
        <v>0</v>
      </c>
      <c r="E291" s="432">
        <f t="shared" si="10"/>
        <v>0</v>
      </c>
      <c r="F291" s="432">
        <f t="shared" si="10"/>
        <v>0</v>
      </c>
    </row>
    <row r="292" spans="2:6" ht="15.75" thickBot="1" x14ac:dyDescent="0.3">
      <c r="B292" s="738" t="s">
        <v>574</v>
      </c>
      <c r="C292" s="454">
        <f>C293+C294</f>
        <v>4000</v>
      </c>
      <c r="D292" s="454">
        <f>D293+D294</f>
        <v>4000</v>
      </c>
      <c r="E292" s="454">
        <f>E293+E294</f>
        <v>4000</v>
      </c>
      <c r="F292" s="454">
        <f>F293+F294</f>
        <v>4000</v>
      </c>
    </row>
    <row r="293" spans="2:6" ht="15.75" thickBot="1" x14ac:dyDescent="0.3">
      <c r="B293" s="737" t="s">
        <v>569</v>
      </c>
      <c r="C293" s="428">
        <f>C162</f>
        <v>4000</v>
      </c>
      <c r="D293" s="428">
        <f>D162</f>
        <v>4000</v>
      </c>
      <c r="E293" s="428">
        <f>E162</f>
        <v>4000</v>
      </c>
      <c r="F293" s="428">
        <f>F162</f>
        <v>4000</v>
      </c>
    </row>
    <row r="294" spans="2:6" ht="15.75" thickBot="1" x14ac:dyDescent="0.3">
      <c r="B294" s="737" t="s">
        <v>600</v>
      </c>
      <c r="C294" s="432">
        <f>C52+C89+C126</f>
        <v>0</v>
      </c>
      <c r="D294" s="432">
        <f>D52+D89+D126</f>
        <v>0</v>
      </c>
      <c r="E294" s="432">
        <f>E52+E89+E126</f>
        <v>0</v>
      </c>
      <c r="F294" s="432">
        <f>F52+F89+F126</f>
        <v>0</v>
      </c>
    </row>
    <row r="295" spans="2:6" ht="15.75" thickBot="1" x14ac:dyDescent="0.3">
      <c r="B295" s="738" t="s">
        <v>575</v>
      </c>
      <c r="C295" s="454">
        <f>C296+C297</f>
        <v>0</v>
      </c>
      <c r="D295" s="454">
        <f>D296+D297</f>
        <v>0</v>
      </c>
      <c r="E295" s="454">
        <f>E296+E297</f>
        <v>0</v>
      </c>
      <c r="F295" s="454">
        <f>F296+F297</f>
        <v>0</v>
      </c>
    </row>
    <row r="296" spans="2:6" ht="15.75" thickBot="1" x14ac:dyDescent="0.3">
      <c r="B296" s="737" t="s">
        <v>569</v>
      </c>
      <c r="C296" s="428">
        <f t="shared" ref="C296:F297" si="11">C54+C91+C128</f>
        <v>0</v>
      </c>
      <c r="D296" s="428">
        <f t="shared" si="11"/>
        <v>0</v>
      </c>
      <c r="E296" s="428">
        <f t="shared" si="11"/>
        <v>0</v>
      </c>
      <c r="F296" s="428">
        <f t="shared" si="11"/>
        <v>0</v>
      </c>
    </row>
    <row r="297" spans="2:6" ht="15.75" thickBot="1" x14ac:dyDescent="0.3">
      <c r="B297" s="737" t="s">
        <v>600</v>
      </c>
      <c r="C297" s="432">
        <f t="shared" si="11"/>
        <v>0</v>
      </c>
      <c r="D297" s="432">
        <f t="shared" si="11"/>
        <v>0</v>
      </c>
      <c r="E297" s="432">
        <f t="shared" si="11"/>
        <v>0</v>
      </c>
      <c r="F297" s="432">
        <f t="shared" si="11"/>
        <v>0</v>
      </c>
    </row>
    <row r="298" spans="2:6" ht="24.75" thickBot="1" x14ac:dyDescent="0.3">
      <c r="B298" s="738" t="s">
        <v>576</v>
      </c>
      <c r="C298" s="454">
        <f>C93+C56</f>
        <v>0</v>
      </c>
      <c r="D298" s="454">
        <f>D93+D56</f>
        <v>0</v>
      </c>
      <c r="E298" s="454">
        <f>E93+E56</f>
        <v>0</v>
      </c>
      <c r="F298" s="454">
        <f>F93+F56</f>
        <v>0</v>
      </c>
    </row>
    <row r="299" spans="2:6" ht="15.75" thickBot="1" x14ac:dyDescent="0.3">
      <c r="B299" s="737" t="s">
        <v>569</v>
      </c>
      <c r="C299" s="428">
        <f t="shared" ref="C299:F300" si="12">C57+C94+C131</f>
        <v>0</v>
      </c>
      <c r="D299" s="428">
        <f t="shared" si="12"/>
        <v>0</v>
      </c>
      <c r="E299" s="428">
        <f t="shared" si="12"/>
        <v>0</v>
      </c>
      <c r="F299" s="428">
        <f t="shared" si="12"/>
        <v>0</v>
      </c>
    </row>
    <row r="300" spans="2:6" ht="15.75" thickBot="1" x14ac:dyDescent="0.3">
      <c r="B300" s="737" t="s">
        <v>600</v>
      </c>
      <c r="C300" s="432">
        <f t="shared" si="12"/>
        <v>0</v>
      </c>
      <c r="D300" s="432">
        <f t="shared" si="12"/>
        <v>0</v>
      </c>
      <c r="E300" s="432">
        <f t="shared" si="12"/>
        <v>0</v>
      </c>
      <c r="F300" s="432">
        <f t="shared" si="12"/>
        <v>0</v>
      </c>
    </row>
    <row r="301" spans="2:6" ht="15.75" thickBot="1" x14ac:dyDescent="0.3">
      <c r="B301" s="738" t="s">
        <v>601</v>
      </c>
      <c r="C301" s="454">
        <f>C302+C303+C304+C305</f>
        <v>0</v>
      </c>
      <c r="D301" s="454">
        <f>D302+D303+D304+D305</f>
        <v>0</v>
      </c>
      <c r="E301" s="454">
        <f>E302+E303+E304+E305</f>
        <v>0</v>
      </c>
      <c r="F301" s="454">
        <f>F302+F303+F304+F305</f>
        <v>0</v>
      </c>
    </row>
    <row r="302" spans="2:6" ht="15.75" thickBot="1" x14ac:dyDescent="0.3">
      <c r="B302" s="737" t="s">
        <v>569</v>
      </c>
      <c r="C302" s="428">
        <f t="shared" ref="C302:F305" si="13">C191+C216+C241+C267</f>
        <v>0</v>
      </c>
      <c r="D302" s="428">
        <f t="shared" si="13"/>
        <v>0</v>
      </c>
      <c r="E302" s="428">
        <f t="shared" si="13"/>
        <v>0</v>
      </c>
      <c r="F302" s="428">
        <f t="shared" si="13"/>
        <v>0</v>
      </c>
    </row>
    <row r="303" spans="2:6" ht="15.75" thickBot="1" x14ac:dyDescent="0.3">
      <c r="B303" s="737" t="s">
        <v>602</v>
      </c>
      <c r="C303" s="428">
        <f t="shared" si="13"/>
        <v>0</v>
      </c>
      <c r="D303" s="428">
        <f t="shared" si="13"/>
        <v>0</v>
      </c>
      <c r="E303" s="428">
        <f t="shared" si="13"/>
        <v>0</v>
      </c>
      <c r="F303" s="428">
        <f t="shared" si="13"/>
        <v>0</v>
      </c>
    </row>
    <row r="304" spans="2:6" ht="15.75" thickBot="1" x14ac:dyDescent="0.3">
      <c r="B304" s="737" t="s">
        <v>595</v>
      </c>
      <c r="C304" s="428">
        <f t="shared" si="13"/>
        <v>0</v>
      </c>
      <c r="D304" s="428">
        <f t="shared" si="13"/>
        <v>0</v>
      </c>
      <c r="E304" s="428">
        <f t="shared" si="13"/>
        <v>0</v>
      </c>
      <c r="F304" s="428">
        <f t="shared" si="13"/>
        <v>0</v>
      </c>
    </row>
    <row r="305" spans="2:6" ht="15.75" thickBot="1" x14ac:dyDescent="0.3">
      <c r="B305" s="737" t="s">
        <v>596</v>
      </c>
      <c r="C305" s="428">
        <f t="shared" si="13"/>
        <v>0</v>
      </c>
      <c r="D305" s="428">
        <f t="shared" si="13"/>
        <v>0</v>
      </c>
      <c r="E305" s="428">
        <f t="shared" si="13"/>
        <v>0</v>
      </c>
      <c r="F305" s="428">
        <f t="shared" si="13"/>
        <v>0</v>
      </c>
    </row>
    <row r="306" spans="2:6" ht="15.75" thickBot="1" x14ac:dyDescent="0.3">
      <c r="B306" s="738" t="s">
        <v>603</v>
      </c>
      <c r="C306" s="454">
        <f>C307+C308+C309+C310</f>
        <v>1000</v>
      </c>
      <c r="D306" s="454">
        <f>D307+D308+D309+D310</f>
        <v>1000</v>
      </c>
      <c r="E306" s="454">
        <f>E307+E308+E309+E310</f>
        <v>1000</v>
      </c>
      <c r="F306" s="454">
        <f>F307+F308+F309+F310</f>
        <v>1000</v>
      </c>
    </row>
    <row r="307" spans="2:6" ht="15.75" thickBot="1" x14ac:dyDescent="0.3">
      <c r="B307" s="737" t="s">
        <v>569</v>
      </c>
      <c r="C307" s="428">
        <f t="shared" ref="C307:F310" si="14">C196+C221+C246+C272</f>
        <v>1000</v>
      </c>
      <c r="D307" s="428">
        <f t="shared" si="14"/>
        <v>1000</v>
      </c>
      <c r="E307" s="428">
        <f t="shared" si="14"/>
        <v>1000</v>
      </c>
      <c r="F307" s="428">
        <f t="shared" si="14"/>
        <v>1000</v>
      </c>
    </row>
    <row r="308" spans="2:6" ht="15.75" thickBot="1" x14ac:dyDescent="0.3">
      <c r="B308" s="737" t="s">
        <v>602</v>
      </c>
      <c r="C308" s="428">
        <f t="shared" si="14"/>
        <v>0</v>
      </c>
      <c r="D308" s="428">
        <f t="shared" si="14"/>
        <v>0</v>
      </c>
      <c r="E308" s="428">
        <f t="shared" si="14"/>
        <v>0</v>
      </c>
      <c r="F308" s="428">
        <f t="shared" si="14"/>
        <v>0</v>
      </c>
    </row>
    <row r="309" spans="2:6" ht="15.75" thickBot="1" x14ac:dyDescent="0.3">
      <c r="B309" s="737" t="s">
        <v>595</v>
      </c>
      <c r="C309" s="428">
        <f t="shared" si="14"/>
        <v>0</v>
      </c>
      <c r="D309" s="428">
        <f t="shared" si="14"/>
        <v>0</v>
      </c>
      <c r="E309" s="428">
        <f t="shared" si="14"/>
        <v>0</v>
      </c>
      <c r="F309" s="428">
        <f t="shared" si="14"/>
        <v>0</v>
      </c>
    </row>
    <row r="310" spans="2:6" ht="15.75" thickBot="1" x14ac:dyDescent="0.3">
      <c r="B310" s="737" t="s">
        <v>596</v>
      </c>
      <c r="C310" s="428">
        <f t="shared" si="14"/>
        <v>0</v>
      </c>
      <c r="D310" s="428">
        <f t="shared" si="14"/>
        <v>0</v>
      </c>
      <c r="E310" s="428">
        <f t="shared" si="14"/>
        <v>0</v>
      </c>
      <c r="F310" s="428">
        <f t="shared" si="14"/>
        <v>0</v>
      </c>
    </row>
    <row r="311" spans="2:6" ht="15.75" thickBot="1" x14ac:dyDescent="0.3">
      <c r="B311" s="736" t="s">
        <v>578</v>
      </c>
      <c r="C311" s="442">
        <f>IF(C279-C278=0,0,"Error")</f>
        <v>0</v>
      </c>
      <c r="D311" s="442">
        <f>IF(D279-D278=0,0,"Error")</f>
        <v>0</v>
      </c>
      <c r="E311" s="442">
        <f>IF(E279-E278=0,0,"Error")</f>
        <v>0</v>
      </c>
      <c r="F311" s="442">
        <f>IF(F279-F278=0,0,"Error")</f>
        <v>0</v>
      </c>
    </row>
    <row r="312" spans="2:6" x14ac:dyDescent="0.25">
      <c r="B312" s="458"/>
      <c r="C312" s="459"/>
      <c r="D312" s="459"/>
      <c r="E312" s="459"/>
      <c r="F312" s="459"/>
    </row>
  </sheetData>
  <mergeCells count="64">
    <mergeCell ref="B255:B256"/>
    <mergeCell ref="B263:F263"/>
    <mergeCell ref="B264:B265"/>
    <mergeCell ref="B229:B230"/>
    <mergeCell ref="B237:F237"/>
    <mergeCell ref="B238:B239"/>
    <mergeCell ref="C251:F251"/>
    <mergeCell ref="C253:F253"/>
    <mergeCell ref="C254:F254"/>
    <mergeCell ref="E175:F175"/>
    <mergeCell ref="C228:F228"/>
    <mergeCell ref="C178:F178"/>
    <mergeCell ref="B179:B180"/>
    <mergeCell ref="B187:F187"/>
    <mergeCell ref="B188:B189"/>
    <mergeCell ref="E201:F201"/>
    <mergeCell ref="C202:F202"/>
    <mergeCell ref="C203:F203"/>
    <mergeCell ref="B204:B205"/>
    <mergeCell ref="C176:F176"/>
    <mergeCell ref="C177:F177"/>
    <mergeCell ref="B212:F212"/>
    <mergeCell ref="B213:B214"/>
    <mergeCell ref="C227:F227"/>
    <mergeCell ref="C174:F174"/>
    <mergeCell ref="C98:F98"/>
    <mergeCell ref="C99:F99"/>
    <mergeCell ref="C100:F100"/>
    <mergeCell ref="B101:B102"/>
    <mergeCell ref="B110:B111"/>
    <mergeCell ref="C135:F135"/>
    <mergeCell ref="C136:F136"/>
    <mergeCell ref="C137:F137"/>
    <mergeCell ref="B138:B139"/>
    <mergeCell ref="B146:F146"/>
    <mergeCell ref="B147:B148"/>
    <mergeCell ref="B172:F172"/>
    <mergeCell ref="B173:F173"/>
    <mergeCell ref="C26:F26"/>
    <mergeCell ref="B27:B28"/>
    <mergeCell ref="B109:F109"/>
    <mergeCell ref="B36:B37"/>
    <mergeCell ref="C61:F61"/>
    <mergeCell ref="C62:F62"/>
    <mergeCell ref="C63:F63"/>
    <mergeCell ref="B64:B65"/>
    <mergeCell ref="B72:F72"/>
    <mergeCell ref="B73:B74"/>
    <mergeCell ref="B35:F35"/>
    <mergeCell ref="B22:F22"/>
    <mergeCell ref="B23:F23"/>
    <mergeCell ref="C24:F24"/>
    <mergeCell ref="C25:F25"/>
    <mergeCell ref="B8:F8"/>
    <mergeCell ref="B9:F11"/>
    <mergeCell ref="C12:F12"/>
    <mergeCell ref="B13:B14"/>
    <mergeCell ref="C18:F18"/>
    <mergeCell ref="B19:F19"/>
    <mergeCell ref="A2:G2"/>
    <mergeCell ref="B3:F3"/>
    <mergeCell ref="C5:F5"/>
    <mergeCell ref="C6:F6"/>
    <mergeCell ref="C7:F7"/>
  </mergeCells>
  <pageMargins left="0.70866141732283505" right="0.70866141732283505" top="0.74803149606299202" bottom="0.74803149606299202" header="0.31496062992126" footer="0.31496062992126"/>
  <pageSetup scale="20" orientation="portrait" r:id="rId1"/>
  <rowBreaks count="1" manualBreakCount="1">
    <brk id="60" max="5"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153"/>
  <sheetViews>
    <sheetView view="pageBreakPreview" topLeftCell="C6" zoomScale="60" zoomScaleNormal="136" workbookViewId="0">
      <selection activeCell="N13" sqref="N13"/>
    </sheetView>
  </sheetViews>
  <sheetFormatPr defaultRowHeight="15" x14ac:dyDescent="0.25"/>
  <cols>
    <col min="1" max="1" width="11" style="387" hidden="1" customWidth="1"/>
    <col min="2" max="2" width="12" style="387" hidden="1" customWidth="1"/>
    <col min="3" max="3" width="28.5703125" style="387" customWidth="1"/>
    <col min="4" max="4" width="12.42578125" style="387" customWidth="1"/>
    <col min="5" max="7" width="11.7109375" style="387" customWidth="1"/>
    <col min="8" max="9" width="9.140625" style="387"/>
    <col min="10" max="10" width="11" style="387" customWidth="1"/>
    <col min="11" max="11" width="11" style="387" bestFit="1" customWidth="1"/>
    <col min="12" max="16384" width="9.140625" style="387"/>
  </cols>
  <sheetData>
    <row r="2" spans="2:12" ht="18" customHeight="1" x14ac:dyDescent="0.25">
      <c r="B2" s="1850" t="s">
        <v>610</v>
      </c>
      <c r="C2" s="1850"/>
      <c r="D2" s="1850"/>
      <c r="E2" s="1850"/>
      <c r="F2" s="1850"/>
      <c r="G2" s="1850"/>
      <c r="H2" s="1850"/>
    </row>
    <row r="3" spans="2:12" ht="18" customHeight="1" x14ac:dyDescent="0.25">
      <c r="B3" s="388"/>
      <c r="C3" s="1663" t="s">
        <v>611</v>
      </c>
      <c r="D3" s="1663"/>
      <c r="E3" s="1663"/>
      <c r="F3" s="1663"/>
      <c r="G3" s="1663"/>
      <c r="H3" s="388"/>
    </row>
    <row r="4" spans="2:12" ht="15.75" thickBot="1" x14ac:dyDescent="0.3"/>
    <row r="5" spans="2:12" ht="15.75" thickBot="1" x14ac:dyDescent="0.3">
      <c r="C5" s="758" t="s">
        <v>6</v>
      </c>
      <c r="D5" s="1851" t="s">
        <v>2135</v>
      </c>
      <c r="E5" s="1851"/>
      <c r="F5" s="1851"/>
      <c r="G5" s="1851"/>
    </row>
    <row r="6" spans="2:12" ht="15.75" thickBot="1" x14ac:dyDescent="0.3">
      <c r="C6" s="758" t="s">
        <v>8</v>
      </c>
      <c r="D6" s="1664" t="s">
        <v>2096</v>
      </c>
      <c r="E6" s="1665"/>
      <c r="F6" s="1665"/>
      <c r="G6" s="1852"/>
    </row>
    <row r="7" spans="2:12" ht="15.75" thickBot="1" x14ac:dyDescent="0.3">
      <c r="C7" s="758" t="s">
        <v>10</v>
      </c>
      <c r="D7" s="1667" t="s">
        <v>546</v>
      </c>
      <c r="E7" s="1668"/>
      <c r="F7" s="1668"/>
      <c r="G7" s="1673"/>
    </row>
    <row r="8" spans="2:12" ht="15.75" thickBot="1" x14ac:dyDescent="0.3">
      <c r="C8" s="1859" t="s">
        <v>12</v>
      </c>
      <c r="D8" s="1671"/>
      <c r="E8" s="1671"/>
      <c r="F8" s="1671"/>
      <c r="G8" s="1860"/>
    </row>
    <row r="9" spans="2:12" ht="15.75" thickBot="1" x14ac:dyDescent="0.3">
      <c r="C9" s="1861" t="s">
        <v>2134</v>
      </c>
      <c r="D9" s="1862"/>
      <c r="E9" s="1862"/>
      <c r="F9" s="1862"/>
      <c r="G9" s="1863"/>
    </row>
    <row r="10" spans="2:12" ht="36.75" customHeight="1" thickBot="1" x14ac:dyDescent="0.3">
      <c r="C10" s="1861"/>
      <c r="D10" s="1862"/>
      <c r="E10" s="1862"/>
      <c r="F10" s="1862"/>
      <c r="G10" s="1863"/>
    </row>
    <row r="11" spans="2:12" ht="15.75" thickBot="1" x14ac:dyDescent="0.3">
      <c r="C11" s="1861"/>
      <c r="D11" s="1862"/>
      <c r="E11" s="1862"/>
      <c r="F11" s="1862"/>
      <c r="G11" s="1863"/>
    </row>
    <row r="12" spans="2:12" ht="117.75" customHeight="1" thickBot="1" x14ac:dyDescent="0.3">
      <c r="C12" s="757" t="s">
        <v>14</v>
      </c>
      <c r="D12" s="1883" t="s">
        <v>2133</v>
      </c>
      <c r="E12" s="1884"/>
      <c r="F12" s="1884"/>
      <c r="G12" s="1885"/>
    </row>
    <row r="13" spans="2:12" ht="23.25" customHeight="1" x14ac:dyDescent="0.25">
      <c r="C13" s="1866" t="s">
        <v>16</v>
      </c>
      <c r="D13" s="398">
        <v>2022</v>
      </c>
      <c r="E13" s="398">
        <v>2023</v>
      </c>
      <c r="F13" s="398">
        <v>2024</v>
      </c>
      <c r="G13" s="398">
        <v>2025</v>
      </c>
    </row>
    <row r="14" spans="2:12" ht="15.75" thickBot="1" x14ac:dyDescent="0.3">
      <c r="C14" s="1867"/>
      <c r="D14" s="400" t="s">
        <v>17</v>
      </c>
      <c r="E14" s="400" t="s">
        <v>18</v>
      </c>
      <c r="F14" s="400" t="s">
        <v>18</v>
      </c>
      <c r="G14" s="400" t="s">
        <v>18</v>
      </c>
    </row>
    <row r="15" spans="2:12" ht="23.25" thickBot="1" x14ac:dyDescent="0.3">
      <c r="C15" s="772" t="s">
        <v>2132</v>
      </c>
      <c r="D15" s="771">
        <v>0.87</v>
      </c>
      <c r="E15" s="771">
        <v>1</v>
      </c>
      <c r="F15" s="771">
        <v>1</v>
      </c>
      <c r="G15" s="771">
        <v>1</v>
      </c>
      <c r="I15" s="770"/>
      <c r="J15" s="769"/>
      <c r="K15" s="769"/>
      <c r="L15" s="769"/>
    </row>
    <row r="16" spans="2:12" ht="50.25" customHeight="1" thickBot="1" x14ac:dyDescent="0.3">
      <c r="C16" s="739" t="s">
        <v>550</v>
      </c>
      <c r="D16" s="1674" t="s">
        <v>2131</v>
      </c>
      <c r="E16" s="1675"/>
      <c r="F16" s="1675"/>
      <c r="G16" s="1886"/>
    </row>
    <row r="17" spans="3:13" ht="23.25" customHeight="1" thickBot="1" x14ac:dyDescent="0.3">
      <c r="C17" s="1629" t="s">
        <v>552</v>
      </c>
      <c r="D17" s="1630"/>
      <c r="E17" s="1630"/>
      <c r="F17" s="1630"/>
      <c r="G17" s="1871"/>
      <c r="J17" s="768"/>
      <c r="L17" s="768"/>
    </row>
    <row r="18" spans="3:13" ht="23.25" thickBot="1" x14ac:dyDescent="0.3">
      <c r="C18" s="756" t="s">
        <v>2130</v>
      </c>
      <c r="D18" s="767">
        <v>0.8125</v>
      </c>
      <c r="E18" s="755">
        <v>1</v>
      </c>
      <c r="F18" s="755">
        <v>1</v>
      </c>
      <c r="G18" s="755">
        <v>1</v>
      </c>
      <c r="I18" s="766"/>
    </row>
    <row r="19" spans="3:13" ht="45.75" thickBot="1" x14ac:dyDescent="0.3">
      <c r="C19" s="756" t="s">
        <v>2129</v>
      </c>
      <c r="D19" s="765">
        <v>0.94799999999999995</v>
      </c>
      <c r="E19" s="403">
        <v>1</v>
      </c>
      <c r="F19" s="403">
        <v>1</v>
      </c>
      <c r="G19" s="403">
        <v>1</v>
      </c>
    </row>
    <row r="20" spans="3:13" ht="15.75" thickBot="1" x14ac:dyDescent="0.3">
      <c r="C20" s="1853" t="s">
        <v>556</v>
      </c>
      <c r="D20" s="1648"/>
      <c r="E20" s="1648"/>
      <c r="F20" s="1648"/>
      <c r="G20" s="1854"/>
    </row>
    <row r="21" spans="3:13" ht="15.75" thickBot="1" x14ac:dyDescent="0.3">
      <c r="C21" s="1855" t="s">
        <v>628</v>
      </c>
      <c r="D21" s="1641"/>
      <c r="E21" s="1641"/>
      <c r="F21" s="1641"/>
      <c r="G21" s="1856"/>
    </row>
    <row r="22" spans="3:13" ht="30" customHeight="1" thickBot="1" x14ac:dyDescent="0.3">
      <c r="C22" s="444" t="s">
        <v>558</v>
      </c>
      <c r="D22" s="1887" t="s">
        <v>2128</v>
      </c>
      <c r="E22" s="1633"/>
      <c r="F22" s="1633"/>
      <c r="G22" s="1888"/>
    </row>
    <row r="23" spans="3:13" ht="31.5" customHeight="1" thickBot="1" x14ac:dyDescent="0.3">
      <c r="C23" s="742" t="s">
        <v>560</v>
      </c>
      <c r="D23" s="1653" t="s">
        <v>2127</v>
      </c>
      <c r="E23" s="1654"/>
      <c r="F23" s="1654"/>
      <c r="G23" s="1858"/>
    </row>
    <row r="24" spans="3:13" ht="15.75" thickBot="1" x14ac:dyDescent="0.3">
      <c r="C24" s="742" t="s">
        <v>37</v>
      </c>
      <c r="D24" s="1643" t="s">
        <v>2126</v>
      </c>
      <c r="E24" s="1644"/>
      <c r="F24" s="1644"/>
      <c r="G24" s="1857"/>
    </row>
    <row r="25" spans="3:13" ht="12.75" customHeight="1" x14ac:dyDescent="0.25">
      <c r="C25" s="1866"/>
      <c r="D25" s="412">
        <v>2022</v>
      </c>
      <c r="E25" s="412">
        <v>2023</v>
      </c>
      <c r="F25" s="412">
        <v>2024</v>
      </c>
      <c r="G25" s="412">
        <v>2025</v>
      </c>
    </row>
    <row r="26" spans="3:13" ht="9" customHeight="1" thickBot="1" x14ac:dyDescent="0.3">
      <c r="C26" s="1867"/>
      <c r="D26" s="414" t="s">
        <v>17</v>
      </c>
      <c r="E26" s="414" t="s">
        <v>18</v>
      </c>
      <c r="F26" s="414" t="s">
        <v>18</v>
      </c>
      <c r="G26" s="414" t="s">
        <v>18</v>
      </c>
    </row>
    <row r="27" spans="3:13" ht="15.75" thickBot="1" x14ac:dyDescent="0.3">
      <c r="C27" s="742" t="s">
        <v>39</v>
      </c>
      <c r="D27" s="446">
        <v>81257</v>
      </c>
      <c r="E27" s="446">
        <v>85000</v>
      </c>
      <c r="F27" s="446">
        <v>85000</v>
      </c>
      <c r="G27" s="446">
        <v>85000</v>
      </c>
    </row>
    <row r="28" spans="3:13" ht="15.75" thickBot="1" x14ac:dyDescent="0.3">
      <c r="C28" s="742" t="s">
        <v>562</v>
      </c>
      <c r="D28" s="418">
        <f>D45</f>
        <v>37118</v>
      </c>
      <c r="E28" s="418">
        <f>E45</f>
        <v>39100</v>
      </c>
      <c r="F28" s="418">
        <f>F45</f>
        <v>40100</v>
      </c>
      <c r="G28" s="418">
        <f>G45</f>
        <v>40100</v>
      </c>
    </row>
    <row r="29" spans="3:13" ht="15.75" thickBot="1" x14ac:dyDescent="0.3">
      <c r="C29" s="742" t="s">
        <v>563</v>
      </c>
      <c r="D29" s="418">
        <f>D28/D27</f>
        <v>0.45679756820950812</v>
      </c>
      <c r="E29" s="418">
        <f>E28/E27</f>
        <v>0.46</v>
      </c>
      <c r="F29" s="418">
        <f>F28/F27</f>
        <v>0.47176470588235292</v>
      </c>
      <c r="G29" s="418">
        <f>G28/G27</f>
        <v>0.47176470588235292</v>
      </c>
    </row>
    <row r="30" spans="3:13" ht="15.75" thickBot="1" x14ac:dyDescent="0.3">
      <c r="C30" s="742" t="s">
        <v>564</v>
      </c>
      <c r="D30" s="420" t="s">
        <v>565</v>
      </c>
      <c r="E30" s="421">
        <f t="shared" ref="E30:G32" si="0">E27/D27-1</f>
        <v>4.6063723740723983E-2</v>
      </c>
      <c r="F30" s="421">
        <f t="shared" si="0"/>
        <v>0</v>
      </c>
      <c r="G30" s="421">
        <f t="shared" si="0"/>
        <v>0</v>
      </c>
      <c r="I30" s="437"/>
      <c r="J30" s="437"/>
      <c r="K30" s="437"/>
      <c r="L30" s="437"/>
      <c r="M30" s="437"/>
    </row>
    <row r="31" spans="3:13" ht="15.75" thickBot="1" x14ac:dyDescent="0.3">
      <c r="C31" s="742" t="s">
        <v>566</v>
      </c>
      <c r="D31" s="420" t="s">
        <v>565</v>
      </c>
      <c r="E31" s="421">
        <f t="shared" si="0"/>
        <v>5.3397273559997904E-2</v>
      </c>
      <c r="F31" s="421">
        <f t="shared" si="0"/>
        <v>2.5575447570332477E-2</v>
      </c>
      <c r="G31" s="421">
        <f t="shared" si="0"/>
        <v>0</v>
      </c>
    </row>
    <row r="32" spans="3:13" ht="15.75" thickBot="1" x14ac:dyDescent="0.3">
      <c r="C32" s="742" t="s">
        <v>51</v>
      </c>
      <c r="D32" s="420" t="s">
        <v>565</v>
      </c>
      <c r="E32" s="421">
        <f t="shared" si="0"/>
        <v>7.010614796055803E-3</v>
      </c>
      <c r="F32" s="421">
        <f t="shared" si="0"/>
        <v>2.5575447570332477E-2</v>
      </c>
      <c r="G32" s="421">
        <f t="shared" si="0"/>
        <v>0</v>
      </c>
    </row>
    <row r="33" spans="3:7" ht="15.75" thickBot="1" x14ac:dyDescent="0.3">
      <c r="C33" s="1872" t="s">
        <v>567</v>
      </c>
      <c r="D33" s="1638"/>
      <c r="E33" s="1638"/>
      <c r="F33" s="1638"/>
      <c r="G33" s="1873"/>
    </row>
    <row r="34" spans="3:7" ht="12.75" customHeight="1" x14ac:dyDescent="0.25">
      <c r="C34" s="1866"/>
      <c r="D34" s="412">
        <v>2022</v>
      </c>
      <c r="E34" s="412">
        <v>2023</v>
      </c>
      <c r="F34" s="412">
        <v>2024</v>
      </c>
      <c r="G34" s="412">
        <v>2025</v>
      </c>
    </row>
    <row r="35" spans="3:7" ht="9" customHeight="1" thickBot="1" x14ac:dyDescent="0.3">
      <c r="C35" s="1867"/>
      <c r="D35" s="414" t="s">
        <v>17</v>
      </c>
      <c r="E35" s="414" t="s">
        <v>18</v>
      </c>
      <c r="F35" s="414" t="s">
        <v>18</v>
      </c>
      <c r="G35" s="414" t="s">
        <v>18</v>
      </c>
    </row>
    <row r="36" spans="3:7" ht="15.75" thickBot="1" x14ac:dyDescent="0.3">
      <c r="C36" s="738" t="s">
        <v>568</v>
      </c>
      <c r="D36" s="428">
        <f>D37+D38</f>
        <v>23400</v>
      </c>
      <c r="E36" s="428">
        <f>E37+E38</f>
        <v>25000</v>
      </c>
      <c r="F36" s="428">
        <f>F37+F38</f>
        <v>25000</v>
      </c>
      <c r="G36" s="428">
        <f>G37+G38</f>
        <v>25000</v>
      </c>
    </row>
    <row r="37" spans="3:7" ht="15.75" thickBot="1" x14ac:dyDescent="0.3">
      <c r="C37" s="737" t="s">
        <v>569</v>
      </c>
      <c r="D37" s="764">
        <v>23400</v>
      </c>
      <c r="E37" s="763">
        <v>25000</v>
      </c>
      <c r="F37" s="763">
        <v>25000</v>
      </c>
      <c r="G37" s="763">
        <v>25000</v>
      </c>
    </row>
    <row r="38" spans="3:7" ht="15.75" thickBot="1" x14ac:dyDescent="0.3">
      <c r="C38" s="737" t="s">
        <v>570</v>
      </c>
      <c r="D38" s="762"/>
      <c r="E38" s="762"/>
      <c r="F38" s="762"/>
      <c r="G38" s="762"/>
    </row>
    <row r="39" spans="3:7" ht="24.75" thickBot="1" x14ac:dyDescent="0.3">
      <c r="C39" s="738" t="s">
        <v>571</v>
      </c>
      <c r="D39" s="428">
        <f>D40+D41</f>
        <v>3998</v>
      </c>
      <c r="E39" s="428">
        <f>E40+E41</f>
        <v>4100</v>
      </c>
      <c r="F39" s="428">
        <f>F40+F41</f>
        <v>4100</v>
      </c>
      <c r="G39" s="428">
        <f>G40+G41</f>
        <v>4100</v>
      </c>
    </row>
    <row r="40" spans="3:7" ht="15.75" thickBot="1" x14ac:dyDescent="0.3">
      <c r="C40" s="737" t="s">
        <v>569</v>
      </c>
      <c r="D40" s="432">
        <v>3998</v>
      </c>
      <c r="E40" s="428">
        <v>4100</v>
      </c>
      <c r="F40" s="428">
        <v>4100</v>
      </c>
      <c r="G40" s="428">
        <v>4100</v>
      </c>
    </row>
    <row r="41" spans="3:7" ht="15.75" thickBot="1" x14ac:dyDescent="0.3">
      <c r="C41" s="737" t="s">
        <v>570</v>
      </c>
      <c r="D41" s="432"/>
      <c r="E41" s="428"/>
      <c r="F41" s="428"/>
      <c r="G41" s="428"/>
    </row>
    <row r="42" spans="3:7" ht="15.75" thickBot="1" x14ac:dyDescent="0.3">
      <c r="C42" s="738" t="s">
        <v>572</v>
      </c>
      <c r="D42" s="428">
        <f>D43+D44</f>
        <v>9720</v>
      </c>
      <c r="E42" s="428">
        <f>E43+E44</f>
        <v>10000</v>
      </c>
      <c r="F42" s="428">
        <f>F43+F44</f>
        <v>11000</v>
      </c>
      <c r="G42" s="428">
        <f>G43+G44</f>
        <v>11000</v>
      </c>
    </row>
    <row r="43" spans="3:7" ht="15.75" thickBot="1" x14ac:dyDescent="0.3">
      <c r="C43" s="737" t="s">
        <v>569</v>
      </c>
      <c r="D43" s="428">
        <v>9720</v>
      </c>
      <c r="E43" s="428">
        <v>10000</v>
      </c>
      <c r="F43" s="428">
        <v>11000</v>
      </c>
      <c r="G43" s="428">
        <v>11000</v>
      </c>
    </row>
    <row r="44" spans="3:7" ht="15.75" thickBot="1" x14ac:dyDescent="0.3">
      <c r="C44" s="737" t="s">
        <v>570</v>
      </c>
      <c r="D44" s="432"/>
      <c r="E44" s="428"/>
      <c r="F44" s="428"/>
      <c r="G44" s="428"/>
    </row>
    <row r="45" spans="3:7" ht="15.75" thickBot="1" x14ac:dyDescent="0.3">
      <c r="C45" s="741" t="s">
        <v>577</v>
      </c>
      <c r="D45" s="432">
        <f>D42+D39+D36</f>
        <v>37118</v>
      </c>
      <c r="E45" s="432">
        <f>E42+E39+E36</f>
        <v>39100</v>
      </c>
      <c r="F45" s="432">
        <f>F42+F39+F36</f>
        <v>40100</v>
      </c>
      <c r="G45" s="432">
        <f>G42+G39+G36</f>
        <v>40100</v>
      </c>
    </row>
    <row r="46" spans="3:7" ht="15.75" thickBot="1" x14ac:dyDescent="0.3">
      <c r="C46" s="736" t="s">
        <v>578</v>
      </c>
      <c r="D46" s="442">
        <f>IF(D45-D28=0,0,"Error")</f>
        <v>0</v>
      </c>
      <c r="E46" s="442">
        <f>IF(E45-E28=0,0,"Error")</f>
        <v>0</v>
      </c>
      <c r="F46" s="442">
        <f>IF(F45-F28=0,0,"Error")</f>
        <v>0</v>
      </c>
      <c r="G46" s="442">
        <f>IF(G45-G28=0,0,"Error")</f>
        <v>0</v>
      </c>
    </row>
    <row r="47" spans="3:7" ht="15.75" thickBot="1" x14ac:dyDescent="0.3">
      <c r="C47" s="1855" t="s">
        <v>639</v>
      </c>
      <c r="D47" s="1641"/>
      <c r="E47" s="1641"/>
      <c r="F47" s="1641"/>
      <c r="G47" s="1856"/>
    </row>
    <row r="48" spans="3:7" ht="15.75" thickBot="1" x14ac:dyDescent="0.3">
      <c r="C48" s="1855" t="s">
        <v>640</v>
      </c>
      <c r="D48" s="1641"/>
      <c r="E48" s="1641"/>
      <c r="F48" s="1641"/>
      <c r="G48" s="1856"/>
    </row>
    <row r="49" spans="3:7" ht="15.75" thickBot="1" x14ac:dyDescent="0.3">
      <c r="C49" s="444" t="s">
        <v>2125</v>
      </c>
      <c r="D49" s="1646" t="s">
        <v>496</v>
      </c>
      <c r="E49" s="1889"/>
      <c r="F49" s="1627"/>
      <c r="G49" s="1880"/>
    </row>
    <row r="50" spans="3:7" ht="35.25" customHeight="1" thickBot="1" x14ac:dyDescent="0.3">
      <c r="C50" s="444" t="s">
        <v>641</v>
      </c>
      <c r="D50" s="444" t="s">
        <v>1316</v>
      </c>
      <c r="E50" s="445" t="s">
        <v>587</v>
      </c>
      <c r="F50" s="1890" t="s">
        <v>2124</v>
      </c>
      <c r="G50" s="1891"/>
    </row>
    <row r="51" spans="3:7" ht="15.75" thickBot="1" x14ac:dyDescent="0.3">
      <c r="C51" s="749"/>
      <c r="D51" s="1646"/>
      <c r="E51" s="1881"/>
      <c r="F51" s="1627"/>
      <c r="G51" s="1880"/>
    </row>
    <row r="52" spans="3:7" ht="27" customHeight="1" thickBot="1" x14ac:dyDescent="0.3">
      <c r="C52" s="742" t="s">
        <v>560</v>
      </c>
      <c r="D52" s="1892" t="s">
        <v>2123</v>
      </c>
      <c r="E52" s="1893"/>
      <c r="F52" s="1893"/>
      <c r="G52" s="1894"/>
    </row>
    <row r="53" spans="3:7" ht="15.75" thickBot="1" x14ac:dyDescent="0.3">
      <c r="C53" s="742" t="s">
        <v>37</v>
      </c>
      <c r="D53" s="1643" t="s">
        <v>1685</v>
      </c>
      <c r="E53" s="1644"/>
      <c r="F53" s="1644"/>
      <c r="G53" s="1857"/>
    </row>
    <row r="54" spans="3:7" ht="12.75" customHeight="1" x14ac:dyDescent="0.25">
      <c r="C54" s="1866"/>
      <c r="D54" s="412">
        <v>2022</v>
      </c>
      <c r="E54" s="412">
        <v>2023</v>
      </c>
      <c r="F54" s="412">
        <v>2024</v>
      </c>
      <c r="G54" s="412">
        <v>2025</v>
      </c>
    </row>
    <row r="55" spans="3:7" ht="9" customHeight="1" thickBot="1" x14ac:dyDescent="0.3">
      <c r="C55" s="1867"/>
      <c r="D55" s="414" t="s">
        <v>17</v>
      </c>
      <c r="E55" s="414" t="s">
        <v>18</v>
      </c>
      <c r="F55" s="414" t="s">
        <v>18</v>
      </c>
      <c r="G55" s="414" t="s">
        <v>18</v>
      </c>
    </row>
    <row r="56" spans="3:7" ht="15.75" thickBot="1" x14ac:dyDescent="0.3">
      <c r="C56" s="742" t="s">
        <v>39</v>
      </c>
      <c r="D56" s="418">
        <v>120</v>
      </c>
      <c r="E56" s="761">
        <v>120</v>
      </c>
      <c r="F56" s="418">
        <v>120</v>
      </c>
      <c r="G56" s="418">
        <v>240</v>
      </c>
    </row>
    <row r="57" spans="3:7" ht="15.75" thickBot="1" x14ac:dyDescent="0.3">
      <c r="C57" s="742" t="s">
        <v>562</v>
      </c>
      <c r="D57" s="761">
        <f>D75</f>
        <v>3000</v>
      </c>
      <c r="E57" s="761">
        <f>E75</f>
        <v>3000</v>
      </c>
      <c r="F57" s="761">
        <f>F75</f>
        <v>3000</v>
      </c>
      <c r="G57" s="761">
        <f>G75</f>
        <v>6000</v>
      </c>
    </row>
    <row r="58" spans="3:7" ht="15.75" thickBot="1" x14ac:dyDescent="0.3">
      <c r="C58" s="742" t="s">
        <v>563</v>
      </c>
      <c r="D58" s="418">
        <f>D57/D56</f>
        <v>25</v>
      </c>
      <c r="E58" s="418">
        <f>E57/E56</f>
        <v>25</v>
      </c>
      <c r="F58" s="418">
        <f>F57/F56</f>
        <v>25</v>
      </c>
      <c r="G58" s="418">
        <f>G57/G56</f>
        <v>25</v>
      </c>
    </row>
    <row r="59" spans="3:7" ht="15.75" thickBot="1" x14ac:dyDescent="0.3">
      <c r="C59" s="742" t="s">
        <v>564</v>
      </c>
      <c r="D59" s="420" t="s">
        <v>565</v>
      </c>
      <c r="E59" s="421">
        <f t="shared" ref="E59:G61" si="1">E56/D56-1</f>
        <v>0</v>
      </c>
      <c r="F59" s="421">
        <f t="shared" si="1"/>
        <v>0</v>
      </c>
      <c r="G59" s="421">
        <f t="shared" si="1"/>
        <v>1</v>
      </c>
    </row>
    <row r="60" spans="3:7" ht="15.75" thickBot="1" x14ac:dyDescent="0.3">
      <c r="C60" s="742" t="s">
        <v>566</v>
      </c>
      <c r="D60" s="420" t="s">
        <v>565</v>
      </c>
      <c r="E60" s="421">
        <f t="shared" si="1"/>
        <v>0</v>
      </c>
      <c r="F60" s="421">
        <f t="shared" si="1"/>
        <v>0</v>
      </c>
      <c r="G60" s="421">
        <f t="shared" si="1"/>
        <v>1</v>
      </c>
    </row>
    <row r="61" spans="3:7" ht="15.75" thickBot="1" x14ac:dyDescent="0.3">
      <c r="C61" s="742" t="s">
        <v>51</v>
      </c>
      <c r="D61" s="420" t="s">
        <v>565</v>
      </c>
      <c r="E61" s="421">
        <f t="shared" si="1"/>
        <v>0</v>
      </c>
      <c r="F61" s="421">
        <f t="shared" si="1"/>
        <v>0</v>
      </c>
      <c r="G61" s="421">
        <f t="shared" si="1"/>
        <v>0</v>
      </c>
    </row>
    <row r="62" spans="3:7" ht="15.75" thickBot="1" x14ac:dyDescent="0.3">
      <c r="C62" s="1872" t="s">
        <v>592</v>
      </c>
      <c r="D62" s="1638"/>
      <c r="E62" s="1638"/>
      <c r="F62" s="1638"/>
      <c r="G62" s="1873"/>
    </row>
    <row r="63" spans="3:7" ht="12.75" customHeight="1" x14ac:dyDescent="0.25">
      <c r="C63" s="1866"/>
      <c r="D63" s="412">
        <v>2022</v>
      </c>
      <c r="E63" s="412">
        <v>2023</v>
      </c>
      <c r="F63" s="412">
        <v>2024</v>
      </c>
      <c r="G63" s="412">
        <v>2025</v>
      </c>
    </row>
    <row r="64" spans="3:7" ht="9" customHeight="1" thickBot="1" x14ac:dyDescent="0.3">
      <c r="C64" s="1867"/>
      <c r="D64" s="414" t="s">
        <v>17</v>
      </c>
      <c r="E64" s="414" t="s">
        <v>18</v>
      </c>
      <c r="F64" s="414" t="s">
        <v>18</v>
      </c>
      <c r="G64" s="414" t="s">
        <v>18</v>
      </c>
    </row>
    <row r="65" spans="3:7" ht="15.75" thickBot="1" x14ac:dyDescent="0.3">
      <c r="C65" s="738" t="s">
        <v>593</v>
      </c>
      <c r="D65" s="428">
        <f>D66+D67+D68+D69</f>
        <v>0</v>
      </c>
      <c r="E65" s="428">
        <f>E66+E67+E68+E69</f>
        <v>0</v>
      </c>
      <c r="F65" s="428">
        <f>F66+F67+F68+F69</f>
        <v>0</v>
      </c>
      <c r="G65" s="428">
        <f>G66+G67+G68+G69</f>
        <v>0</v>
      </c>
    </row>
    <row r="66" spans="3:7" ht="15.75" thickBot="1" x14ac:dyDescent="0.3">
      <c r="C66" s="737" t="s">
        <v>569</v>
      </c>
      <c r="D66" s="428"/>
      <c r="E66" s="428"/>
      <c r="F66" s="428"/>
      <c r="G66" s="428"/>
    </row>
    <row r="67" spans="3:7" ht="15.75" thickBot="1" x14ac:dyDescent="0.3">
      <c r="C67" s="737" t="s">
        <v>594</v>
      </c>
      <c r="D67" s="428"/>
      <c r="E67" s="428"/>
      <c r="F67" s="428"/>
      <c r="G67" s="428"/>
    </row>
    <row r="68" spans="3:7" ht="15.75" thickBot="1" x14ac:dyDescent="0.3">
      <c r="C68" s="737" t="s">
        <v>595</v>
      </c>
      <c r="D68" s="428"/>
      <c r="E68" s="428"/>
      <c r="F68" s="428"/>
      <c r="G68" s="428"/>
    </row>
    <row r="69" spans="3:7" ht="15.75" thickBot="1" x14ac:dyDescent="0.3">
      <c r="C69" s="737" t="s">
        <v>596</v>
      </c>
      <c r="D69" s="428"/>
      <c r="E69" s="428"/>
      <c r="F69" s="428"/>
      <c r="G69" s="428"/>
    </row>
    <row r="70" spans="3:7" ht="15.75" thickBot="1" x14ac:dyDescent="0.3">
      <c r="C70" s="738" t="s">
        <v>597</v>
      </c>
      <c r="D70" s="432">
        <f>D71+D72+D73+D74</f>
        <v>3000</v>
      </c>
      <c r="E70" s="432">
        <f>E71+E72+E73+E74</f>
        <v>3000</v>
      </c>
      <c r="F70" s="432">
        <f>F71+F72+F73+F74</f>
        <v>3000</v>
      </c>
      <c r="G70" s="432">
        <f>G71+G72+G73+G74</f>
        <v>6000</v>
      </c>
    </row>
    <row r="71" spans="3:7" ht="15.75" thickBot="1" x14ac:dyDescent="0.3">
      <c r="C71" s="737" t="s">
        <v>569</v>
      </c>
      <c r="D71" s="432">
        <v>3000</v>
      </c>
      <c r="E71" s="428">
        <v>3000</v>
      </c>
      <c r="F71" s="428">
        <v>3000</v>
      </c>
      <c r="G71" s="428">
        <v>6000</v>
      </c>
    </row>
    <row r="72" spans="3:7" ht="15.75" thickBot="1" x14ac:dyDescent="0.3">
      <c r="C72" s="737" t="s">
        <v>594</v>
      </c>
      <c r="D72" s="432"/>
      <c r="E72" s="428"/>
      <c r="F72" s="428"/>
      <c r="G72" s="428"/>
    </row>
    <row r="73" spans="3:7" ht="15.75" thickBot="1" x14ac:dyDescent="0.3">
      <c r="C73" s="737" t="s">
        <v>595</v>
      </c>
      <c r="D73" s="432"/>
      <c r="E73" s="428"/>
      <c r="F73" s="428"/>
      <c r="G73" s="428"/>
    </row>
    <row r="74" spans="3:7" ht="15.75" thickBot="1" x14ac:dyDescent="0.3">
      <c r="C74" s="737" t="s">
        <v>596</v>
      </c>
      <c r="D74" s="432"/>
      <c r="E74" s="428"/>
      <c r="F74" s="428"/>
      <c r="G74" s="428"/>
    </row>
    <row r="75" spans="3:7" ht="15.75" thickBot="1" x14ac:dyDescent="0.3">
      <c r="C75" s="748" t="s">
        <v>577</v>
      </c>
      <c r="D75" s="432">
        <f>D70+D65</f>
        <v>3000</v>
      </c>
      <c r="E75" s="432">
        <f>E70+E65</f>
        <v>3000</v>
      </c>
      <c r="F75" s="432">
        <f>F70+F65</f>
        <v>3000</v>
      </c>
      <c r="G75" s="432">
        <f>G70+G65</f>
        <v>6000</v>
      </c>
    </row>
    <row r="76" spans="3:7" ht="34.5" thickBot="1" x14ac:dyDescent="0.3">
      <c r="C76" s="444" t="s">
        <v>647</v>
      </c>
      <c r="D76" s="444" t="s">
        <v>2122</v>
      </c>
      <c r="E76" s="445" t="s">
        <v>587</v>
      </c>
      <c r="F76" s="1627" t="s">
        <v>2121</v>
      </c>
      <c r="G76" s="1880"/>
    </row>
    <row r="77" spans="3:7" ht="17.25" customHeight="1" thickBot="1" x14ac:dyDescent="0.3">
      <c r="C77" s="742" t="s">
        <v>560</v>
      </c>
      <c r="D77" s="1629" t="s">
        <v>2120</v>
      </c>
      <c r="E77" s="1630"/>
      <c r="F77" s="1630"/>
      <c r="G77" s="1871"/>
    </row>
    <row r="78" spans="3:7" ht="15.75" thickBot="1" x14ac:dyDescent="0.3">
      <c r="C78" s="742" t="s">
        <v>37</v>
      </c>
      <c r="D78" s="1643" t="s">
        <v>2119</v>
      </c>
      <c r="E78" s="1644"/>
      <c r="F78" s="1644"/>
      <c r="G78" s="1857"/>
    </row>
    <row r="79" spans="3:7" ht="12.75" customHeight="1" x14ac:dyDescent="0.25">
      <c r="C79" s="1866"/>
      <c r="D79" s="412">
        <v>2022</v>
      </c>
      <c r="E79" s="412">
        <v>2023</v>
      </c>
      <c r="F79" s="412">
        <v>2024</v>
      </c>
      <c r="G79" s="412">
        <v>2025</v>
      </c>
    </row>
    <row r="80" spans="3:7" ht="9" customHeight="1" thickBot="1" x14ac:dyDescent="0.3">
      <c r="C80" s="1867"/>
      <c r="D80" s="414" t="s">
        <v>17</v>
      </c>
      <c r="E80" s="414" t="s">
        <v>18</v>
      </c>
      <c r="F80" s="414" t="s">
        <v>18</v>
      </c>
      <c r="G80" s="414" t="s">
        <v>18</v>
      </c>
    </row>
    <row r="81" spans="3:13" ht="15.75" thickBot="1" x14ac:dyDescent="0.3">
      <c r="C81" s="742" t="s">
        <v>39</v>
      </c>
      <c r="D81" s="742"/>
      <c r="E81" s="742"/>
      <c r="F81" s="448">
        <v>0</v>
      </c>
      <c r="G81" s="448">
        <v>1</v>
      </c>
    </row>
    <row r="82" spans="3:13" ht="15.75" thickBot="1" x14ac:dyDescent="0.3">
      <c r="C82" s="742" t="s">
        <v>562</v>
      </c>
      <c r="D82" s="418">
        <f>D100</f>
        <v>0</v>
      </c>
      <c r="E82" s="418">
        <f>E100</f>
        <v>0</v>
      </c>
      <c r="F82" s="418">
        <f>F100</f>
        <v>0</v>
      </c>
      <c r="G82" s="418">
        <f>G100</f>
        <v>0</v>
      </c>
    </row>
    <row r="83" spans="3:13" ht="15.75" thickBot="1" x14ac:dyDescent="0.3">
      <c r="C83" s="742" t="s">
        <v>563</v>
      </c>
      <c r="D83" s="418" t="e">
        <f>D82/D81</f>
        <v>#DIV/0!</v>
      </c>
      <c r="E83" s="418" t="e">
        <f>E82/E81</f>
        <v>#DIV/0!</v>
      </c>
      <c r="F83" s="418" t="e">
        <f>F82/F81</f>
        <v>#DIV/0!</v>
      </c>
      <c r="G83" s="418">
        <f>G82/G81</f>
        <v>0</v>
      </c>
    </row>
    <row r="84" spans="3:13" ht="15.75" thickBot="1" x14ac:dyDescent="0.3">
      <c r="C84" s="742" t="s">
        <v>564</v>
      </c>
      <c r="D84" s="420" t="s">
        <v>565</v>
      </c>
      <c r="E84" s="421" t="e">
        <f t="shared" ref="E84:G86" si="2">E81/D81-1</f>
        <v>#DIV/0!</v>
      </c>
      <c r="F84" s="421" t="e">
        <f t="shared" si="2"/>
        <v>#DIV/0!</v>
      </c>
      <c r="G84" s="421" t="e">
        <f t="shared" si="2"/>
        <v>#DIV/0!</v>
      </c>
      <c r="I84" s="437"/>
      <c r="J84" s="437"/>
      <c r="K84" s="437"/>
      <c r="L84" s="437"/>
      <c r="M84" s="437"/>
    </row>
    <row r="85" spans="3:13" ht="15.75" thickBot="1" x14ac:dyDescent="0.3">
      <c r="C85" s="742" t="s">
        <v>566</v>
      </c>
      <c r="D85" s="420" t="s">
        <v>565</v>
      </c>
      <c r="E85" s="421" t="e">
        <f t="shared" si="2"/>
        <v>#DIV/0!</v>
      </c>
      <c r="F85" s="421" t="e">
        <f t="shared" si="2"/>
        <v>#DIV/0!</v>
      </c>
      <c r="G85" s="421" t="e">
        <f t="shared" si="2"/>
        <v>#DIV/0!</v>
      </c>
    </row>
    <row r="86" spans="3:13" ht="15.75" thickBot="1" x14ac:dyDescent="0.3">
      <c r="C86" s="742" t="s">
        <v>51</v>
      </c>
      <c r="D86" s="420" t="s">
        <v>565</v>
      </c>
      <c r="E86" s="421" t="e">
        <f t="shared" si="2"/>
        <v>#DIV/0!</v>
      </c>
      <c r="F86" s="421" t="e">
        <f t="shared" si="2"/>
        <v>#DIV/0!</v>
      </c>
      <c r="G86" s="421" t="e">
        <f t="shared" si="2"/>
        <v>#DIV/0!</v>
      </c>
    </row>
    <row r="87" spans="3:13" ht="15.75" thickBot="1" x14ac:dyDescent="0.3">
      <c r="C87" s="1872" t="s">
        <v>1974</v>
      </c>
      <c r="D87" s="1638"/>
      <c r="E87" s="1638"/>
      <c r="F87" s="1638"/>
      <c r="G87" s="1873"/>
    </row>
    <row r="88" spans="3:13" ht="12.75" customHeight="1" x14ac:dyDescent="0.25">
      <c r="C88" s="1866"/>
      <c r="D88" s="412">
        <v>2022</v>
      </c>
      <c r="E88" s="412">
        <v>2023</v>
      </c>
      <c r="F88" s="412">
        <v>2024</v>
      </c>
      <c r="G88" s="412">
        <v>2025</v>
      </c>
    </row>
    <row r="89" spans="3:13" ht="9" customHeight="1" thickBot="1" x14ac:dyDescent="0.3">
      <c r="C89" s="1867"/>
      <c r="D89" s="414" t="s">
        <v>17</v>
      </c>
      <c r="E89" s="414" t="s">
        <v>18</v>
      </c>
      <c r="F89" s="414" t="s">
        <v>18</v>
      </c>
      <c r="G89" s="414" t="s">
        <v>18</v>
      </c>
    </row>
    <row r="90" spans="3:13" ht="15.75" thickBot="1" x14ac:dyDescent="0.3">
      <c r="C90" s="738" t="s">
        <v>593</v>
      </c>
      <c r="D90" s="428">
        <f>D91+D92+D93+D94</f>
        <v>0</v>
      </c>
      <c r="E90" s="428">
        <f>E91+E92+E93+E94</f>
        <v>0</v>
      </c>
      <c r="F90" s="428">
        <f>F91+F92+F93+F94</f>
        <v>0</v>
      </c>
      <c r="G90" s="428">
        <f>G91+G92+G93+G94</f>
        <v>0</v>
      </c>
    </row>
    <row r="91" spans="3:13" ht="15.75" thickBot="1" x14ac:dyDescent="0.3">
      <c r="C91" s="737" t="s">
        <v>569</v>
      </c>
      <c r="D91" s="428"/>
      <c r="E91" s="428"/>
      <c r="F91" s="428"/>
      <c r="G91" s="428"/>
    </row>
    <row r="92" spans="3:13" ht="15.75" thickBot="1" x14ac:dyDescent="0.3">
      <c r="C92" s="737" t="s">
        <v>594</v>
      </c>
      <c r="D92" s="428"/>
      <c r="E92" s="428"/>
      <c r="F92" s="428"/>
      <c r="G92" s="428"/>
    </row>
    <row r="93" spans="3:13" ht="15.75" thickBot="1" x14ac:dyDescent="0.3">
      <c r="C93" s="737" t="s">
        <v>595</v>
      </c>
      <c r="D93" s="428"/>
      <c r="E93" s="428"/>
      <c r="F93" s="428"/>
      <c r="G93" s="428"/>
    </row>
    <row r="94" spans="3:13" ht="15.75" thickBot="1" x14ac:dyDescent="0.3">
      <c r="C94" s="737" t="s">
        <v>596</v>
      </c>
      <c r="D94" s="428"/>
      <c r="E94" s="428"/>
      <c r="F94" s="428"/>
      <c r="G94" s="428"/>
    </row>
    <row r="95" spans="3:13" ht="15.75" thickBot="1" x14ac:dyDescent="0.3">
      <c r="C95" s="738" t="s">
        <v>597</v>
      </c>
      <c r="D95" s="432">
        <f>D96+D97+D98+D99</f>
        <v>0</v>
      </c>
      <c r="E95" s="432">
        <f>E96+E97+E98+E99</f>
        <v>0</v>
      </c>
      <c r="F95" s="432">
        <f>F96+F97+F98+F99</f>
        <v>0</v>
      </c>
      <c r="G95" s="432">
        <f>G96+G97+G98+G99</f>
        <v>0</v>
      </c>
    </row>
    <row r="96" spans="3:13" ht="15.75" thickBot="1" x14ac:dyDescent="0.3">
      <c r="C96" s="760" t="s">
        <v>569</v>
      </c>
      <c r="D96" s="438"/>
      <c r="E96" s="434"/>
      <c r="F96" s="434"/>
      <c r="G96" s="434"/>
    </row>
    <row r="97" spans="3:7" ht="15.75" thickBot="1" x14ac:dyDescent="0.3">
      <c r="C97" s="737" t="s">
        <v>594</v>
      </c>
      <c r="D97" s="432"/>
      <c r="E97" s="428"/>
      <c r="F97" s="428"/>
      <c r="G97" s="428"/>
    </row>
    <row r="98" spans="3:7" ht="15.75" thickBot="1" x14ac:dyDescent="0.3">
      <c r="C98" s="737" t="s">
        <v>595</v>
      </c>
      <c r="D98" s="432"/>
      <c r="E98" s="428"/>
      <c r="F98" s="428"/>
      <c r="G98" s="428"/>
    </row>
    <row r="99" spans="3:7" ht="15.75" thickBot="1" x14ac:dyDescent="0.3">
      <c r="C99" s="737" t="s">
        <v>596</v>
      </c>
      <c r="D99" s="432"/>
      <c r="E99" s="428"/>
      <c r="F99" s="428"/>
      <c r="G99" s="428"/>
    </row>
    <row r="100" spans="3:7" ht="15.75" thickBot="1" x14ac:dyDescent="0.3">
      <c r="C100" s="748" t="s">
        <v>653</v>
      </c>
      <c r="D100" s="432">
        <f>D90+D95</f>
        <v>0</v>
      </c>
      <c r="E100" s="432">
        <f>E90+E95</f>
        <v>0</v>
      </c>
      <c r="F100" s="432">
        <f>F90+F95</f>
        <v>0</v>
      </c>
      <c r="G100" s="432">
        <f>G90+G95</f>
        <v>0</v>
      </c>
    </row>
    <row r="101" spans="3:7" ht="15.75" thickBot="1" x14ac:dyDescent="0.3">
      <c r="C101" s="1855" t="s">
        <v>72</v>
      </c>
      <c r="D101" s="1641"/>
      <c r="E101" s="1641"/>
      <c r="F101" s="1641"/>
      <c r="G101" s="1856"/>
    </row>
    <row r="102" spans="3:7" ht="15.75" thickBot="1" x14ac:dyDescent="0.3">
      <c r="C102" s="1855" t="s">
        <v>583</v>
      </c>
      <c r="D102" s="1641"/>
      <c r="E102" s="1641"/>
      <c r="F102" s="1641"/>
      <c r="G102" s="1856"/>
    </row>
    <row r="103" spans="3:7" ht="15.75" thickBot="1" x14ac:dyDescent="0.3">
      <c r="C103" s="444" t="s">
        <v>2118</v>
      </c>
      <c r="D103" s="1895" t="s">
        <v>2117</v>
      </c>
      <c r="E103" s="1896"/>
      <c r="F103" s="1897"/>
      <c r="G103" s="1898"/>
    </row>
    <row r="104" spans="3:7" ht="42.75" customHeight="1" thickBot="1" x14ac:dyDescent="0.3">
      <c r="C104" s="444" t="s">
        <v>641</v>
      </c>
      <c r="D104" s="444"/>
      <c r="E104" s="445"/>
      <c r="F104" s="1627"/>
      <c r="G104" s="1880"/>
    </row>
    <row r="105" spans="3:7" ht="15.75" thickBot="1" x14ac:dyDescent="0.3">
      <c r="C105" s="749"/>
      <c r="D105" s="1646"/>
      <c r="E105" s="1881"/>
      <c r="F105" s="1627"/>
      <c r="G105" s="1880"/>
    </row>
    <row r="106" spans="3:7" ht="30.75" customHeight="1" thickBot="1" x14ac:dyDescent="0.3">
      <c r="C106" s="742" t="s">
        <v>560</v>
      </c>
      <c r="D106" s="1892"/>
      <c r="E106" s="1893"/>
      <c r="F106" s="1893"/>
      <c r="G106" s="1894"/>
    </row>
    <row r="107" spans="3:7" ht="17.25" customHeight="1" thickBot="1" x14ac:dyDescent="0.3">
      <c r="C107" s="759" t="s">
        <v>37</v>
      </c>
      <c r="D107" s="1646" t="s">
        <v>2116</v>
      </c>
      <c r="E107" s="1881"/>
      <c r="F107" s="1627"/>
      <c r="G107" s="1880"/>
    </row>
    <row r="108" spans="3:7" ht="12.75" customHeight="1" x14ac:dyDescent="0.25">
      <c r="C108" s="1866"/>
      <c r="D108" s="412">
        <v>2022</v>
      </c>
      <c r="E108" s="412">
        <v>2023</v>
      </c>
      <c r="F108" s="412">
        <v>2024</v>
      </c>
      <c r="G108" s="412">
        <v>2025</v>
      </c>
    </row>
    <row r="109" spans="3:7" ht="9" customHeight="1" thickBot="1" x14ac:dyDescent="0.3">
      <c r="C109" s="1867"/>
      <c r="D109" s="414" t="s">
        <v>17</v>
      </c>
      <c r="E109" s="414" t="s">
        <v>18</v>
      </c>
      <c r="F109" s="414" t="s">
        <v>18</v>
      </c>
      <c r="G109" s="414" t="s">
        <v>18</v>
      </c>
    </row>
    <row r="110" spans="3:7" ht="15.75" thickBot="1" x14ac:dyDescent="0.3">
      <c r="C110" s="742" t="s">
        <v>39</v>
      </c>
      <c r="D110" s="418">
        <v>0</v>
      </c>
      <c r="E110" s="418"/>
      <c r="F110" s="418"/>
      <c r="G110" s="418"/>
    </row>
    <row r="111" spans="3:7" ht="15.75" thickBot="1" x14ac:dyDescent="0.3">
      <c r="C111" s="742" t="s">
        <v>562</v>
      </c>
      <c r="D111" s="418">
        <f>D129</f>
        <v>0</v>
      </c>
      <c r="E111" s="418">
        <f>E129</f>
        <v>0</v>
      </c>
      <c r="F111" s="418">
        <f>F129</f>
        <v>0</v>
      </c>
      <c r="G111" s="418">
        <f>G129</f>
        <v>0</v>
      </c>
    </row>
    <row r="112" spans="3:7" ht="15.75" thickBot="1" x14ac:dyDescent="0.3">
      <c r="C112" s="742" t="s">
        <v>563</v>
      </c>
      <c r="D112" s="418" t="e">
        <f>D111/D110</f>
        <v>#DIV/0!</v>
      </c>
      <c r="E112" s="418" t="e">
        <f>E111/E110</f>
        <v>#DIV/0!</v>
      </c>
      <c r="F112" s="418" t="e">
        <f>F111/F110</f>
        <v>#DIV/0!</v>
      </c>
      <c r="G112" s="418" t="e">
        <f>G111/G110</f>
        <v>#DIV/0!</v>
      </c>
    </row>
    <row r="113" spans="3:13" ht="15.75" thickBot="1" x14ac:dyDescent="0.3">
      <c r="C113" s="742" t="s">
        <v>564</v>
      </c>
      <c r="D113" s="420" t="s">
        <v>565</v>
      </c>
      <c r="E113" s="421" t="e">
        <f t="shared" ref="E113:G115" si="3">E110/D110-1</f>
        <v>#DIV/0!</v>
      </c>
      <c r="F113" s="421" t="e">
        <f t="shared" si="3"/>
        <v>#DIV/0!</v>
      </c>
      <c r="G113" s="421" t="e">
        <f t="shared" si="3"/>
        <v>#DIV/0!</v>
      </c>
      <c r="I113" s="437"/>
      <c r="J113" s="437"/>
      <c r="K113" s="437"/>
      <c r="L113" s="437"/>
      <c r="M113" s="437"/>
    </row>
    <row r="114" spans="3:13" ht="15.75" thickBot="1" x14ac:dyDescent="0.3">
      <c r="C114" s="742" t="s">
        <v>566</v>
      </c>
      <c r="D114" s="420" t="s">
        <v>565</v>
      </c>
      <c r="E114" s="421" t="e">
        <f t="shared" si="3"/>
        <v>#DIV/0!</v>
      </c>
      <c r="F114" s="421" t="e">
        <f t="shared" si="3"/>
        <v>#DIV/0!</v>
      </c>
      <c r="G114" s="421" t="e">
        <f t="shared" si="3"/>
        <v>#DIV/0!</v>
      </c>
    </row>
    <row r="115" spans="3:13" ht="15.75" thickBot="1" x14ac:dyDescent="0.3">
      <c r="C115" s="742" t="s">
        <v>51</v>
      </c>
      <c r="D115" s="420" t="s">
        <v>565</v>
      </c>
      <c r="E115" s="421" t="e">
        <f t="shared" si="3"/>
        <v>#DIV/0!</v>
      </c>
      <c r="F115" s="421" t="e">
        <f t="shared" si="3"/>
        <v>#DIV/0!</v>
      </c>
      <c r="G115" s="421" t="e">
        <f t="shared" si="3"/>
        <v>#DIV/0!</v>
      </c>
    </row>
    <row r="116" spans="3:13" ht="15.75" thickBot="1" x14ac:dyDescent="0.3">
      <c r="C116" s="1872" t="s">
        <v>592</v>
      </c>
      <c r="D116" s="1638"/>
      <c r="E116" s="1638"/>
      <c r="F116" s="1638"/>
      <c r="G116" s="1873"/>
    </row>
    <row r="117" spans="3:13" ht="12.75" customHeight="1" x14ac:dyDescent="0.25">
      <c r="C117" s="1866"/>
      <c r="D117" s="412">
        <v>2022</v>
      </c>
      <c r="E117" s="412">
        <v>2023</v>
      </c>
      <c r="F117" s="412">
        <v>2024</v>
      </c>
      <c r="G117" s="412">
        <v>2025</v>
      </c>
    </row>
    <row r="118" spans="3:13" ht="9" customHeight="1" thickBot="1" x14ac:dyDescent="0.3">
      <c r="C118" s="1867"/>
      <c r="D118" s="414" t="s">
        <v>17</v>
      </c>
      <c r="E118" s="414" t="s">
        <v>18</v>
      </c>
      <c r="F118" s="414" t="s">
        <v>18</v>
      </c>
      <c r="G118" s="414" t="s">
        <v>18</v>
      </c>
    </row>
    <row r="119" spans="3:13" ht="15.75" thickBot="1" x14ac:dyDescent="0.3">
      <c r="C119" s="738" t="s">
        <v>593</v>
      </c>
      <c r="D119" s="428">
        <f>D120+D121+D122+D123</f>
        <v>0</v>
      </c>
      <c r="E119" s="428">
        <f>E120+E121+E122+E123</f>
        <v>0</v>
      </c>
      <c r="F119" s="428">
        <f>F120+F121+F122+F123</f>
        <v>0</v>
      </c>
      <c r="G119" s="428">
        <f>G120+G121+G122+G123</f>
        <v>0</v>
      </c>
    </row>
    <row r="120" spans="3:13" ht="15.75" thickBot="1" x14ac:dyDescent="0.3">
      <c r="C120" s="737" t="s">
        <v>569</v>
      </c>
      <c r="D120" s="428"/>
      <c r="E120" s="428"/>
      <c r="F120" s="428"/>
      <c r="G120" s="428"/>
    </row>
    <row r="121" spans="3:13" ht="15.75" thickBot="1" x14ac:dyDescent="0.3">
      <c r="C121" s="737" t="s">
        <v>594</v>
      </c>
      <c r="D121" s="428"/>
      <c r="E121" s="428"/>
      <c r="F121" s="428"/>
      <c r="G121" s="428"/>
    </row>
    <row r="122" spans="3:13" ht="15.75" thickBot="1" x14ac:dyDescent="0.3">
      <c r="C122" s="737" t="s">
        <v>595</v>
      </c>
      <c r="D122" s="428"/>
      <c r="E122" s="428"/>
      <c r="F122" s="428"/>
      <c r="G122" s="428"/>
    </row>
    <row r="123" spans="3:13" ht="15.75" thickBot="1" x14ac:dyDescent="0.3">
      <c r="C123" s="737" t="s">
        <v>596</v>
      </c>
      <c r="D123" s="428"/>
      <c r="E123" s="428"/>
      <c r="F123" s="428"/>
      <c r="G123" s="428"/>
    </row>
    <row r="124" spans="3:13" ht="15.75" thickBot="1" x14ac:dyDescent="0.3">
      <c r="C124" s="738" t="s">
        <v>597</v>
      </c>
      <c r="D124" s="432">
        <f>D125+D126+D127+D128</f>
        <v>0</v>
      </c>
      <c r="E124" s="432">
        <f>E125+E126+E127+E128</f>
        <v>0</v>
      </c>
      <c r="F124" s="432">
        <f>F125+F126+F127+F128</f>
        <v>0</v>
      </c>
      <c r="G124" s="432">
        <f>G125+G126+G127+G128</f>
        <v>0</v>
      </c>
    </row>
    <row r="125" spans="3:13" ht="15.75" thickBot="1" x14ac:dyDescent="0.3">
      <c r="C125" s="737" t="s">
        <v>569</v>
      </c>
      <c r="D125" s="432"/>
      <c r="E125" s="434"/>
      <c r="F125" s="434"/>
      <c r="G125" s="428"/>
    </row>
    <row r="126" spans="3:13" ht="15.75" thickBot="1" x14ac:dyDescent="0.3">
      <c r="C126" s="737" t="s">
        <v>594</v>
      </c>
      <c r="D126" s="432"/>
      <c r="E126" s="428"/>
      <c r="F126" s="428"/>
      <c r="G126" s="428"/>
    </row>
    <row r="127" spans="3:13" ht="15.75" thickBot="1" x14ac:dyDescent="0.3">
      <c r="C127" s="737" t="s">
        <v>595</v>
      </c>
      <c r="D127" s="432"/>
      <c r="E127" s="428"/>
      <c r="F127" s="428"/>
      <c r="G127" s="428"/>
    </row>
    <row r="128" spans="3:13" ht="15.75" thickBot="1" x14ac:dyDescent="0.3">
      <c r="C128" s="737" t="s">
        <v>596</v>
      </c>
      <c r="D128" s="432"/>
      <c r="E128" s="428"/>
      <c r="F128" s="428"/>
      <c r="G128" s="428"/>
    </row>
    <row r="129" spans="3:9" ht="15.75" thickBot="1" x14ac:dyDescent="0.3">
      <c r="C129" s="748" t="s">
        <v>577</v>
      </c>
      <c r="D129" s="432">
        <f>D119+D124</f>
        <v>0</v>
      </c>
      <c r="E129" s="432">
        <f>E119+E124</f>
        <v>0</v>
      </c>
      <c r="F129" s="432">
        <f>F119+F124</f>
        <v>0</v>
      </c>
      <c r="G129" s="432">
        <f>G119+G124</f>
        <v>0</v>
      </c>
    </row>
    <row r="130" spans="3:9" ht="15.75" thickBot="1" x14ac:dyDescent="0.3">
      <c r="C130" s="740"/>
      <c r="D130" s="451"/>
      <c r="E130" s="451"/>
      <c r="F130" s="451"/>
      <c r="G130" s="451"/>
    </row>
    <row r="131" spans="3:9" ht="27" customHeight="1" thickBot="1" x14ac:dyDescent="0.3">
      <c r="C131" s="739" t="s">
        <v>598</v>
      </c>
      <c r="D131" s="453">
        <f>D111+D82+D57+D28</f>
        <v>40118</v>
      </c>
      <c r="E131" s="453">
        <f>E111+E82+E57+E28</f>
        <v>42100</v>
      </c>
      <c r="F131" s="453">
        <f>F111+F82+F57+F28</f>
        <v>43100</v>
      </c>
      <c r="G131" s="453">
        <f>G111+G82+G57+G28</f>
        <v>46100</v>
      </c>
    </row>
    <row r="132" spans="3:9" ht="24.75" thickBot="1" x14ac:dyDescent="0.3">
      <c r="C132" s="739" t="s">
        <v>599</v>
      </c>
      <c r="D132" s="453">
        <f>D133+D136+D139+D142+D147</f>
        <v>40118</v>
      </c>
      <c r="E132" s="453">
        <f>E133+E136+E139+E142+E147</f>
        <v>42100</v>
      </c>
      <c r="F132" s="453">
        <f>F133+F136+F139+F142+F147</f>
        <v>43100</v>
      </c>
      <c r="G132" s="453">
        <f>G133+G136+G139+G142+G147</f>
        <v>46100</v>
      </c>
      <c r="H132" s="437"/>
      <c r="I132" s="437"/>
    </row>
    <row r="133" spans="3:9" ht="15.75" thickBot="1" x14ac:dyDescent="0.3">
      <c r="C133" s="738" t="s">
        <v>568</v>
      </c>
      <c r="D133" s="454">
        <f>D134+D135</f>
        <v>23400</v>
      </c>
      <c r="E133" s="454">
        <f>E134+E135</f>
        <v>25000</v>
      </c>
      <c r="F133" s="454">
        <f>F134+F135</f>
        <v>25000</v>
      </c>
      <c r="G133" s="454">
        <f>G134+G135</f>
        <v>25000</v>
      </c>
    </row>
    <row r="134" spans="3:9" ht="15.75" thickBot="1" x14ac:dyDescent="0.3">
      <c r="C134" s="737" t="s">
        <v>569</v>
      </c>
      <c r="D134" s="432">
        <f t="shared" ref="D134:G135" si="4">D37</f>
        <v>23400</v>
      </c>
      <c r="E134" s="432">
        <f t="shared" si="4"/>
        <v>25000</v>
      </c>
      <c r="F134" s="432">
        <f t="shared" si="4"/>
        <v>25000</v>
      </c>
      <c r="G134" s="432">
        <f t="shared" si="4"/>
        <v>25000</v>
      </c>
    </row>
    <row r="135" spans="3:9" ht="15.75" thickBot="1" x14ac:dyDescent="0.3">
      <c r="C135" s="737" t="s">
        <v>600</v>
      </c>
      <c r="D135" s="432">
        <f t="shared" si="4"/>
        <v>0</v>
      </c>
      <c r="E135" s="432">
        <f t="shared" si="4"/>
        <v>0</v>
      </c>
      <c r="F135" s="432">
        <f t="shared" si="4"/>
        <v>0</v>
      </c>
      <c r="G135" s="432">
        <f t="shared" si="4"/>
        <v>0</v>
      </c>
    </row>
    <row r="136" spans="3:9" ht="24.75" thickBot="1" x14ac:dyDescent="0.3">
      <c r="C136" s="738" t="s">
        <v>571</v>
      </c>
      <c r="D136" s="454">
        <f>D137+D138</f>
        <v>3998</v>
      </c>
      <c r="E136" s="454">
        <f>E137+E138</f>
        <v>4100</v>
      </c>
      <c r="F136" s="454">
        <f>F137+F138</f>
        <v>4100</v>
      </c>
      <c r="G136" s="454">
        <f>G137+G138</f>
        <v>4100</v>
      </c>
    </row>
    <row r="137" spans="3:9" ht="15.75" thickBot="1" x14ac:dyDescent="0.3">
      <c r="C137" s="737" t="s">
        <v>569</v>
      </c>
      <c r="D137" s="428">
        <f t="shared" ref="D137:G138" si="5">D40</f>
        <v>3998</v>
      </c>
      <c r="E137" s="428">
        <f t="shared" si="5"/>
        <v>4100</v>
      </c>
      <c r="F137" s="428">
        <f t="shared" si="5"/>
        <v>4100</v>
      </c>
      <c r="G137" s="428">
        <f t="shared" si="5"/>
        <v>4100</v>
      </c>
    </row>
    <row r="138" spans="3:9" ht="15.75" thickBot="1" x14ac:dyDescent="0.3">
      <c r="C138" s="737" t="s">
        <v>600</v>
      </c>
      <c r="D138" s="432">
        <f t="shared" si="5"/>
        <v>0</v>
      </c>
      <c r="E138" s="432">
        <f t="shared" si="5"/>
        <v>0</v>
      </c>
      <c r="F138" s="432">
        <f t="shared" si="5"/>
        <v>0</v>
      </c>
      <c r="G138" s="432">
        <f t="shared" si="5"/>
        <v>0</v>
      </c>
    </row>
    <row r="139" spans="3:9" ht="15.75" thickBot="1" x14ac:dyDescent="0.3">
      <c r="C139" s="738" t="s">
        <v>572</v>
      </c>
      <c r="D139" s="454">
        <f>D140+D141</f>
        <v>9720</v>
      </c>
      <c r="E139" s="454">
        <f>E140+E141</f>
        <v>10000</v>
      </c>
      <c r="F139" s="454">
        <f>F140+F141</f>
        <v>11000</v>
      </c>
      <c r="G139" s="454">
        <f>G140+G141</f>
        <v>11000</v>
      </c>
      <c r="H139" s="437"/>
      <c r="I139" s="437"/>
    </row>
    <row r="140" spans="3:9" ht="15.75" thickBot="1" x14ac:dyDescent="0.3">
      <c r="C140" s="737" t="s">
        <v>569</v>
      </c>
      <c r="D140" s="432">
        <f t="shared" ref="D140:G141" si="6">D43</f>
        <v>9720</v>
      </c>
      <c r="E140" s="432">
        <f t="shared" si="6"/>
        <v>10000</v>
      </c>
      <c r="F140" s="432">
        <f t="shared" si="6"/>
        <v>11000</v>
      </c>
      <c r="G140" s="432">
        <f t="shared" si="6"/>
        <v>11000</v>
      </c>
    </row>
    <row r="141" spans="3:9" ht="15.75" thickBot="1" x14ac:dyDescent="0.3">
      <c r="C141" s="737" t="s">
        <v>600</v>
      </c>
      <c r="D141" s="432">
        <f t="shared" si="6"/>
        <v>0</v>
      </c>
      <c r="E141" s="432">
        <f t="shared" si="6"/>
        <v>0</v>
      </c>
      <c r="F141" s="432">
        <f t="shared" si="6"/>
        <v>0</v>
      </c>
      <c r="G141" s="432">
        <f t="shared" si="6"/>
        <v>0</v>
      </c>
    </row>
    <row r="142" spans="3:9" ht="15.75" thickBot="1" x14ac:dyDescent="0.3">
      <c r="C142" s="738" t="s">
        <v>601</v>
      </c>
      <c r="D142" s="454">
        <f>D143+D144+D145+D146</f>
        <v>0</v>
      </c>
      <c r="E142" s="454">
        <f>E143+E144+E145+E146</f>
        <v>0</v>
      </c>
      <c r="F142" s="454">
        <f>F143+F144+F145+F146</f>
        <v>0</v>
      </c>
      <c r="G142" s="454">
        <f>G143+G144+G145+G146</f>
        <v>0</v>
      </c>
    </row>
    <row r="143" spans="3:9" ht="15.75" thickBot="1" x14ac:dyDescent="0.3">
      <c r="C143" s="737" t="s">
        <v>569</v>
      </c>
      <c r="D143" s="428">
        <f t="shared" ref="D143:G146" si="7">D66+D91+D120</f>
        <v>0</v>
      </c>
      <c r="E143" s="428">
        <f t="shared" si="7"/>
        <v>0</v>
      </c>
      <c r="F143" s="428">
        <f t="shared" si="7"/>
        <v>0</v>
      </c>
      <c r="G143" s="428">
        <f t="shared" si="7"/>
        <v>0</v>
      </c>
    </row>
    <row r="144" spans="3:9" ht="15.75" thickBot="1" x14ac:dyDescent="0.3">
      <c r="C144" s="737" t="s">
        <v>602</v>
      </c>
      <c r="D144" s="428">
        <f t="shared" si="7"/>
        <v>0</v>
      </c>
      <c r="E144" s="428">
        <f t="shared" si="7"/>
        <v>0</v>
      </c>
      <c r="F144" s="428">
        <f t="shared" si="7"/>
        <v>0</v>
      </c>
      <c r="G144" s="428">
        <f t="shared" si="7"/>
        <v>0</v>
      </c>
    </row>
    <row r="145" spans="3:7" ht="15.75" thickBot="1" x14ac:dyDescent="0.3">
      <c r="C145" s="737" t="s">
        <v>595</v>
      </c>
      <c r="D145" s="428">
        <f t="shared" si="7"/>
        <v>0</v>
      </c>
      <c r="E145" s="428">
        <f t="shared" si="7"/>
        <v>0</v>
      </c>
      <c r="F145" s="428">
        <f t="shared" si="7"/>
        <v>0</v>
      </c>
      <c r="G145" s="428">
        <f t="shared" si="7"/>
        <v>0</v>
      </c>
    </row>
    <row r="146" spans="3:7" ht="15.75" thickBot="1" x14ac:dyDescent="0.3">
      <c r="C146" s="737" t="s">
        <v>596</v>
      </c>
      <c r="D146" s="428">
        <f t="shared" si="7"/>
        <v>0</v>
      </c>
      <c r="E146" s="428">
        <f t="shared" si="7"/>
        <v>0</v>
      </c>
      <c r="F146" s="428">
        <f t="shared" si="7"/>
        <v>0</v>
      </c>
      <c r="G146" s="428">
        <f t="shared" si="7"/>
        <v>0</v>
      </c>
    </row>
    <row r="147" spans="3:7" ht="15.75" thickBot="1" x14ac:dyDescent="0.3">
      <c r="C147" s="738" t="s">
        <v>603</v>
      </c>
      <c r="D147" s="454">
        <f>D148+D149+D150+D151</f>
        <v>3000</v>
      </c>
      <c r="E147" s="454">
        <f>E148+E149+E150+E151</f>
        <v>3000</v>
      </c>
      <c r="F147" s="454">
        <f>F148+F149+F150+F151</f>
        <v>3000</v>
      </c>
      <c r="G147" s="454">
        <f>G148+G149+G150+G151</f>
        <v>6000</v>
      </c>
    </row>
    <row r="148" spans="3:7" ht="15.75" thickBot="1" x14ac:dyDescent="0.3">
      <c r="C148" s="737" t="s">
        <v>569</v>
      </c>
      <c r="D148" s="428">
        <f t="shared" ref="D148:G151" si="8">D71+D96+D125</f>
        <v>3000</v>
      </c>
      <c r="E148" s="428">
        <f t="shared" si="8"/>
        <v>3000</v>
      </c>
      <c r="F148" s="428">
        <f t="shared" si="8"/>
        <v>3000</v>
      </c>
      <c r="G148" s="428">
        <f t="shared" si="8"/>
        <v>6000</v>
      </c>
    </row>
    <row r="149" spans="3:7" ht="15.75" thickBot="1" x14ac:dyDescent="0.3">
      <c r="C149" s="737" t="s">
        <v>602</v>
      </c>
      <c r="D149" s="428">
        <f t="shared" si="8"/>
        <v>0</v>
      </c>
      <c r="E149" s="428">
        <f t="shared" si="8"/>
        <v>0</v>
      </c>
      <c r="F149" s="428">
        <f t="shared" si="8"/>
        <v>0</v>
      </c>
      <c r="G149" s="428">
        <f t="shared" si="8"/>
        <v>0</v>
      </c>
    </row>
    <row r="150" spans="3:7" ht="15.75" thickBot="1" x14ac:dyDescent="0.3">
      <c r="C150" s="737" t="s">
        <v>595</v>
      </c>
      <c r="D150" s="428">
        <f t="shared" si="8"/>
        <v>0</v>
      </c>
      <c r="E150" s="428">
        <f t="shared" si="8"/>
        <v>0</v>
      </c>
      <c r="F150" s="428">
        <f t="shared" si="8"/>
        <v>0</v>
      </c>
      <c r="G150" s="428">
        <f t="shared" si="8"/>
        <v>0</v>
      </c>
    </row>
    <row r="151" spans="3:7" ht="15.75" thickBot="1" x14ac:dyDescent="0.3">
      <c r="C151" s="737" t="s">
        <v>596</v>
      </c>
      <c r="D151" s="428">
        <f t="shared" si="8"/>
        <v>0</v>
      </c>
      <c r="E151" s="428">
        <f t="shared" si="8"/>
        <v>0</v>
      </c>
      <c r="F151" s="428">
        <f t="shared" si="8"/>
        <v>0</v>
      </c>
      <c r="G151" s="428">
        <f t="shared" si="8"/>
        <v>0</v>
      </c>
    </row>
    <row r="152" spans="3:7" ht="15.75" thickBot="1" x14ac:dyDescent="0.3">
      <c r="C152" s="736" t="s">
        <v>578</v>
      </c>
      <c r="D152" s="442">
        <f>IF(D132-D131=0,0,"Error")</f>
        <v>0</v>
      </c>
      <c r="E152" s="442">
        <f>IF(E132-E131=0,0,"Error")</f>
        <v>0</v>
      </c>
      <c r="F152" s="442">
        <f>IF(F132-F131=0,0,"Error")</f>
        <v>0</v>
      </c>
      <c r="G152" s="442">
        <f>IF(G132-G131=0,0,"Error")</f>
        <v>0</v>
      </c>
    </row>
    <row r="153" spans="3:7" x14ac:dyDescent="0.25">
      <c r="C153" s="458"/>
      <c r="D153" s="459"/>
      <c r="E153" s="459"/>
      <c r="F153" s="459"/>
      <c r="G153" s="459"/>
    </row>
  </sheetData>
  <mergeCells count="45">
    <mergeCell ref="C108:C109"/>
    <mergeCell ref="C116:G116"/>
    <mergeCell ref="C117:C118"/>
    <mergeCell ref="C102:G102"/>
    <mergeCell ref="D103:G103"/>
    <mergeCell ref="F104:G104"/>
    <mergeCell ref="D105:G105"/>
    <mergeCell ref="D106:G106"/>
    <mergeCell ref="D107:G107"/>
    <mergeCell ref="C101:G101"/>
    <mergeCell ref="D52:G52"/>
    <mergeCell ref="D53:G53"/>
    <mergeCell ref="C54:C55"/>
    <mergeCell ref="C62:G62"/>
    <mergeCell ref="C63:C64"/>
    <mergeCell ref="C88:C89"/>
    <mergeCell ref="F76:G76"/>
    <mergeCell ref="D77:G77"/>
    <mergeCell ref="D78:G78"/>
    <mergeCell ref="C79:C80"/>
    <mergeCell ref="C87:G87"/>
    <mergeCell ref="D16:G16"/>
    <mergeCell ref="C17:G17"/>
    <mergeCell ref="D51:G51"/>
    <mergeCell ref="C21:G21"/>
    <mergeCell ref="D22:G22"/>
    <mergeCell ref="D23:G23"/>
    <mergeCell ref="D24:G24"/>
    <mergeCell ref="C25:C26"/>
    <mergeCell ref="C33:G33"/>
    <mergeCell ref="C34:C35"/>
    <mergeCell ref="C20:G20"/>
    <mergeCell ref="C47:G47"/>
    <mergeCell ref="C48:G48"/>
    <mergeCell ref="D49:G49"/>
    <mergeCell ref="F50:G50"/>
    <mergeCell ref="C8:G8"/>
    <mergeCell ref="C9:G11"/>
    <mergeCell ref="D12:G12"/>
    <mergeCell ref="C13:C14"/>
    <mergeCell ref="B2:H2"/>
    <mergeCell ref="C3:G3"/>
    <mergeCell ref="D5:G5"/>
    <mergeCell ref="D6:G6"/>
    <mergeCell ref="D7:G7"/>
  </mergeCells>
  <pageMargins left="0.25" right="0.25" top="0.75" bottom="0.75" header="0.3" footer="0.3"/>
  <pageSetup paperSize="9"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43"/>
  <sheetViews>
    <sheetView workbookViewId="0">
      <selection activeCell="K24" sqref="K24"/>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378</v>
      </c>
      <c r="E3" s="1385"/>
      <c r="F3" s="1385"/>
      <c r="G3" s="1385"/>
      <c r="H3" s="30"/>
      <c r="I3" s="30"/>
      <c r="J3" s="30"/>
      <c r="K3" s="30"/>
    </row>
    <row r="4" spans="1:11" ht="14.1" customHeight="1" x14ac:dyDescent="0.25">
      <c r="A4" s="30"/>
      <c r="B4" s="30"/>
      <c r="C4" s="32" t="s">
        <v>4</v>
      </c>
      <c r="D4" s="1384" t="s">
        <v>377</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14.1" customHeight="1" x14ac:dyDescent="0.25">
      <c r="A9" s="30"/>
      <c r="B9" s="30"/>
      <c r="C9" s="1378" t="s">
        <v>375</v>
      </c>
      <c r="D9" s="1379"/>
      <c r="E9" s="1379"/>
      <c r="F9" s="1379"/>
      <c r="G9" s="1379"/>
      <c r="H9" s="30"/>
      <c r="I9" s="30"/>
      <c r="J9" s="30"/>
      <c r="K9" s="30"/>
    </row>
    <row r="10" spans="1:11" ht="27" customHeight="1" x14ac:dyDescent="0.25">
      <c r="A10" s="30"/>
      <c r="B10" s="30"/>
      <c r="C10" s="33" t="s">
        <v>14</v>
      </c>
      <c r="D10" s="1372" t="s">
        <v>374</v>
      </c>
      <c r="E10" s="1373"/>
      <c r="F10" s="1373"/>
      <c r="G10" s="1373"/>
      <c r="H10" s="30"/>
      <c r="I10" s="30"/>
      <c r="J10" s="30"/>
      <c r="K10" s="30"/>
    </row>
    <row r="11" spans="1:11" ht="26.1" customHeight="1" x14ac:dyDescent="0.25">
      <c r="A11" s="30"/>
      <c r="B11" s="30"/>
      <c r="C11" s="33" t="s">
        <v>21</v>
      </c>
      <c r="D11" s="1372" t="s">
        <v>373</v>
      </c>
      <c r="E11" s="1373"/>
      <c r="F11" s="1373"/>
      <c r="G11" s="1373"/>
      <c r="H11" s="30"/>
      <c r="I11" s="30"/>
      <c r="J11" s="30"/>
      <c r="K11" s="30"/>
    </row>
    <row r="12" spans="1:11" ht="14.1" customHeight="1" x14ac:dyDescent="0.25">
      <c r="A12" s="30"/>
      <c r="B12" s="30"/>
      <c r="C12" s="1370" t="s">
        <v>47</v>
      </c>
      <c r="D12" s="1371"/>
      <c r="E12" s="1371"/>
      <c r="F12" s="1371"/>
      <c r="G12" s="1371"/>
      <c r="H12" s="30"/>
      <c r="I12" s="30"/>
      <c r="J12" s="30"/>
      <c r="K12" s="30"/>
    </row>
    <row r="13" spans="1:11" ht="14.1" customHeight="1" x14ac:dyDescent="0.25">
      <c r="A13" s="30"/>
      <c r="B13" s="30"/>
      <c r="C13" s="39" t="s">
        <v>47</v>
      </c>
      <c r="D13" s="1370" t="s">
        <v>47</v>
      </c>
      <c r="E13" s="1371"/>
      <c r="F13" s="1371"/>
      <c r="G13" s="1371"/>
      <c r="H13" s="30"/>
      <c r="I13" s="30"/>
      <c r="J13" s="30"/>
      <c r="K13" s="30"/>
    </row>
    <row r="14" spans="1:11" ht="14.1" customHeight="1" x14ac:dyDescent="0.25">
      <c r="A14" s="30"/>
      <c r="B14" s="30"/>
      <c r="C14" s="40" t="s">
        <v>33</v>
      </c>
      <c r="D14" s="1368" t="s">
        <v>47</v>
      </c>
      <c r="E14" s="1369"/>
      <c r="F14" s="1369"/>
      <c r="G14" s="1369"/>
      <c r="H14" s="30"/>
      <c r="I14" s="30"/>
      <c r="J14" s="30"/>
      <c r="K14" s="30"/>
    </row>
    <row r="15" spans="1:11" ht="14.1" customHeight="1" x14ac:dyDescent="0.25">
      <c r="A15" s="30"/>
      <c r="B15" s="30"/>
      <c r="C15" s="41" t="s">
        <v>35</v>
      </c>
      <c r="D15" s="1361" t="s">
        <v>47</v>
      </c>
      <c r="E15" s="1362"/>
      <c r="F15" s="1362"/>
      <c r="G15" s="1362"/>
      <c r="H15" s="30"/>
      <c r="I15" s="30"/>
      <c r="J15" s="30"/>
      <c r="K15" s="30"/>
    </row>
    <row r="16" spans="1:11" ht="14.1" customHeight="1" x14ac:dyDescent="0.25">
      <c r="A16" s="30"/>
      <c r="B16" s="30"/>
      <c r="C16" s="41" t="s">
        <v>37</v>
      </c>
      <c r="D16" s="1361" t="s">
        <v>47</v>
      </c>
      <c r="E16" s="1362"/>
      <c r="F16" s="1362"/>
      <c r="G16" s="1362"/>
      <c r="H16" s="30"/>
      <c r="I16" s="30"/>
      <c r="J16" s="30"/>
      <c r="K16" s="30"/>
    </row>
    <row r="17" spans="1:11" ht="15" customHeight="1" x14ac:dyDescent="0.25">
      <c r="A17" s="30"/>
      <c r="B17" s="30"/>
      <c r="C17" s="42"/>
      <c r="D17" s="43">
        <v>2022</v>
      </c>
      <c r="E17" s="43">
        <v>2023</v>
      </c>
      <c r="F17" s="43">
        <v>2024</v>
      </c>
      <c r="G17" s="43">
        <v>2025</v>
      </c>
      <c r="H17" s="30"/>
      <c r="I17" s="30"/>
      <c r="J17" s="30"/>
      <c r="K17" s="30"/>
    </row>
    <row r="18" spans="1:11" ht="15" customHeight="1" x14ac:dyDescent="0.25">
      <c r="A18" s="30"/>
      <c r="B18" s="30"/>
      <c r="C18" s="44"/>
      <c r="D18" s="45" t="s">
        <v>17</v>
      </c>
      <c r="E18" s="45" t="s">
        <v>18</v>
      </c>
      <c r="F18" s="45" t="s">
        <v>18</v>
      </c>
      <c r="G18" s="45" t="s">
        <v>18</v>
      </c>
      <c r="H18" s="30"/>
      <c r="I18" s="30"/>
      <c r="J18" s="30"/>
      <c r="K18" s="30"/>
    </row>
    <row r="19" spans="1:11" ht="14.1" customHeight="1" x14ac:dyDescent="0.25">
      <c r="A19" s="30"/>
      <c r="B19" s="30"/>
      <c r="C19" s="1363" t="s">
        <v>52</v>
      </c>
      <c r="D19" s="1364"/>
      <c r="E19" s="1364"/>
      <c r="F19" s="1364"/>
      <c r="G19" s="1364"/>
      <c r="H19" s="30"/>
      <c r="I19" s="30"/>
      <c r="J19" s="30"/>
      <c r="K19" s="30"/>
    </row>
    <row r="20" spans="1:11" ht="14.1" customHeight="1" x14ac:dyDescent="0.25">
      <c r="A20" s="30"/>
      <c r="B20" s="30"/>
      <c r="C20" s="42"/>
      <c r="D20" s="43">
        <v>2022</v>
      </c>
      <c r="E20" s="43">
        <v>2023</v>
      </c>
      <c r="F20" s="43">
        <v>2024</v>
      </c>
      <c r="G20" s="43">
        <v>2025</v>
      </c>
      <c r="H20" s="30"/>
      <c r="I20" s="30"/>
      <c r="J20" s="30"/>
      <c r="K20" s="30"/>
    </row>
    <row r="21" spans="1:11" ht="14.1" customHeight="1" x14ac:dyDescent="0.25">
      <c r="A21" s="30"/>
      <c r="B21" s="30"/>
      <c r="C21" s="44"/>
      <c r="D21" s="45" t="s">
        <v>17</v>
      </c>
      <c r="E21" s="45" t="s">
        <v>18</v>
      </c>
      <c r="F21" s="45" t="s">
        <v>18</v>
      </c>
      <c r="G21" s="45" t="s">
        <v>18</v>
      </c>
      <c r="H21" s="30"/>
      <c r="I21" s="30"/>
      <c r="J21" s="30"/>
      <c r="K21" s="30"/>
    </row>
    <row r="22" spans="1:11" ht="14.1" customHeight="1" x14ac:dyDescent="0.25">
      <c r="A22" s="30"/>
      <c r="B22" s="30"/>
      <c r="C22" s="48" t="s">
        <v>71</v>
      </c>
      <c r="D22" s="49" t="s">
        <v>47</v>
      </c>
      <c r="E22" s="49" t="s">
        <v>47</v>
      </c>
      <c r="F22" s="49" t="s">
        <v>47</v>
      </c>
      <c r="G22" s="49" t="s">
        <v>47</v>
      </c>
      <c r="H22" s="30"/>
      <c r="I22" s="30"/>
      <c r="J22" s="30"/>
      <c r="K22" s="30"/>
    </row>
    <row r="23" spans="1:11" ht="27" customHeight="1" x14ac:dyDescent="0.25">
      <c r="A23" s="30"/>
      <c r="B23" s="30"/>
      <c r="C23" s="33" t="s">
        <v>14</v>
      </c>
      <c r="D23" s="1372" t="s">
        <v>372</v>
      </c>
      <c r="E23" s="1373"/>
      <c r="F23" s="1373"/>
      <c r="G23" s="1373"/>
      <c r="H23" s="30"/>
      <c r="I23" s="30"/>
      <c r="J23" s="30"/>
      <c r="K23" s="30"/>
    </row>
    <row r="24" spans="1:11" ht="26.1" customHeight="1" x14ac:dyDescent="0.25">
      <c r="A24" s="30"/>
      <c r="B24" s="30"/>
      <c r="C24" s="33" t="s">
        <v>21</v>
      </c>
      <c r="D24" s="1372" t="s">
        <v>47</v>
      </c>
      <c r="E24" s="1373"/>
      <c r="F24" s="1373"/>
      <c r="G24" s="1373"/>
      <c r="H24" s="30"/>
      <c r="I24" s="30"/>
      <c r="J24" s="30"/>
      <c r="K24" s="30"/>
    </row>
    <row r="25" spans="1:11" ht="14.1" customHeight="1" x14ac:dyDescent="0.25">
      <c r="A25" s="30"/>
      <c r="B25" s="30"/>
      <c r="C25" s="1370" t="s">
        <v>30</v>
      </c>
      <c r="D25" s="1371"/>
      <c r="E25" s="1371"/>
      <c r="F25" s="1371"/>
      <c r="G25" s="1371"/>
      <c r="H25" s="30"/>
      <c r="I25" s="30"/>
      <c r="J25" s="30"/>
      <c r="K25" s="30"/>
    </row>
    <row r="26" spans="1:11" ht="14.1" customHeight="1" x14ac:dyDescent="0.25">
      <c r="A26" s="30"/>
      <c r="B26" s="30"/>
      <c r="C26" s="39" t="s">
        <v>371</v>
      </c>
      <c r="D26" s="1370" t="s">
        <v>370</v>
      </c>
      <c r="E26" s="1371"/>
      <c r="F26" s="1371"/>
      <c r="G26" s="1371"/>
      <c r="H26" s="30"/>
      <c r="I26" s="30"/>
      <c r="J26" s="30"/>
      <c r="K26" s="30"/>
    </row>
    <row r="27" spans="1:11" ht="18" customHeight="1" x14ac:dyDescent="0.25">
      <c r="A27" s="30"/>
      <c r="B27" s="30"/>
      <c r="C27" s="40" t="s">
        <v>33</v>
      </c>
      <c r="D27" s="1368" t="s">
        <v>369</v>
      </c>
      <c r="E27" s="1369"/>
      <c r="F27" s="1369"/>
      <c r="G27" s="1369"/>
      <c r="H27" s="30"/>
      <c r="I27" s="30"/>
      <c r="J27" s="30"/>
      <c r="K27" s="30"/>
    </row>
    <row r="28" spans="1:11" ht="18" customHeight="1" x14ac:dyDescent="0.25">
      <c r="A28" s="30"/>
      <c r="B28" s="30"/>
      <c r="C28" s="41" t="s">
        <v>35</v>
      </c>
      <c r="D28" s="1361" t="s">
        <v>368</v>
      </c>
      <c r="E28" s="1362"/>
      <c r="F28" s="1362"/>
      <c r="G28" s="1362"/>
      <c r="H28" s="30"/>
      <c r="I28" s="30"/>
      <c r="J28" s="30"/>
      <c r="K28" s="30"/>
    </row>
    <row r="29" spans="1:11" ht="18" customHeight="1" x14ac:dyDescent="0.25">
      <c r="A29" s="30"/>
      <c r="B29" s="30"/>
      <c r="C29" s="41" t="s">
        <v>37</v>
      </c>
      <c r="D29" s="1361" t="s">
        <v>367</v>
      </c>
      <c r="E29" s="1362"/>
      <c r="F29" s="1362"/>
      <c r="G29" s="1362"/>
      <c r="H29" s="30"/>
      <c r="I29" s="30"/>
      <c r="J29" s="30"/>
      <c r="K29" s="30"/>
    </row>
    <row r="30" spans="1:11" ht="15" customHeight="1" x14ac:dyDescent="0.25">
      <c r="A30" s="30"/>
      <c r="B30" s="30"/>
      <c r="C30" s="42"/>
      <c r="D30" s="43">
        <v>2022</v>
      </c>
      <c r="E30" s="43">
        <v>2023</v>
      </c>
      <c r="F30" s="43">
        <v>2024</v>
      </c>
      <c r="G30" s="43">
        <v>2025</v>
      </c>
      <c r="H30" s="30"/>
      <c r="I30" s="30"/>
      <c r="J30" s="30"/>
      <c r="K30" s="30"/>
    </row>
    <row r="31" spans="1:11" ht="15" customHeight="1" x14ac:dyDescent="0.25">
      <c r="A31" s="30"/>
      <c r="B31" s="30"/>
      <c r="C31" s="44"/>
      <c r="D31" s="45" t="s">
        <v>17</v>
      </c>
      <c r="E31" s="45" t="s">
        <v>18</v>
      </c>
      <c r="F31" s="45" t="s">
        <v>18</v>
      </c>
      <c r="G31" s="45" t="s">
        <v>18</v>
      </c>
      <c r="H31" s="30"/>
      <c r="I31" s="30"/>
      <c r="J31" s="30"/>
      <c r="K31" s="30"/>
    </row>
    <row r="32" spans="1:11" ht="14.1" customHeight="1" x14ac:dyDescent="0.25">
      <c r="A32" s="30"/>
      <c r="B32" s="30"/>
      <c r="C32" s="34" t="s">
        <v>39</v>
      </c>
      <c r="D32" s="38" t="s">
        <v>253</v>
      </c>
      <c r="E32" s="38" t="s">
        <v>366</v>
      </c>
      <c r="F32" s="38" t="s">
        <v>366</v>
      </c>
      <c r="G32" s="38" t="s">
        <v>366</v>
      </c>
      <c r="H32" s="30"/>
      <c r="I32" s="30"/>
      <c r="J32" s="30"/>
      <c r="K32" s="30"/>
    </row>
    <row r="33" spans="1:11" ht="14.1" customHeight="1" x14ac:dyDescent="0.25">
      <c r="A33" s="30"/>
      <c r="B33" s="30"/>
      <c r="C33" s="34" t="s">
        <v>40</v>
      </c>
      <c r="D33" s="38" t="s">
        <v>365</v>
      </c>
      <c r="E33" s="38" t="s">
        <v>364</v>
      </c>
      <c r="F33" s="38" t="s">
        <v>363</v>
      </c>
      <c r="G33" s="38" t="s">
        <v>362</v>
      </c>
      <c r="H33" s="30"/>
      <c r="I33" s="30"/>
      <c r="J33" s="30"/>
      <c r="K33" s="30"/>
    </row>
    <row r="34" spans="1:11" ht="14.1" customHeight="1" x14ac:dyDescent="0.25">
      <c r="A34" s="30"/>
      <c r="B34" s="30"/>
      <c r="C34" s="34" t="s">
        <v>43</v>
      </c>
      <c r="D34" s="38" t="s">
        <v>361</v>
      </c>
      <c r="E34" s="38" t="s">
        <v>360</v>
      </c>
      <c r="F34" s="38" t="s">
        <v>359</v>
      </c>
      <c r="G34" s="38" t="s">
        <v>358</v>
      </c>
      <c r="H34" s="30"/>
      <c r="I34" s="30"/>
      <c r="J34" s="30"/>
      <c r="K34" s="30"/>
    </row>
    <row r="35" spans="1:11" ht="14.1" customHeight="1" x14ac:dyDescent="0.25">
      <c r="A35" s="30"/>
      <c r="B35" s="30"/>
      <c r="C35" s="34" t="s">
        <v>46</v>
      </c>
      <c r="D35" s="38" t="s">
        <v>47</v>
      </c>
      <c r="E35" s="38" t="s">
        <v>357</v>
      </c>
      <c r="F35" s="38" t="s">
        <v>48</v>
      </c>
      <c r="G35" s="38" t="s">
        <v>48</v>
      </c>
      <c r="H35" s="30"/>
      <c r="I35" s="30"/>
      <c r="J35" s="30"/>
      <c r="K35" s="30"/>
    </row>
    <row r="36" spans="1:11" ht="14.1" customHeight="1" x14ac:dyDescent="0.25">
      <c r="A36" s="30"/>
      <c r="B36" s="30"/>
      <c r="C36" s="34" t="s">
        <v>49</v>
      </c>
      <c r="D36" s="38" t="s">
        <v>47</v>
      </c>
      <c r="E36" s="38" t="s">
        <v>356</v>
      </c>
      <c r="F36" s="38" t="s">
        <v>354</v>
      </c>
      <c r="G36" s="38" t="s">
        <v>353</v>
      </c>
      <c r="H36" s="30"/>
      <c r="I36" s="30"/>
      <c r="J36" s="30"/>
      <c r="K36" s="30"/>
    </row>
    <row r="37" spans="1:11" ht="14.1" customHeight="1" x14ac:dyDescent="0.25">
      <c r="A37" s="30"/>
      <c r="B37" s="30"/>
      <c r="C37" s="34" t="s">
        <v>51</v>
      </c>
      <c r="D37" s="38" t="s">
        <v>47</v>
      </c>
      <c r="E37" s="38" t="s">
        <v>355</v>
      </c>
      <c r="F37" s="38" t="s">
        <v>354</v>
      </c>
      <c r="G37" s="38" t="s">
        <v>353</v>
      </c>
      <c r="H37" s="30"/>
      <c r="I37" s="30"/>
      <c r="J37" s="30"/>
      <c r="K37" s="30"/>
    </row>
    <row r="38" spans="1:11" ht="14.1" customHeight="1" x14ac:dyDescent="0.25">
      <c r="A38" s="30"/>
      <c r="B38" s="30"/>
      <c r="C38" s="1363" t="s">
        <v>52</v>
      </c>
      <c r="D38" s="1364"/>
      <c r="E38" s="1364"/>
      <c r="F38" s="1364"/>
      <c r="G38" s="1364"/>
      <c r="H38" s="30"/>
      <c r="I38" s="30"/>
      <c r="J38" s="30"/>
      <c r="K38" s="30"/>
    </row>
    <row r="39" spans="1:11" ht="14.1" customHeight="1" x14ac:dyDescent="0.25">
      <c r="A39" s="30"/>
      <c r="B39" s="30"/>
      <c r="C39" s="42"/>
      <c r="D39" s="43">
        <v>2022</v>
      </c>
      <c r="E39" s="43">
        <v>2023</v>
      </c>
      <c r="F39" s="43">
        <v>2024</v>
      </c>
      <c r="G39" s="43">
        <v>2025</v>
      </c>
      <c r="H39" s="30"/>
      <c r="I39" s="30"/>
      <c r="J39" s="30"/>
      <c r="K39" s="30"/>
    </row>
    <row r="40" spans="1:11" ht="14.1" customHeight="1" x14ac:dyDescent="0.25">
      <c r="A40" s="30"/>
      <c r="B40" s="30"/>
      <c r="C40" s="44"/>
      <c r="D40" s="45" t="s">
        <v>17</v>
      </c>
      <c r="E40" s="45" t="s">
        <v>18</v>
      </c>
      <c r="F40" s="45" t="s">
        <v>18</v>
      </c>
      <c r="G40" s="45" t="s">
        <v>18</v>
      </c>
      <c r="H40" s="30"/>
      <c r="I40" s="30"/>
      <c r="J40" s="30"/>
      <c r="K40" s="30"/>
    </row>
    <row r="41" spans="1:11" ht="14.1" customHeight="1" x14ac:dyDescent="0.25">
      <c r="A41" s="30"/>
      <c r="B41" s="30"/>
      <c r="C41" s="46" t="s">
        <v>53</v>
      </c>
      <c r="D41" s="47">
        <v>194000000</v>
      </c>
      <c r="E41" s="47">
        <v>239000000</v>
      </c>
      <c r="F41" s="47">
        <v>239000000</v>
      </c>
      <c r="G41" s="47">
        <v>239000000</v>
      </c>
      <c r="H41" s="30"/>
      <c r="I41" s="30"/>
      <c r="J41" s="30"/>
      <c r="K41" s="30"/>
    </row>
    <row r="42" spans="1:11" ht="14.1" customHeight="1" x14ac:dyDescent="0.25">
      <c r="A42" s="30"/>
      <c r="B42" s="30"/>
      <c r="C42" s="46" t="s">
        <v>54</v>
      </c>
      <c r="D42" s="47">
        <v>194000000</v>
      </c>
      <c r="E42" s="47">
        <v>239000000</v>
      </c>
      <c r="F42" s="47">
        <v>239000000</v>
      </c>
      <c r="G42" s="47">
        <v>239000000</v>
      </c>
      <c r="H42" s="30"/>
      <c r="I42" s="30"/>
      <c r="J42" s="30"/>
      <c r="K42" s="30"/>
    </row>
    <row r="43" spans="1:11" ht="14.1" customHeight="1" x14ac:dyDescent="0.25">
      <c r="A43" s="30"/>
      <c r="B43" s="30"/>
      <c r="C43" s="46" t="s">
        <v>55</v>
      </c>
      <c r="D43" s="47">
        <v>0</v>
      </c>
      <c r="E43" s="47">
        <v>0</v>
      </c>
      <c r="F43" s="47">
        <v>0</v>
      </c>
      <c r="G43" s="47">
        <v>0</v>
      </c>
      <c r="H43" s="30"/>
      <c r="I43" s="30"/>
      <c r="J43" s="30"/>
      <c r="K43" s="30"/>
    </row>
    <row r="44" spans="1:11" ht="14.1" customHeight="1" x14ac:dyDescent="0.25">
      <c r="A44" s="30"/>
      <c r="B44" s="30"/>
      <c r="C44" s="46" t="s">
        <v>56</v>
      </c>
      <c r="D44" s="47">
        <v>35750000</v>
      </c>
      <c r="E44" s="47">
        <v>39000000</v>
      </c>
      <c r="F44" s="47">
        <v>39000000</v>
      </c>
      <c r="G44" s="47">
        <v>39000000</v>
      </c>
      <c r="H44" s="30"/>
      <c r="I44" s="30"/>
      <c r="J44" s="30"/>
      <c r="K44" s="30"/>
    </row>
    <row r="45" spans="1:11" ht="14.1" customHeight="1" x14ac:dyDescent="0.25">
      <c r="A45" s="30"/>
      <c r="B45" s="30"/>
      <c r="C45" s="46" t="s">
        <v>54</v>
      </c>
      <c r="D45" s="47">
        <v>35750000</v>
      </c>
      <c r="E45" s="47">
        <v>39000000</v>
      </c>
      <c r="F45" s="47">
        <v>39000000</v>
      </c>
      <c r="G45" s="47">
        <v>39000000</v>
      </c>
      <c r="H45" s="30"/>
      <c r="I45" s="30"/>
      <c r="J45" s="30"/>
      <c r="K45" s="30"/>
    </row>
    <row r="46" spans="1:11" ht="14.1" customHeight="1" x14ac:dyDescent="0.25">
      <c r="A46" s="30"/>
      <c r="B46" s="30"/>
      <c r="C46" s="46" t="s">
        <v>55</v>
      </c>
      <c r="D46" s="47">
        <v>0</v>
      </c>
      <c r="E46" s="47">
        <v>0</v>
      </c>
      <c r="F46" s="47">
        <v>0</v>
      </c>
      <c r="G46" s="47">
        <v>0</v>
      </c>
      <c r="H46" s="30"/>
      <c r="I46" s="30"/>
      <c r="J46" s="30"/>
      <c r="K46" s="30"/>
    </row>
    <row r="47" spans="1:11" ht="14.1" customHeight="1" x14ac:dyDescent="0.25">
      <c r="A47" s="30"/>
      <c r="B47" s="30"/>
      <c r="C47" s="46" t="s">
        <v>57</v>
      </c>
      <c r="D47" s="47">
        <v>34973281</v>
      </c>
      <c r="E47" s="47">
        <v>48400000</v>
      </c>
      <c r="F47" s="47">
        <v>58400000</v>
      </c>
      <c r="G47" s="47">
        <v>68400000</v>
      </c>
      <c r="H47" s="30"/>
      <c r="I47" s="30"/>
      <c r="J47" s="30"/>
      <c r="K47" s="30"/>
    </row>
    <row r="48" spans="1:11" ht="14.1" customHeight="1" x14ac:dyDescent="0.25">
      <c r="A48" s="30"/>
      <c r="B48" s="30"/>
      <c r="C48" s="46" t="s">
        <v>54</v>
      </c>
      <c r="D48" s="47">
        <v>34973281</v>
      </c>
      <c r="E48" s="47">
        <v>48400000</v>
      </c>
      <c r="F48" s="47">
        <v>58400000</v>
      </c>
      <c r="G48" s="47">
        <v>68400000</v>
      </c>
      <c r="H48" s="30"/>
      <c r="I48" s="30"/>
      <c r="J48" s="30"/>
      <c r="K48" s="30"/>
    </row>
    <row r="49" spans="1:11" ht="14.1" customHeight="1" x14ac:dyDescent="0.25">
      <c r="A49" s="30"/>
      <c r="B49" s="30"/>
      <c r="C49" s="46" t="s">
        <v>55</v>
      </c>
      <c r="D49" s="47">
        <v>0</v>
      </c>
      <c r="E49" s="47">
        <v>0</v>
      </c>
      <c r="F49" s="47">
        <v>0</v>
      </c>
      <c r="G49" s="47">
        <v>0</v>
      </c>
      <c r="H49" s="30"/>
      <c r="I49" s="30"/>
      <c r="J49" s="30"/>
      <c r="K49" s="30"/>
    </row>
    <row r="50" spans="1:11" ht="14.1" customHeight="1" x14ac:dyDescent="0.25">
      <c r="A50" s="30"/>
      <c r="B50" s="30"/>
      <c r="C50" s="46" t="s">
        <v>58</v>
      </c>
      <c r="D50" s="47">
        <v>0</v>
      </c>
      <c r="E50" s="47">
        <v>0</v>
      </c>
      <c r="F50" s="47">
        <v>0</v>
      </c>
      <c r="G50" s="47">
        <v>0</v>
      </c>
      <c r="H50" s="30"/>
      <c r="I50" s="30"/>
      <c r="J50" s="30"/>
      <c r="K50" s="30"/>
    </row>
    <row r="51" spans="1:11" ht="14.1" customHeight="1" x14ac:dyDescent="0.25">
      <c r="A51" s="30"/>
      <c r="B51" s="30"/>
      <c r="C51" s="46" t="s">
        <v>54</v>
      </c>
      <c r="D51" s="47">
        <v>0</v>
      </c>
      <c r="E51" s="47">
        <v>0</v>
      </c>
      <c r="F51" s="47">
        <v>0</v>
      </c>
      <c r="G51" s="47">
        <v>0</v>
      </c>
      <c r="H51" s="30"/>
      <c r="I51" s="30"/>
      <c r="J51" s="30"/>
      <c r="K51" s="30"/>
    </row>
    <row r="52" spans="1:11" ht="14.1" customHeight="1" x14ac:dyDescent="0.25">
      <c r="A52" s="30"/>
      <c r="B52" s="30"/>
      <c r="C52" s="46" t="s">
        <v>55</v>
      </c>
      <c r="D52" s="47">
        <v>0</v>
      </c>
      <c r="E52" s="47">
        <v>0</v>
      </c>
      <c r="F52" s="47">
        <v>0</v>
      </c>
      <c r="G52" s="47">
        <v>0</v>
      </c>
      <c r="H52" s="30"/>
      <c r="I52" s="30"/>
      <c r="J52" s="30"/>
      <c r="K52" s="30"/>
    </row>
    <row r="53" spans="1:11" ht="14.1" customHeight="1" x14ac:dyDescent="0.25">
      <c r="A53" s="30"/>
      <c r="B53" s="30"/>
      <c r="C53" s="46" t="s">
        <v>59</v>
      </c>
      <c r="D53" s="47">
        <v>0</v>
      </c>
      <c r="E53" s="47">
        <v>0</v>
      </c>
      <c r="F53" s="47">
        <v>0</v>
      </c>
      <c r="G53" s="47">
        <v>0</v>
      </c>
      <c r="H53" s="30"/>
      <c r="I53" s="30"/>
      <c r="J53" s="30"/>
      <c r="K53" s="30"/>
    </row>
    <row r="54" spans="1:11" ht="14.1" customHeight="1" x14ac:dyDescent="0.25">
      <c r="A54" s="30"/>
      <c r="B54" s="30"/>
      <c r="C54" s="46" t="s">
        <v>54</v>
      </c>
      <c r="D54" s="47">
        <v>0</v>
      </c>
      <c r="E54" s="47">
        <v>0</v>
      </c>
      <c r="F54" s="47">
        <v>0</v>
      </c>
      <c r="G54" s="47">
        <v>0</v>
      </c>
      <c r="H54" s="30"/>
      <c r="I54" s="30"/>
      <c r="J54" s="30"/>
      <c r="K54" s="30"/>
    </row>
    <row r="55" spans="1:11" ht="14.1" customHeight="1" x14ac:dyDescent="0.25">
      <c r="A55" s="30"/>
      <c r="B55" s="30"/>
      <c r="C55" s="46" t="s">
        <v>55</v>
      </c>
      <c r="D55" s="47">
        <v>0</v>
      </c>
      <c r="E55" s="47">
        <v>0</v>
      </c>
      <c r="F55" s="47">
        <v>0</v>
      </c>
      <c r="G55" s="47">
        <v>0</v>
      </c>
      <c r="H55" s="30"/>
      <c r="I55" s="30"/>
      <c r="J55" s="30"/>
      <c r="K55" s="30"/>
    </row>
    <row r="56" spans="1:11" ht="14.1" customHeight="1" x14ac:dyDescent="0.25">
      <c r="A56" s="30"/>
      <c r="B56" s="30"/>
      <c r="C56" s="46" t="s">
        <v>60</v>
      </c>
      <c r="D56" s="47">
        <v>0</v>
      </c>
      <c r="E56" s="47">
        <v>0</v>
      </c>
      <c r="F56" s="47">
        <v>0</v>
      </c>
      <c r="G56" s="47">
        <v>0</v>
      </c>
      <c r="H56" s="30"/>
      <c r="I56" s="30"/>
      <c r="J56" s="30"/>
      <c r="K56" s="30"/>
    </row>
    <row r="57" spans="1:11" ht="14.1" customHeight="1" x14ac:dyDescent="0.25">
      <c r="A57" s="30"/>
      <c r="B57" s="30"/>
      <c r="C57" s="46" t="s">
        <v>54</v>
      </c>
      <c r="D57" s="47">
        <v>0</v>
      </c>
      <c r="E57" s="47">
        <v>0</v>
      </c>
      <c r="F57" s="47">
        <v>0</v>
      </c>
      <c r="G57" s="47">
        <v>0</v>
      </c>
      <c r="H57" s="30"/>
      <c r="I57" s="30"/>
      <c r="J57" s="30"/>
      <c r="K57" s="30"/>
    </row>
    <row r="58" spans="1:11" ht="14.1" customHeight="1" x14ac:dyDescent="0.25">
      <c r="A58" s="30"/>
      <c r="B58" s="30"/>
      <c r="C58" s="46" t="s">
        <v>55</v>
      </c>
      <c r="D58" s="47">
        <v>0</v>
      </c>
      <c r="E58" s="47">
        <v>0</v>
      </c>
      <c r="F58" s="47">
        <v>0</v>
      </c>
      <c r="G58" s="47">
        <v>0</v>
      </c>
      <c r="H58" s="30"/>
      <c r="I58" s="30"/>
      <c r="J58" s="30"/>
      <c r="K58" s="30"/>
    </row>
    <row r="59" spans="1:11" ht="14.1" customHeight="1" x14ac:dyDescent="0.25">
      <c r="A59" s="30"/>
      <c r="B59" s="30"/>
      <c r="C59" s="46" t="s">
        <v>61</v>
      </c>
      <c r="D59" s="47">
        <v>924280</v>
      </c>
      <c r="E59" s="47">
        <v>0</v>
      </c>
      <c r="F59" s="47">
        <v>0</v>
      </c>
      <c r="G59" s="47">
        <v>0</v>
      </c>
      <c r="H59" s="30"/>
      <c r="I59" s="30"/>
      <c r="J59" s="30"/>
      <c r="K59" s="30"/>
    </row>
    <row r="60" spans="1:11" ht="14.1" customHeight="1" x14ac:dyDescent="0.25">
      <c r="A60" s="30"/>
      <c r="B60" s="30"/>
      <c r="C60" s="46" t="s">
        <v>54</v>
      </c>
      <c r="D60" s="47">
        <v>924280</v>
      </c>
      <c r="E60" s="47">
        <v>0</v>
      </c>
      <c r="F60" s="47">
        <v>0</v>
      </c>
      <c r="G60" s="47">
        <v>0</v>
      </c>
      <c r="H60" s="30"/>
      <c r="I60" s="30"/>
      <c r="J60" s="30"/>
      <c r="K60" s="30"/>
    </row>
    <row r="61" spans="1:11" ht="14.1" customHeight="1" x14ac:dyDescent="0.25">
      <c r="A61" s="30"/>
      <c r="B61" s="30"/>
      <c r="C61" s="46" t="s">
        <v>55</v>
      </c>
      <c r="D61" s="47">
        <v>0</v>
      </c>
      <c r="E61" s="47">
        <v>0</v>
      </c>
      <c r="F61" s="47">
        <v>0</v>
      </c>
      <c r="G61" s="47">
        <v>0</v>
      </c>
      <c r="H61" s="30"/>
      <c r="I61" s="30"/>
      <c r="J61" s="30"/>
      <c r="K61" s="30"/>
    </row>
    <row r="62" spans="1:11" ht="14.1" customHeight="1" x14ac:dyDescent="0.25">
      <c r="A62" s="30"/>
      <c r="B62" s="30"/>
      <c r="C62" s="46" t="s">
        <v>62</v>
      </c>
      <c r="D62" s="47">
        <v>0</v>
      </c>
      <c r="E62" s="47">
        <v>0</v>
      </c>
      <c r="F62" s="47">
        <v>0</v>
      </c>
      <c r="G62" s="47">
        <v>0</v>
      </c>
      <c r="H62" s="30"/>
      <c r="I62" s="30"/>
      <c r="J62" s="30"/>
      <c r="K62" s="30"/>
    </row>
    <row r="63" spans="1:11" ht="14.1" customHeight="1" x14ac:dyDescent="0.25">
      <c r="A63" s="30"/>
      <c r="B63" s="30"/>
      <c r="C63" s="46" t="s">
        <v>54</v>
      </c>
      <c r="D63" s="47">
        <v>0</v>
      </c>
      <c r="E63" s="47">
        <v>0</v>
      </c>
      <c r="F63" s="47">
        <v>0</v>
      </c>
      <c r="G63" s="47">
        <v>0</v>
      </c>
      <c r="H63" s="30"/>
      <c r="I63" s="30"/>
      <c r="J63" s="30"/>
      <c r="K63" s="30"/>
    </row>
    <row r="64" spans="1:11" ht="14.1" customHeight="1" x14ac:dyDescent="0.25">
      <c r="A64" s="30"/>
      <c r="B64" s="30"/>
      <c r="C64" s="46" t="s">
        <v>63</v>
      </c>
      <c r="D64" s="47">
        <v>0</v>
      </c>
      <c r="E64" s="47">
        <v>0</v>
      </c>
      <c r="F64" s="47">
        <v>0</v>
      </c>
      <c r="G64" s="47">
        <v>0</v>
      </c>
      <c r="H64" s="30"/>
      <c r="I64" s="30"/>
      <c r="J64" s="30"/>
      <c r="K64" s="30"/>
    </row>
    <row r="65" spans="1:11" ht="14.1" customHeight="1" x14ac:dyDescent="0.25">
      <c r="A65" s="30"/>
      <c r="B65" s="30"/>
      <c r="C65" s="46" t="s">
        <v>64</v>
      </c>
      <c r="D65" s="47">
        <v>0</v>
      </c>
      <c r="E65" s="47">
        <v>0</v>
      </c>
      <c r="F65" s="47">
        <v>0</v>
      </c>
      <c r="G65" s="47">
        <v>0</v>
      </c>
      <c r="H65" s="30"/>
      <c r="I65" s="30"/>
      <c r="J65" s="30"/>
      <c r="K65" s="30"/>
    </row>
    <row r="66" spans="1:11" ht="14.1" customHeight="1" x14ac:dyDescent="0.25">
      <c r="A66" s="30"/>
      <c r="B66" s="30"/>
      <c r="C66" s="46" t="s">
        <v>65</v>
      </c>
      <c r="D66" s="47">
        <v>0</v>
      </c>
      <c r="E66" s="47">
        <v>0</v>
      </c>
      <c r="F66" s="47">
        <v>0</v>
      </c>
      <c r="G66" s="47">
        <v>0</v>
      </c>
      <c r="H66" s="30"/>
      <c r="I66" s="30"/>
      <c r="J66" s="30"/>
      <c r="K66" s="30"/>
    </row>
    <row r="67" spans="1:11" ht="14.1" customHeight="1" x14ac:dyDescent="0.25">
      <c r="A67" s="30"/>
      <c r="B67" s="30"/>
      <c r="C67" s="46" t="s">
        <v>66</v>
      </c>
      <c r="D67" s="47">
        <v>0</v>
      </c>
      <c r="E67" s="47">
        <v>0</v>
      </c>
      <c r="F67" s="47">
        <v>0</v>
      </c>
      <c r="G67" s="47">
        <v>0</v>
      </c>
      <c r="H67" s="30"/>
      <c r="I67" s="30"/>
      <c r="J67" s="30"/>
      <c r="K67" s="30"/>
    </row>
    <row r="68" spans="1:11" ht="14.1" customHeight="1" x14ac:dyDescent="0.25">
      <c r="A68" s="30"/>
      <c r="B68" s="30"/>
      <c r="C68" s="46" t="s">
        <v>67</v>
      </c>
      <c r="D68" s="47">
        <v>0</v>
      </c>
      <c r="E68" s="47">
        <v>0</v>
      </c>
      <c r="F68" s="47">
        <v>0</v>
      </c>
      <c r="G68" s="47">
        <v>0</v>
      </c>
      <c r="H68" s="30"/>
      <c r="I68" s="30"/>
      <c r="J68" s="30"/>
      <c r="K68" s="30"/>
    </row>
    <row r="69" spans="1:11" ht="14.1" customHeight="1" x14ac:dyDescent="0.25">
      <c r="A69" s="30"/>
      <c r="B69" s="30"/>
      <c r="C69" s="46" t="s">
        <v>54</v>
      </c>
      <c r="D69" s="47">
        <v>0</v>
      </c>
      <c r="E69" s="47">
        <v>0</v>
      </c>
      <c r="F69" s="47">
        <v>0</v>
      </c>
      <c r="G69" s="47">
        <v>0</v>
      </c>
      <c r="H69" s="30"/>
      <c r="I69" s="30"/>
      <c r="J69" s="30"/>
      <c r="K69" s="30"/>
    </row>
    <row r="70" spans="1:11" ht="14.1" customHeight="1" x14ac:dyDescent="0.25">
      <c r="A70" s="30"/>
      <c r="B70" s="30"/>
      <c r="C70" s="46" t="s">
        <v>63</v>
      </c>
      <c r="D70" s="47">
        <v>0</v>
      </c>
      <c r="E70" s="47">
        <v>0</v>
      </c>
      <c r="F70" s="47">
        <v>0</v>
      </c>
      <c r="G70" s="47">
        <v>0</v>
      </c>
      <c r="H70" s="30"/>
      <c r="I70" s="30"/>
      <c r="J70" s="30"/>
      <c r="K70" s="30"/>
    </row>
    <row r="71" spans="1:11" ht="14.1" customHeight="1" x14ac:dyDescent="0.25">
      <c r="A71" s="30"/>
      <c r="B71" s="30"/>
      <c r="C71" s="46" t="s">
        <v>64</v>
      </c>
      <c r="D71" s="47">
        <v>0</v>
      </c>
      <c r="E71" s="47">
        <v>0</v>
      </c>
      <c r="F71" s="47">
        <v>0</v>
      </c>
      <c r="G71" s="47">
        <v>0</v>
      </c>
      <c r="H71" s="30"/>
      <c r="I71" s="30"/>
      <c r="J71" s="30"/>
      <c r="K71" s="30"/>
    </row>
    <row r="72" spans="1:11" ht="14.1" customHeight="1" x14ac:dyDescent="0.25">
      <c r="A72" s="30"/>
      <c r="B72" s="30"/>
      <c r="C72" s="46" t="s">
        <v>65</v>
      </c>
      <c r="D72" s="47">
        <v>0</v>
      </c>
      <c r="E72" s="47">
        <v>0</v>
      </c>
      <c r="F72" s="47">
        <v>0</v>
      </c>
      <c r="G72" s="47">
        <v>0</v>
      </c>
      <c r="H72" s="30"/>
      <c r="I72" s="30"/>
      <c r="J72" s="30"/>
      <c r="K72" s="30"/>
    </row>
    <row r="73" spans="1:11" ht="14.1" customHeight="1" x14ac:dyDescent="0.25">
      <c r="A73" s="30"/>
      <c r="B73" s="30"/>
      <c r="C73" s="46" t="s">
        <v>66</v>
      </c>
      <c r="D73" s="47">
        <v>0</v>
      </c>
      <c r="E73" s="47">
        <v>0</v>
      </c>
      <c r="F73" s="47">
        <v>0</v>
      </c>
      <c r="G73" s="47">
        <v>0</v>
      </c>
      <c r="H73" s="30"/>
      <c r="I73" s="30"/>
      <c r="J73" s="30"/>
      <c r="K73" s="30"/>
    </row>
    <row r="74" spans="1:11" ht="14.1" customHeight="1" x14ac:dyDescent="0.25">
      <c r="A74" s="30"/>
      <c r="B74" s="30"/>
      <c r="C74" s="46" t="s">
        <v>68</v>
      </c>
      <c r="D74" s="47">
        <v>0</v>
      </c>
      <c r="E74" s="47">
        <v>0</v>
      </c>
      <c r="F74" s="47">
        <v>0</v>
      </c>
      <c r="G74" s="47">
        <v>0</v>
      </c>
      <c r="H74" s="30"/>
      <c r="I74" s="30"/>
      <c r="J74" s="30"/>
      <c r="K74" s="30"/>
    </row>
    <row r="75" spans="1:11" ht="14.1" customHeight="1" x14ac:dyDescent="0.25">
      <c r="A75" s="30"/>
      <c r="B75" s="30"/>
      <c r="C75" s="46" t="s">
        <v>54</v>
      </c>
      <c r="D75" s="47">
        <v>0</v>
      </c>
      <c r="E75" s="47">
        <v>0</v>
      </c>
      <c r="F75" s="47">
        <v>0</v>
      </c>
      <c r="G75" s="47">
        <v>0</v>
      </c>
      <c r="H75" s="30"/>
      <c r="I75" s="30"/>
      <c r="J75" s="30"/>
      <c r="K75" s="30"/>
    </row>
    <row r="76" spans="1:11" ht="14.1" customHeight="1" x14ac:dyDescent="0.25">
      <c r="A76" s="30"/>
      <c r="B76" s="30"/>
      <c r="C76" s="46" t="s">
        <v>63</v>
      </c>
      <c r="D76" s="47">
        <v>0</v>
      </c>
      <c r="E76" s="47">
        <v>0</v>
      </c>
      <c r="F76" s="47">
        <v>0</v>
      </c>
      <c r="G76" s="47">
        <v>0</v>
      </c>
      <c r="H76" s="30"/>
      <c r="I76" s="30"/>
      <c r="J76" s="30"/>
      <c r="K76" s="30"/>
    </row>
    <row r="77" spans="1:11" ht="14.1" customHeight="1" x14ac:dyDescent="0.25">
      <c r="A77" s="30"/>
      <c r="B77" s="30"/>
      <c r="C77" s="46" t="s">
        <v>64</v>
      </c>
      <c r="D77" s="47">
        <v>0</v>
      </c>
      <c r="E77" s="47">
        <v>0</v>
      </c>
      <c r="F77" s="47">
        <v>0</v>
      </c>
      <c r="G77" s="47">
        <v>0</v>
      </c>
      <c r="H77" s="30"/>
      <c r="I77" s="30"/>
      <c r="J77" s="30"/>
      <c r="K77" s="30"/>
    </row>
    <row r="78" spans="1:11" ht="14.1" customHeight="1" x14ac:dyDescent="0.25">
      <c r="A78" s="30"/>
      <c r="B78" s="30"/>
      <c r="C78" s="46" t="s">
        <v>65</v>
      </c>
      <c r="D78" s="47">
        <v>0</v>
      </c>
      <c r="E78" s="47">
        <v>0</v>
      </c>
      <c r="F78" s="47">
        <v>0</v>
      </c>
      <c r="G78" s="47">
        <v>0</v>
      </c>
      <c r="H78" s="30"/>
      <c r="I78" s="30"/>
      <c r="J78" s="30"/>
      <c r="K78" s="30"/>
    </row>
    <row r="79" spans="1:11" ht="14.1" customHeight="1" x14ac:dyDescent="0.25">
      <c r="A79" s="30"/>
      <c r="B79" s="30"/>
      <c r="C79" s="46" t="s">
        <v>66</v>
      </c>
      <c r="D79" s="47">
        <v>0</v>
      </c>
      <c r="E79" s="47">
        <v>0</v>
      </c>
      <c r="F79" s="47">
        <v>0</v>
      </c>
      <c r="G79" s="47">
        <v>0</v>
      </c>
      <c r="H79" s="30"/>
      <c r="I79" s="30"/>
      <c r="J79" s="30"/>
      <c r="K79" s="30"/>
    </row>
    <row r="80" spans="1:11" ht="14.1" customHeight="1" x14ac:dyDescent="0.25">
      <c r="A80" s="30"/>
      <c r="B80" s="30"/>
      <c r="C80" s="46" t="s">
        <v>69</v>
      </c>
      <c r="D80" s="47">
        <v>0</v>
      </c>
      <c r="E80" s="47">
        <v>0</v>
      </c>
      <c r="F80" s="47">
        <v>0</v>
      </c>
      <c r="G80" s="47">
        <v>0</v>
      </c>
      <c r="H80" s="30"/>
      <c r="I80" s="30"/>
      <c r="J80" s="30"/>
      <c r="K80" s="30"/>
    </row>
    <row r="81" spans="1:11" ht="14.1" customHeight="1" x14ac:dyDescent="0.25">
      <c r="A81" s="30"/>
      <c r="B81" s="30"/>
      <c r="C81" s="46" t="s">
        <v>70</v>
      </c>
      <c r="D81" s="47">
        <v>0</v>
      </c>
      <c r="E81" s="47">
        <v>0</v>
      </c>
      <c r="F81" s="47">
        <v>0</v>
      </c>
      <c r="G81" s="47">
        <v>0</v>
      </c>
      <c r="H81" s="30"/>
      <c r="I81" s="30"/>
      <c r="J81" s="30"/>
      <c r="K81" s="30"/>
    </row>
    <row r="82" spans="1:11" ht="14.1" customHeight="1" x14ac:dyDescent="0.25">
      <c r="A82" s="30"/>
      <c r="B82" s="30"/>
      <c r="C82" s="48" t="s">
        <v>71</v>
      </c>
      <c r="D82" s="47">
        <v>265647561</v>
      </c>
      <c r="E82" s="47">
        <v>326400000</v>
      </c>
      <c r="F82" s="47">
        <v>336400000</v>
      </c>
      <c r="G82" s="47">
        <v>346400000</v>
      </c>
      <c r="H82" s="30"/>
      <c r="I82" s="30"/>
      <c r="J82" s="30"/>
      <c r="K82" s="30"/>
    </row>
    <row r="83" spans="1:11" ht="18" customHeight="1" x14ac:dyDescent="0.25">
      <c r="A83" s="30"/>
      <c r="B83" s="30"/>
      <c r="C83" s="40" t="s">
        <v>33</v>
      </c>
      <c r="D83" s="1368" t="s">
        <v>352</v>
      </c>
      <c r="E83" s="1369"/>
      <c r="F83" s="1369"/>
      <c r="G83" s="1369"/>
      <c r="H83" s="30"/>
      <c r="I83" s="30"/>
      <c r="J83" s="30"/>
      <c r="K83" s="30"/>
    </row>
    <row r="84" spans="1:11" ht="18" customHeight="1" x14ac:dyDescent="0.25">
      <c r="A84" s="30"/>
      <c r="B84" s="30"/>
      <c r="C84" s="41" t="s">
        <v>35</v>
      </c>
      <c r="D84" s="1361" t="s">
        <v>351</v>
      </c>
      <c r="E84" s="1362"/>
      <c r="F84" s="1362"/>
      <c r="G84" s="1362"/>
      <c r="H84" s="30"/>
      <c r="I84" s="30"/>
      <c r="J84" s="30"/>
      <c r="K84" s="30"/>
    </row>
    <row r="85" spans="1:11" ht="18" customHeight="1" x14ac:dyDescent="0.25">
      <c r="A85" s="30"/>
      <c r="B85" s="30"/>
      <c r="C85" s="41" t="s">
        <v>37</v>
      </c>
      <c r="D85" s="1361" t="s">
        <v>350</v>
      </c>
      <c r="E85" s="1362"/>
      <c r="F85" s="1362"/>
      <c r="G85" s="1362"/>
      <c r="H85" s="30"/>
      <c r="I85" s="30"/>
      <c r="J85" s="30"/>
      <c r="K85" s="30"/>
    </row>
    <row r="86" spans="1:11" ht="15" customHeight="1" x14ac:dyDescent="0.25">
      <c r="A86" s="30"/>
      <c r="B86" s="30"/>
      <c r="C86" s="42"/>
      <c r="D86" s="43">
        <v>2022</v>
      </c>
      <c r="E86" s="43">
        <v>2023</v>
      </c>
      <c r="F86" s="43">
        <v>2024</v>
      </c>
      <c r="G86" s="43">
        <v>2025</v>
      </c>
      <c r="H86" s="30"/>
      <c r="I86" s="30"/>
      <c r="J86" s="30"/>
      <c r="K86" s="30"/>
    </row>
    <row r="87" spans="1:11" ht="15" customHeight="1" x14ac:dyDescent="0.25">
      <c r="A87" s="30"/>
      <c r="B87" s="30"/>
      <c r="C87" s="44"/>
      <c r="D87" s="45" t="s">
        <v>17</v>
      </c>
      <c r="E87" s="45" t="s">
        <v>18</v>
      </c>
      <c r="F87" s="45" t="s">
        <v>18</v>
      </c>
      <c r="G87" s="45" t="s">
        <v>18</v>
      </c>
      <c r="H87" s="30"/>
      <c r="I87" s="30"/>
      <c r="J87" s="30"/>
      <c r="K87" s="30"/>
    </row>
    <row r="88" spans="1:11" ht="14.1" customHeight="1" x14ac:dyDescent="0.25">
      <c r="A88" s="30"/>
      <c r="B88" s="30"/>
      <c r="C88" s="34" t="s">
        <v>39</v>
      </c>
      <c r="D88" s="38" t="s">
        <v>349</v>
      </c>
      <c r="E88" s="38" t="s">
        <v>348</v>
      </c>
      <c r="F88" s="38" t="s">
        <v>348</v>
      </c>
      <c r="G88" s="38" t="s">
        <v>348</v>
      </c>
      <c r="H88" s="30"/>
      <c r="I88" s="30"/>
      <c r="J88" s="30"/>
      <c r="K88" s="30"/>
    </row>
    <row r="89" spans="1:11" ht="14.1" customHeight="1" x14ac:dyDescent="0.25">
      <c r="A89" s="30"/>
      <c r="B89" s="30"/>
      <c r="C89" s="34" t="s">
        <v>40</v>
      </c>
      <c r="D89" s="38" t="s">
        <v>347</v>
      </c>
      <c r="E89" s="38" t="s">
        <v>346</v>
      </c>
      <c r="F89" s="38" t="s">
        <v>345</v>
      </c>
      <c r="G89" s="38" t="s">
        <v>344</v>
      </c>
      <c r="H89" s="30"/>
      <c r="I89" s="30"/>
      <c r="J89" s="30"/>
      <c r="K89" s="30"/>
    </row>
    <row r="90" spans="1:11" ht="14.1" customHeight="1" x14ac:dyDescent="0.25">
      <c r="A90" s="30"/>
      <c r="B90" s="30"/>
      <c r="C90" s="34" t="s">
        <v>43</v>
      </c>
      <c r="D90" s="38" t="s">
        <v>343</v>
      </c>
      <c r="E90" s="38" t="s">
        <v>342</v>
      </c>
      <c r="F90" s="38" t="s">
        <v>341</v>
      </c>
      <c r="G90" s="38" t="s">
        <v>340</v>
      </c>
      <c r="H90" s="30"/>
      <c r="I90" s="30"/>
      <c r="J90" s="30"/>
      <c r="K90" s="30"/>
    </row>
    <row r="91" spans="1:11" ht="14.1" customHeight="1" x14ac:dyDescent="0.25">
      <c r="A91" s="30"/>
      <c r="B91" s="30"/>
      <c r="C91" s="34" t="s">
        <v>46</v>
      </c>
      <c r="D91" s="38" t="s">
        <v>47</v>
      </c>
      <c r="E91" s="38" t="s">
        <v>339</v>
      </c>
      <c r="F91" s="38" t="s">
        <v>48</v>
      </c>
      <c r="G91" s="38" t="s">
        <v>48</v>
      </c>
      <c r="H91" s="30"/>
      <c r="I91" s="30"/>
      <c r="J91" s="30"/>
      <c r="K91" s="30"/>
    </row>
    <row r="92" spans="1:11" ht="14.1" customHeight="1" x14ac:dyDescent="0.25">
      <c r="A92" s="30"/>
      <c r="B92" s="30"/>
      <c r="C92" s="34" t="s">
        <v>49</v>
      </c>
      <c r="D92" s="38" t="s">
        <v>47</v>
      </c>
      <c r="E92" s="38" t="s">
        <v>338</v>
      </c>
      <c r="F92" s="38" t="s">
        <v>336</v>
      </c>
      <c r="G92" s="38" t="s">
        <v>335</v>
      </c>
      <c r="H92" s="30"/>
      <c r="I92" s="30"/>
      <c r="J92" s="30"/>
      <c r="K92" s="30"/>
    </row>
    <row r="93" spans="1:11" ht="14.1" customHeight="1" x14ac:dyDescent="0.25">
      <c r="A93" s="30"/>
      <c r="B93" s="30"/>
      <c r="C93" s="34" t="s">
        <v>51</v>
      </c>
      <c r="D93" s="38" t="s">
        <v>47</v>
      </c>
      <c r="E93" s="38" t="s">
        <v>337</v>
      </c>
      <c r="F93" s="38" t="s">
        <v>336</v>
      </c>
      <c r="G93" s="38" t="s">
        <v>335</v>
      </c>
      <c r="H93" s="30"/>
      <c r="I93" s="30"/>
      <c r="J93" s="30"/>
      <c r="K93" s="30"/>
    </row>
    <row r="94" spans="1:11" ht="14.1" customHeight="1" x14ac:dyDescent="0.25">
      <c r="A94" s="30"/>
      <c r="B94" s="30"/>
      <c r="C94" s="1363" t="s">
        <v>52</v>
      </c>
      <c r="D94" s="1364"/>
      <c r="E94" s="1364"/>
      <c r="F94" s="1364"/>
      <c r="G94" s="1364"/>
      <c r="H94" s="30"/>
      <c r="I94" s="30"/>
      <c r="J94" s="30"/>
      <c r="K94" s="30"/>
    </row>
    <row r="95" spans="1:11" ht="14.1" customHeight="1" x14ac:dyDescent="0.25">
      <c r="A95" s="30"/>
      <c r="B95" s="30"/>
      <c r="C95" s="42"/>
      <c r="D95" s="43">
        <v>2022</v>
      </c>
      <c r="E95" s="43">
        <v>2023</v>
      </c>
      <c r="F95" s="43">
        <v>2024</v>
      </c>
      <c r="G95" s="43">
        <v>2025</v>
      </c>
      <c r="H95" s="30"/>
      <c r="I95" s="30"/>
      <c r="J95" s="30"/>
      <c r="K95" s="30"/>
    </row>
    <row r="96" spans="1:11" ht="14.1" customHeight="1" x14ac:dyDescent="0.25">
      <c r="A96" s="30"/>
      <c r="B96" s="30"/>
      <c r="C96" s="44"/>
      <c r="D96" s="45" t="s">
        <v>17</v>
      </c>
      <c r="E96" s="45" t="s">
        <v>18</v>
      </c>
      <c r="F96" s="45" t="s">
        <v>18</v>
      </c>
      <c r="G96" s="45" t="s">
        <v>18</v>
      </c>
      <c r="H96" s="30"/>
      <c r="I96" s="30"/>
      <c r="J96" s="30"/>
      <c r="K96" s="30"/>
    </row>
    <row r="97" spans="1:11" ht="14.1" customHeight="1" x14ac:dyDescent="0.25">
      <c r="A97" s="30"/>
      <c r="B97" s="30"/>
      <c r="C97" s="46" t="s">
        <v>53</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56</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57</v>
      </c>
      <c r="D103" s="47">
        <v>49400000</v>
      </c>
      <c r="E103" s="47">
        <v>73600000</v>
      </c>
      <c r="F103" s="47">
        <v>89600000</v>
      </c>
      <c r="G103" s="47">
        <v>79600000</v>
      </c>
      <c r="H103" s="30"/>
      <c r="I103" s="30"/>
      <c r="J103" s="30"/>
      <c r="K103" s="30"/>
    </row>
    <row r="104" spans="1:11" ht="14.1" customHeight="1" x14ac:dyDescent="0.25">
      <c r="A104" s="30"/>
      <c r="B104" s="30"/>
      <c r="C104" s="46" t="s">
        <v>54</v>
      </c>
      <c r="D104" s="47">
        <v>49400000</v>
      </c>
      <c r="E104" s="47">
        <v>73600000</v>
      </c>
      <c r="F104" s="47">
        <v>89600000</v>
      </c>
      <c r="G104" s="47">
        <v>79600000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58</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59</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60</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61</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55</v>
      </c>
      <c r="D117" s="47">
        <v>0</v>
      </c>
      <c r="E117" s="47">
        <v>0</v>
      </c>
      <c r="F117" s="47">
        <v>0</v>
      </c>
      <c r="G117" s="47">
        <v>0</v>
      </c>
      <c r="H117" s="30"/>
      <c r="I117" s="30"/>
      <c r="J117" s="30"/>
      <c r="K117" s="30"/>
    </row>
    <row r="118" spans="1:11" ht="14.1" customHeight="1" x14ac:dyDescent="0.25">
      <c r="A118" s="30"/>
      <c r="B118" s="30"/>
      <c r="C118" s="46" t="s">
        <v>62</v>
      </c>
      <c r="D118" s="47">
        <v>0</v>
      </c>
      <c r="E118" s="47">
        <v>0</v>
      </c>
      <c r="F118" s="47">
        <v>0</v>
      </c>
      <c r="G118" s="47">
        <v>0</v>
      </c>
      <c r="H118" s="30"/>
      <c r="I118" s="30"/>
      <c r="J118" s="30"/>
      <c r="K118" s="30"/>
    </row>
    <row r="119" spans="1:11" ht="14.1" customHeight="1" x14ac:dyDescent="0.25">
      <c r="A119" s="30"/>
      <c r="B119" s="30"/>
      <c r="C119" s="46" t="s">
        <v>54</v>
      </c>
      <c r="D119" s="47">
        <v>0</v>
      </c>
      <c r="E119" s="47">
        <v>0</v>
      </c>
      <c r="F119" s="47">
        <v>0</v>
      </c>
      <c r="G119" s="47">
        <v>0</v>
      </c>
      <c r="H119" s="30"/>
      <c r="I119" s="30"/>
      <c r="J119" s="30"/>
      <c r="K119" s="30"/>
    </row>
    <row r="120" spans="1:11" ht="14.1" customHeight="1" x14ac:dyDescent="0.25">
      <c r="A120" s="30"/>
      <c r="B120" s="30"/>
      <c r="C120" s="46" t="s">
        <v>63</v>
      </c>
      <c r="D120" s="47">
        <v>0</v>
      </c>
      <c r="E120" s="47">
        <v>0</v>
      </c>
      <c r="F120" s="47">
        <v>0</v>
      </c>
      <c r="G120" s="47">
        <v>0</v>
      </c>
      <c r="H120" s="30"/>
      <c r="I120" s="30"/>
      <c r="J120" s="30"/>
      <c r="K120" s="30"/>
    </row>
    <row r="121" spans="1:11" ht="14.1" customHeight="1" x14ac:dyDescent="0.25">
      <c r="A121" s="30"/>
      <c r="B121" s="30"/>
      <c r="C121" s="46" t="s">
        <v>64</v>
      </c>
      <c r="D121" s="47">
        <v>0</v>
      </c>
      <c r="E121" s="47">
        <v>0</v>
      </c>
      <c r="F121" s="47">
        <v>0</v>
      </c>
      <c r="G121" s="47">
        <v>0</v>
      </c>
      <c r="H121" s="30"/>
      <c r="I121" s="30"/>
      <c r="J121" s="30"/>
      <c r="K121" s="30"/>
    </row>
    <row r="122" spans="1:11" ht="14.1" customHeight="1" x14ac:dyDescent="0.25">
      <c r="A122" s="30"/>
      <c r="B122" s="30"/>
      <c r="C122" s="46" t="s">
        <v>65</v>
      </c>
      <c r="D122" s="47">
        <v>0</v>
      </c>
      <c r="E122" s="47">
        <v>0</v>
      </c>
      <c r="F122" s="47">
        <v>0</v>
      </c>
      <c r="G122" s="47">
        <v>0</v>
      </c>
      <c r="H122" s="30"/>
      <c r="I122" s="30"/>
      <c r="J122" s="30"/>
      <c r="K122" s="30"/>
    </row>
    <row r="123" spans="1:11" ht="14.1" customHeight="1" x14ac:dyDescent="0.25">
      <c r="A123" s="30"/>
      <c r="B123" s="30"/>
      <c r="C123" s="46" t="s">
        <v>66</v>
      </c>
      <c r="D123" s="47">
        <v>0</v>
      </c>
      <c r="E123" s="47">
        <v>0</v>
      </c>
      <c r="F123" s="47">
        <v>0</v>
      </c>
      <c r="G123" s="47">
        <v>0</v>
      </c>
      <c r="H123" s="30"/>
      <c r="I123" s="30"/>
      <c r="J123" s="30"/>
      <c r="K123" s="30"/>
    </row>
    <row r="124" spans="1:11" ht="14.1" customHeight="1" x14ac:dyDescent="0.25">
      <c r="A124" s="30"/>
      <c r="B124" s="30"/>
      <c r="C124" s="46" t="s">
        <v>67</v>
      </c>
      <c r="D124" s="47">
        <v>0</v>
      </c>
      <c r="E124" s="47">
        <v>0</v>
      </c>
      <c r="F124" s="47">
        <v>0</v>
      </c>
      <c r="G124" s="47">
        <v>0</v>
      </c>
      <c r="H124" s="30"/>
      <c r="I124" s="30"/>
      <c r="J124" s="30"/>
      <c r="K124" s="30"/>
    </row>
    <row r="125" spans="1:11" ht="14.1" customHeight="1" x14ac:dyDescent="0.25">
      <c r="A125" s="30"/>
      <c r="B125" s="30"/>
      <c r="C125" s="46" t="s">
        <v>54</v>
      </c>
      <c r="D125" s="47">
        <v>0</v>
      </c>
      <c r="E125" s="47">
        <v>0</v>
      </c>
      <c r="F125" s="47">
        <v>0</v>
      </c>
      <c r="G125" s="47">
        <v>0</v>
      </c>
      <c r="H125" s="30"/>
      <c r="I125" s="30"/>
      <c r="J125" s="30"/>
      <c r="K125" s="30"/>
    </row>
    <row r="126" spans="1:11" ht="14.1" customHeight="1" x14ac:dyDescent="0.25">
      <c r="A126" s="30"/>
      <c r="B126" s="30"/>
      <c r="C126" s="46" t="s">
        <v>63</v>
      </c>
      <c r="D126" s="47">
        <v>0</v>
      </c>
      <c r="E126" s="47">
        <v>0</v>
      </c>
      <c r="F126" s="47">
        <v>0</v>
      </c>
      <c r="G126" s="47">
        <v>0</v>
      </c>
      <c r="H126" s="30"/>
      <c r="I126" s="30"/>
      <c r="J126" s="30"/>
      <c r="K126" s="30"/>
    </row>
    <row r="127" spans="1:11" ht="14.1" customHeight="1" x14ac:dyDescent="0.25">
      <c r="A127" s="30"/>
      <c r="B127" s="30"/>
      <c r="C127" s="46" t="s">
        <v>64</v>
      </c>
      <c r="D127" s="47">
        <v>0</v>
      </c>
      <c r="E127" s="47">
        <v>0</v>
      </c>
      <c r="F127" s="47">
        <v>0</v>
      </c>
      <c r="G127" s="47">
        <v>0</v>
      </c>
      <c r="H127" s="30"/>
      <c r="I127" s="30"/>
      <c r="J127" s="30"/>
      <c r="K127" s="30"/>
    </row>
    <row r="128" spans="1:11" ht="14.1" customHeight="1" x14ac:dyDescent="0.25">
      <c r="A128" s="30"/>
      <c r="B128" s="30"/>
      <c r="C128" s="46" t="s">
        <v>65</v>
      </c>
      <c r="D128" s="47">
        <v>0</v>
      </c>
      <c r="E128" s="47">
        <v>0</v>
      </c>
      <c r="F128" s="47">
        <v>0</v>
      </c>
      <c r="G128" s="47">
        <v>0</v>
      </c>
      <c r="H128" s="30"/>
      <c r="I128" s="30"/>
      <c r="J128" s="30"/>
      <c r="K128" s="30"/>
    </row>
    <row r="129" spans="1:11" ht="14.1" customHeight="1" x14ac:dyDescent="0.25">
      <c r="A129" s="30"/>
      <c r="B129" s="30"/>
      <c r="C129" s="46" t="s">
        <v>66</v>
      </c>
      <c r="D129" s="47">
        <v>0</v>
      </c>
      <c r="E129" s="47">
        <v>0</v>
      </c>
      <c r="F129" s="47">
        <v>0</v>
      </c>
      <c r="G129" s="47">
        <v>0</v>
      </c>
      <c r="H129" s="30"/>
      <c r="I129" s="30"/>
      <c r="J129" s="30"/>
      <c r="K129" s="30"/>
    </row>
    <row r="130" spans="1:11" ht="14.1" customHeight="1" x14ac:dyDescent="0.25">
      <c r="A130" s="30"/>
      <c r="B130" s="30"/>
      <c r="C130" s="46" t="s">
        <v>68</v>
      </c>
      <c r="D130" s="47">
        <v>0</v>
      </c>
      <c r="E130" s="47">
        <v>0</v>
      </c>
      <c r="F130" s="47">
        <v>0</v>
      </c>
      <c r="G130" s="47">
        <v>0</v>
      </c>
      <c r="H130" s="30"/>
      <c r="I130" s="30"/>
      <c r="J130" s="30"/>
      <c r="K130" s="30"/>
    </row>
    <row r="131" spans="1:11" ht="14.1" customHeight="1" x14ac:dyDescent="0.25">
      <c r="A131" s="30"/>
      <c r="B131" s="30"/>
      <c r="C131" s="46" t="s">
        <v>54</v>
      </c>
      <c r="D131" s="47">
        <v>0</v>
      </c>
      <c r="E131" s="47">
        <v>0</v>
      </c>
      <c r="F131" s="47">
        <v>0</v>
      </c>
      <c r="G131" s="47">
        <v>0</v>
      </c>
      <c r="H131" s="30"/>
      <c r="I131" s="30"/>
      <c r="J131" s="30"/>
      <c r="K131" s="30"/>
    </row>
    <row r="132" spans="1:11" ht="14.1" customHeight="1" x14ac:dyDescent="0.25">
      <c r="A132" s="30"/>
      <c r="B132" s="30"/>
      <c r="C132" s="46" t="s">
        <v>63</v>
      </c>
      <c r="D132" s="47">
        <v>0</v>
      </c>
      <c r="E132" s="47">
        <v>0</v>
      </c>
      <c r="F132" s="47">
        <v>0</v>
      </c>
      <c r="G132" s="47">
        <v>0</v>
      </c>
      <c r="H132" s="30"/>
      <c r="I132" s="30"/>
      <c r="J132" s="30"/>
      <c r="K132" s="30"/>
    </row>
    <row r="133" spans="1:11" ht="14.1" customHeight="1" x14ac:dyDescent="0.25">
      <c r="A133" s="30"/>
      <c r="B133" s="30"/>
      <c r="C133" s="46" t="s">
        <v>64</v>
      </c>
      <c r="D133" s="47">
        <v>0</v>
      </c>
      <c r="E133" s="47">
        <v>0</v>
      </c>
      <c r="F133" s="47">
        <v>0</v>
      </c>
      <c r="G133" s="47">
        <v>0</v>
      </c>
      <c r="H133" s="30"/>
      <c r="I133" s="30"/>
      <c r="J133" s="30"/>
      <c r="K133" s="30"/>
    </row>
    <row r="134" spans="1:11" ht="14.1" customHeight="1" x14ac:dyDescent="0.25">
      <c r="A134" s="30"/>
      <c r="B134" s="30"/>
      <c r="C134" s="46" t="s">
        <v>65</v>
      </c>
      <c r="D134" s="47">
        <v>0</v>
      </c>
      <c r="E134" s="47">
        <v>0</v>
      </c>
      <c r="F134" s="47">
        <v>0</v>
      </c>
      <c r="G134" s="47">
        <v>0</v>
      </c>
      <c r="H134" s="30"/>
      <c r="I134" s="30"/>
      <c r="J134" s="30"/>
      <c r="K134" s="30"/>
    </row>
    <row r="135" spans="1:11" ht="14.1" customHeight="1" x14ac:dyDescent="0.25">
      <c r="A135" s="30"/>
      <c r="B135" s="30"/>
      <c r="C135" s="46" t="s">
        <v>66</v>
      </c>
      <c r="D135" s="47">
        <v>0</v>
      </c>
      <c r="E135" s="47">
        <v>0</v>
      </c>
      <c r="F135" s="47">
        <v>0</v>
      </c>
      <c r="G135" s="47">
        <v>0</v>
      </c>
      <c r="H135" s="30"/>
      <c r="I135" s="30"/>
      <c r="J135" s="30"/>
      <c r="K135" s="30"/>
    </row>
    <row r="136" spans="1:11" ht="14.1" customHeight="1" x14ac:dyDescent="0.25">
      <c r="A136" s="30"/>
      <c r="B136" s="30"/>
      <c r="C136" s="46" t="s">
        <v>69</v>
      </c>
      <c r="D136" s="47">
        <v>0</v>
      </c>
      <c r="E136" s="47">
        <v>0</v>
      </c>
      <c r="F136" s="47">
        <v>0</v>
      </c>
      <c r="G136" s="47">
        <v>0</v>
      </c>
      <c r="H136" s="30"/>
      <c r="I136" s="30"/>
      <c r="J136" s="30"/>
      <c r="K136" s="30"/>
    </row>
    <row r="137" spans="1:11" ht="14.1" customHeight="1" x14ac:dyDescent="0.25">
      <c r="A137" s="30"/>
      <c r="B137" s="30"/>
      <c r="C137" s="46" t="s">
        <v>70</v>
      </c>
      <c r="D137" s="47">
        <v>0</v>
      </c>
      <c r="E137" s="47">
        <v>0</v>
      </c>
      <c r="F137" s="47">
        <v>0</v>
      </c>
      <c r="G137" s="47">
        <v>0</v>
      </c>
      <c r="H137" s="30"/>
      <c r="I137" s="30"/>
      <c r="J137" s="30"/>
      <c r="K137" s="30"/>
    </row>
    <row r="138" spans="1:11" ht="14.1" customHeight="1" x14ac:dyDescent="0.25">
      <c r="A138" s="30"/>
      <c r="B138" s="30"/>
      <c r="C138" s="48" t="s">
        <v>71</v>
      </c>
      <c r="D138" s="47">
        <v>49400000</v>
      </c>
      <c r="E138" s="47">
        <v>73600000</v>
      </c>
      <c r="F138" s="47">
        <v>89600000</v>
      </c>
      <c r="G138" s="47">
        <v>79600000</v>
      </c>
      <c r="H138" s="30"/>
      <c r="I138" s="30"/>
      <c r="J138" s="30"/>
      <c r="K138" s="30"/>
    </row>
    <row r="139" spans="1:11" ht="14.1" customHeight="1" x14ac:dyDescent="0.25">
      <c r="A139" s="30"/>
      <c r="B139" s="30"/>
      <c r="C139" s="1370" t="s">
        <v>72</v>
      </c>
      <c r="D139" s="1371"/>
      <c r="E139" s="1371"/>
      <c r="F139" s="1371"/>
      <c r="G139" s="1371"/>
      <c r="H139" s="30"/>
      <c r="I139" s="30"/>
      <c r="J139" s="30"/>
      <c r="K139" s="30"/>
    </row>
    <row r="140" spans="1:11" ht="14.1" customHeight="1" x14ac:dyDescent="0.25">
      <c r="A140" s="30"/>
      <c r="B140" s="30"/>
      <c r="C140" s="39" t="s">
        <v>334</v>
      </c>
      <c r="D140" s="1370" t="s">
        <v>333</v>
      </c>
      <c r="E140" s="1371"/>
      <c r="F140" s="1371"/>
      <c r="G140" s="1371"/>
      <c r="H140" s="30"/>
      <c r="I140" s="30"/>
      <c r="J140" s="30"/>
      <c r="K140" s="30"/>
    </row>
    <row r="141" spans="1:11" ht="14.1" customHeight="1" x14ac:dyDescent="0.25">
      <c r="A141" s="30"/>
      <c r="B141" s="30"/>
      <c r="C141" s="40" t="s">
        <v>33</v>
      </c>
      <c r="D141" s="1368" t="s">
        <v>332</v>
      </c>
      <c r="E141" s="1369"/>
      <c r="F141" s="1369"/>
      <c r="G141" s="1369"/>
      <c r="H141" s="30"/>
      <c r="I141" s="30"/>
      <c r="J141" s="30"/>
      <c r="K141" s="30"/>
    </row>
    <row r="142" spans="1:11" ht="14.1" customHeight="1" x14ac:dyDescent="0.25">
      <c r="A142" s="30"/>
      <c r="B142" s="30"/>
      <c r="C142" s="41" t="s">
        <v>35</v>
      </c>
      <c r="D142" s="1361" t="s">
        <v>331</v>
      </c>
      <c r="E142" s="1362"/>
      <c r="F142" s="1362"/>
      <c r="G142" s="1362"/>
      <c r="H142" s="30"/>
      <c r="I142" s="30"/>
      <c r="J142" s="30"/>
      <c r="K142" s="30"/>
    </row>
    <row r="143" spans="1:11" ht="14.1" customHeight="1" x14ac:dyDescent="0.25">
      <c r="A143" s="30"/>
      <c r="B143" s="30"/>
      <c r="C143" s="41" t="s">
        <v>37</v>
      </c>
      <c r="D143" s="1361" t="s">
        <v>330</v>
      </c>
      <c r="E143" s="1362"/>
      <c r="F143" s="1362"/>
      <c r="G143" s="1362"/>
      <c r="H143" s="30"/>
      <c r="I143" s="30"/>
      <c r="J143" s="30"/>
      <c r="K143" s="30"/>
    </row>
    <row r="144" spans="1:11" ht="15" customHeight="1" x14ac:dyDescent="0.25">
      <c r="A144" s="30"/>
      <c r="B144" s="30"/>
      <c r="C144" s="42"/>
      <c r="D144" s="43">
        <v>2022</v>
      </c>
      <c r="E144" s="43">
        <v>2023</v>
      </c>
      <c r="F144" s="43">
        <v>2024</v>
      </c>
      <c r="G144" s="43">
        <v>2025</v>
      </c>
      <c r="H144" s="30"/>
      <c r="I144" s="30"/>
      <c r="J144" s="30"/>
      <c r="K144" s="30"/>
    </row>
    <row r="145" spans="1:11" ht="15" customHeight="1" x14ac:dyDescent="0.25">
      <c r="A145" s="30"/>
      <c r="B145" s="30"/>
      <c r="C145" s="44"/>
      <c r="D145" s="45" t="s">
        <v>17</v>
      </c>
      <c r="E145" s="45" t="s">
        <v>18</v>
      </c>
      <c r="F145" s="45" t="s">
        <v>18</v>
      </c>
      <c r="G145" s="45" t="s">
        <v>18</v>
      </c>
      <c r="H145" s="30"/>
      <c r="I145" s="30"/>
      <c r="J145" s="30"/>
      <c r="K145" s="30"/>
    </row>
    <row r="146" spans="1:11" ht="14.1" customHeight="1" x14ac:dyDescent="0.25">
      <c r="A146" s="30"/>
      <c r="B146" s="30"/>
      <c r="C146" s="34" t="s">
        <v>39</v>
      </c>
      <c r="D146" s="38" t="s">
        <v>329</v>
      </c>
      <c r="E146" s="38" t="s">
        <v>329</v>
      </c>
      <c r="F146" s="38" t="s">
        <v>329</v>
      </c>
      <c r="G146" s="38" t="s">
        <v>329</v>
      </c>
      <c r="H146" s="30"/>
      <c r="I146" s="30"/>
      <c r="J146" s="30"/>
      <c r="K146" s="30"/>
    </row>
    <row r="147" spans="1:11" ht="14.1" customHeight="1" x14ac:dyDescent="0.25">
      <c r="A147" s="30"/>
      <c r="B147" s="30"/>
      <c r="C147" s="34" t="s">
        <v>40</v>
      </c>
      <c r="D147" s="38" t="s">
        <v>328</v>
      </c>
      <c r="E147" s="38" t="s">
        <v>328</v>
      </c>
      <c r="F147" s="38" t="s">
        <v>328</v>
      </c>
      <c r="G147" s="38" t="s">
        <v>328</v>
      </c>
      <c r="H147" s="30"/>
      <c r="I147" s="30"/>
      <c r="J147" s="30"/>
      <c r="K147" s="30"/>
    </row>
    <row r="148" spans="1:11" ht="14.1" customHeight="1" x14ac:dyDescent="0.25">
      <c r="A148" s="30"/>
      <c r="B148" s="30"/>
      <c r="C148" s="34" t="s">
        <v>43</v>
      </c>
      <c r="D148" s="38" t="s">
        <v>327</v>
      </c>
      <c r="E148" s="38" t="s">
        <v>327</v>
      </c>
      <c r="F148" s="38" t="s">
        <v>327</v>
      </c>
      <c r="G148" s="38" t="s">
        <v>327</v>
      </c>
      <c r="H148" s="30"/>
      <c r="I148" s="30"/>
      <c r="J148" s="30"/>
      <c r="K148" s="30"/>
    </row>
    <row r="149" spans="1:11" ht="14.1" customHeight="1" x14ac:dyDescent="0.25">
      <c r="A149" s="30"/>
      <c r="B149" s="30"/>
      <c r="C149" s="34" t="s">
        <v>46</v>
      </c>
      <c r="D149" s="38" t="s">
        <v>47</v>
      </c>
      <c r="E149" s="38" t="s">
        <v>48</v>
      </c>
      <c r="F149" s="38" t="s">
        <v>48</v>
      </c>
      <c r="G149" s="38" t="s">
        <v>48</v>
      </c>
      <c r="H149" s="30"/>
      <c r="I149" s="30"/>
      <c r="J149" s="30"/>
      <c r="K149" s="30"/>
    </row>
    <row r="150" spans="1:11" ht="14.1" customHeight="1" x14ac:dyDescent="0.25">
      <c r="A150" s="30"/>
      <c r="B150" s="30"/>
      <c r="C150" s="34" t="s">
        <v>49</v>
      </c>
      <c r="D150" s="38" t="s">
        <v>47</v>
      </c>
      <c r="E150" s="38" t="s">
        <v>48</v>
      </c>
      <c r="F150" s="38" t="s">
        <v>48</v>
      </c>
      <c r="G150" s="38" t="s">
        <v>48</v>
      </c>
      <c r="H150" s="30"/>
      <c r="I150" s="30"/>
      <c r="J150" s="30"/>
      <c r="K150" s="30"/>
    </row>
    <row r="151" spans="1:11" ht="14.1" customHeight="1" x14ac:dyDescent="0.25">
      <c r="A151" s="30"/>
      <c r="B151" s="30"/>
      <c r="C151" s="34" t="s">
        <v>51</v>
      </c>
      <c r="D151" s="38" t="s">
        <v>47</v>
      </c>
      <c r="E151" s="38" t="s">
        <v>48</v>
      </c>
      <c r="F151" s="38" t="s">
        <v>48</v>
      </c>
      <c r="G151" s="38" t="s">
        <v>48</v>
      </c>
      <c r="H151" s="30"/>
      <c r="I151" s="30"/>
      <c r="J151" s="30"/>
      <c r="K151" s="30"/>
    </row>
    <row r="152" spans="1:11" ht="14.1" customHeight="1" x14ac:dyDescent="0.25">
      <c r="A152" s="30"/>
      <c r="B152" s="30"/>
      <c r="C152" s="1363" t="s">
        <v>52</v>
      </c>
      <c r="D152" s="1364"/>
      <c r="E152" s="1364"/>
      <c r="F152" s="1364"/>
      <c r="G152" s="1364"/>
      <c r="H152" s="30"/>
      <c r="I152" s="30"/>
      <c r="J152" s="30"/>
      <c r="K152" s="30"/>
    </row>
    <row r="153" spans="1:11" ht="14.1" customHeight="1" x14ac:dyDescent="0.25">
      <c r="A153" s="30"/>
      <c r="B153" s="30"/>
      <c r="C153" s="42"/>
      <c r="D153" s="43">
        <v>2022</v>
      </c>
      <c r="E153" s="43">
        <v>2023</v>
      </c>
      <c r="F153" s="43">
        <v>2024</v>
      </c>
      <c r="G153" s="43">
        <v>2025</v>
      </c>
      <c r="H153" s="30"/>
      <c r="I153" s="30"/>
      <c r="J153" s="30"/>
      <c r="K153" s="30"/>
    </row>
    <row r="154" spans="1:11" ht="14.1" customHeight="1" x14ac:dyDescent="0.25">
      <c r="A154" s="30"/>
      <c r="B154" s="30"/>
      <c r="C154" s="44"/>
      <c r="D154" s="45" t="s">
        <v>17</v>
      </c>
      <c r="E154" s="45" t="s">
        <v>18</v>
      </c>
      <c r="F154" s="45" t="s">
        <v>18</v>
      </c>
      <c r="G154" s="45" t="s">
        <v>18</v>
      </c>
      <c r="H154" s="30"/>
      <c r="I154" s="30"/>
      <c r="J154" s="30"/>
      <c r="K154" s="30"/>
    </row>
    <row r="155" spans="1:11" ht="14.1" customHeight="1" x14ac:dyDescent="0.25">
      <c r="A155" s="30"/>
      <c r="B155" s="30"/>
      <c r="C155" s="46" t="s">
        <v>53</v>
      </c>
      <c r="D155" s="47">
        <v>0</v>
      </c>
      <c r="E155" s="47">
        <v>0</v>
      </c>
      <c r="F155" s="47">
        <v>0</v>
      </c>
      <c r="G155" s="47">
        <v>0</v>
      </c>
      <c r="H155" s="30"/>
      <c r="I155" s="30"/>
      <c r="J155" s="30"/>
      <c r="K155" s="30"/>
    </row>
    <row r="156" spans="1:11" ht="14.1" customHeight="1" x14ac:dyDescent="0.25">
      <c r="A156" s="30"/>
      <c r="B156" s="30"/>
      <c r="C156" s="46" t="s">
        <v>54</v>
      </c>
      <c r="D156" s="47">
        <v>0</v>
      </c>
      <c r="E156" s="47">
        <v>0</v>
      </c>
      <c r="F156" s="47">
        <v>0</v>
      </c>
      <c r="G156" s="47">
        <v>0</v>
      </c>
      <c r="H156" s="30"/>
      <c r="I156" s="30"/>
      <c r="J156" s="30"/>
      <c r="K156" s="30"/>
    </row>
    <row r="157" spans="1:11" ht="14.1" customHeight="1" x14ac:dyDescent="0.25">
      <c r="A157" s="30"/>
      <c r="B157" s="30"/>
      <c r="C157" s="46" t="s">
        <v>55</v>
      </c>
      <c r="D157" s="47">
        <v>0</v>
      </c>
      <c r="E157" s="47">
        <v>0</v>
      </c>
      <c r="F157" s="47">
        <v>0</v>
      </c>
      <c r="G157" s="47">
        <v>0</v>
      </c>
      <c r="H157" s="30"/>
      <c r="I157" s="30"/>
      <c r="J157" s="30"/>
      <c r="K157" s="30"/>
    </row>
    <row r="158" spans="1:11" ht="14.1" customHeight="1" x14ac:dyDescent="0.25">
      <c r="A158" s="30"/>
      <c r="B158" s="30"/>
      <c r="C158" s="46" t="s">
        <v>56</v>
      </c>
      <c r="D158" s="47">
        <v>0</v>
      </c>
      <c r="E158" s="47">
        <v>0</v>
      </c>
      <c r="F158" s="47">
        <v>0</v>
      </c>
      <c r="G158" s="47">
        <v>0</v>
      </c>
      <c r="H158" s="30"/>
      <c r="I158" s="30"/>
      <c r="J158" s="30"/>
      <c r="K158" s="30"/>
    </row>
    <row r="159" spans="1:11" ht="14.1" customHeight="1" x14ac:dyDescent="0.25">
      <c r="A159" s="30"/>
      <c r="B159" s="30"/>
      <c r="C159" s="46" t="s">
        <v>54</v>
      </c>
      <c r="D159" s="47">
        <v>0</v>
      </c>
      <c r="E159" s="47">
        <v>0</v>
      </c>
      <c r="F159" s="47">
        <v>0</v>
      </c>
      <c r="G159" s="47">
        <v>0</v>
      </c>
      <c r="H159" s="30"/>
      <c r="I159" s="30"/>
      <c r="J159" s="30"/>
      <c r="K159" s="30"/>
    </row>
    <row r="160" spans="1:11" ht="14.1" customHeight="1" x14ac:dyDescent="0.25">
      <c r="A160" s="30"/>
      <c r="B160" s="30"/>
      <c r="C160" s="46" t="s">
        <v>55</v>
      </c>
      <c r="D160" s="47">
        <v>0</v>
      </c>
      <c r="E160" s="47">
        <v>0</v>
      </c>
      <c r="F160" s="47">
        <v>0</v>
      </c>
      <c r="G160" s="47">
        <v>0</v>
      </c>
      <c r="H160" s="30"/>
      <c r="I160" s="30"/>
      <c r="J160" s="30"/>
      <c r="K160" s="30"/>
    </row>
    <row r="161" spans="1:11" ht="14.1" customHeight="1" x14ac:dyDescent="0.25">
      <c r="A161" s="30"/>
      <c r="B161" s="30"/>
      <c r="C161" s="46" t="s">
        <v>57</v>
      </c>
      <c r="D161" s="47">
        <v>0</v>
      </c>
      <c r="E161" s="47">
        <v>0</v>
      </c>
      <c r="F161" s="47">
        <v>0</v>
      </c>
      <c r="G161" s="47">
        <v>0</v>
      </c>
      <c r="H161" s="30"/>
      <c r="I161" s="30"/>
      <c r="J161" s="30"/>
      <c r="K161" s="30"/>
    </row>
    <row r="162" spans="1:11" ht="14.1" customHeight="1" x14ac:dyDescent="0.25">
      <c r="A162" s="30"/>
      <c r="B162" s="30"/>
      <c r="C162" s="46" t="s">
        <v>54</v>
      </c>
      <c r="D162" s="47">
        <v>0</v>
      </c>
      <c r="E162" s="47">
        <v>0</v>
      </c>
      <c r="F162" s="47">
        <v>0</v>
      </c>
      <c r="G162" s="47">
        <v>0</v>
      </c>
      <c r="H162" s="30"/>
      <c r="I162" s="30"/>
      <c r="J162" s="30"/>
      <c r="K162" s="30"/>
    </row>
    <row r="163" spans="1:11" ht="14.1" customHeight="1" x14ac:dyDescent="0.25">
      <c r="A163" s="30"/>
      <c r="B163" s="30"/>
      <c r="C163" s="46" t="s">
        <v>55</v>
      </c>
      <c r="D163" s="47">
        <v>0</v>
      </c>
      <c r="E163" s="47">
        <v>0</v>
      </c>
      <c r="F163" s="47">
        <v>0</v>
      </c>
      <c r="G163" s="47">
        <v>0</v>
      </c>
      <c r="H163" s="30"/>
      <c r="I163" s="30"/>
      <c r="J163" s="30"/>
      <c r="K163" s="30"/>
    </row>
    <row r="164" spans="1:11" ht="14.1" customHeight="1" x14ac:dyDescent="0.25">
      <c r="A164" s="30"/>
      <c r="B164" s="30"/>
      <c r="C164" s="46" t="s">
        <v>58</v>
      </c>
      <c r="D164" s="47">
        <v>0</v>
      </c>
      <c r="E164" s="47">
        <v>0</v>
      </c>
      <c r="F164" s="47">
        <v>0</v>
      </c>
      <c r="G164" s="47">
        <v>0</v>
      </c>
      <c r="H164" s="30"/>
      <c r="I164" s="30"/>
      <c r="J164" s="30"/>
      <c r="K164" s="30"/>
    </row>
    <row r="165" spans="1:11" ht="14.1" customHeight="1" x14ac:dyDescent="0.25">
      <c r="A165" s="30"/>
      <c r="B165" s="30"/>
      <c r="C165" s="46" t="s">
        <v>54</v>
      </c>
      <c r="D165" s="47">
        <v>0</v>
      </c>
      <c r="E165" s="47">
        <v>0</v>
      </c>
      <c r="F165" s="47">
        <v>0</v>
      </c>
      <c r="G165" s="47">
        <v>0</v>
      </c>
      <c r="H165" s="30"/>
      <c r="I165" s="30"/>
      <c r="J165" s="30"/>
      <c r="K165" s="30"/>
    </row>
    <row r="166" spans="1:11" ht="14.1" customHeight="1" x14ac:dyDescent="0.25">
      <c r="A166" s="30"/>
      <c r="B166" s="30"/>
      <c r="C166" s="46" t="s">
        <v>55</v>
      </c>
      <c r="D166" s="47">
        <v>0</v>
      </c>
      <c r="E166" s="47">
        <v>0</v>
      </c>
      <c r="F166" s="47">
        <v>0</v>
      </c>
      <c r="G166" s="47">
        <v>0</v>
      </c>
      <c r="H166" s="30"/>
      <c r="I166" s="30"/>
      <c r="J166" s="30"/>
      <c r="K166" s="30"/>
    </row>
    <row r="167" spans="1:11" ht="14.1" customHeight="1" x14ac:dyDescent="0.25">
      <c r="A167" s="30"/>
      <c r="B167" s="30"/>
      <c r="C167" s="46" t="s">
        <v>59</v>
      </c>
      <c r="D167" s="47">
        <v>0</v>
      </c>
      <c r="E167" s="47">
        <v>0</v>
      </c>
      <c r="F167" s="47">
        <v>0</v>
      </c>
      <c r="G167" s="47">
        <v>0</v>
      </c>
      <c r="H167" s="30"/>
      <c r="I167" s="30"/>
      <c r="J167" s="30"/>
      <c r="K167" s="30"/>
    </row>
    <row r="168" spans="1:11" ht="14.1" customHeight="1" x14ac:dyDescent="0.25">
      <c r="A168" s="30"/>
      <c r="B168" s="30"/>
      <c r="C168" s="46" t="s">
        <v>54</v>
      </c>
      <c r="D168" s="47">
        <v>0</v>
      </c>
      <c r="E168" s="47">
        <v>0</v>
      </c>
      <c r="F168" s="47">
        <v>0</v>
      </c>
      <c r="G168" s="47">
        <v>0</v>
      </c>
      <c r="H168" s="30"/>
      <c r="I168" s="30"/>
      <c r="J168" s="30"/>
      <c r="K168" s="30"/>
    </row>
    <row r="169" spans="1:11" ht="14.1" customHeight="1" x14ac:dyDescent="0.25">
      <c r="A169" s="30"/>
      <c r="B169" s="30"/>
      <c r="C169" s="46" t="s">
        <v>55</v>
      </c>
      <c r="D169" s="47">
        <v>0</v>
      </c>
      <c r="E169" s="47">
        <v>0</v>
      </c>
      <c r="F169" s="47">
        <v>0</v>
      </c>
      <c r="G169" s="47">
        <v>0</v>
      </c>
      <c r="H169" s="30"/>
      <c r="I169" s="30"/>
      <c r="J169" s="30"/>
      <c r="K169" s="30"/>
    </row>
    <row r="170" spans="1:11" ht="14.1" customHeight="1" x14ac:dyDescent="0.25">
      <c r="A170" s="30"/>
      <c r="B170" s="30"/>
      <c r="C170" s="46" t="s">
        <v>60</v>
      </c>
      <c r="D170" s="47">
        <v>0</v>
      </c>
      <c r="E170" s="47">
        <v>0</v>
      </c>
      <c r="F170" s="47">
        <v>0</v>
      </c>
      <c r="G170" s="47">
        <v>0</v>
      </c>
      <c r="H170" s="30"/>
      <c r="I170" s="30"/>
      <c r="J170" s="30"/>
      <c r="K170" s="30"/>
    </row>
    <row r="171" spans="1:11" ht="14.1" customHeight="1" x14ac:dyDescent="0.25">
      <c r="A171" s="30"/>
      <c r="B171" s="30"/>
      <c r="C171" s="46" t="s">
        <v>54</v>
      </c>
      <c r="D171" s="47">
        <v>0</v>
      </c>
      <c r="E171" s="47">
        <v>0</v>
      </c>
      <c r="F171" s="47">
        <v>0</v>
      </c>
      <c r="G171" s="47">
        <v>0</v>
      </c>
      <c r="H171" s="30"/>
      <c r="I171" s="30"/>
      <c r="J171" s="30"/>
      <c r="K171" s="30"/>
    </row>
    <row r="172" spans="1:11" ht="14.1" customHeight="1" x14ac:dyDescent="0.25">
      <c r="A172" s="30"/>
      <c r="B172" s="30"/>
      <c r="C172" s="46" t="s">
        <v>55</v>
      </c>
      <c r="D172" s="47">
        <v>0</v>
      </c>
      <c r="E172" s="47">
        <v>0</v>
      </c>
      <c r="F172" s="47">
        <v>0</v>
      </c>
      <c r="G172" s="47">
        <v>0</v>
      </c>
      <c r="H172" s="30"/>
      <c r="I172" s="30"/>
      <c r="J172" s="30"/>
      <c r="K172" s="30"/>
    </row>
    <row r="173" spans="1:11" ht="14.1" customHeight="1" x14ac:dyDescent="0.25">
      <c r="A173" s="30"/>
      <c r="B173" s="30"/>
      <c r="C173" s="46" t="s">
        <v>61</v>
      </c>
      <c r="D173" s="47">
        <v>0</v>
      </c>
      <c r="E173" s="47">
        <v>0</v>
      </c>
      <c r="F173" s="47">
        <v>0</v>
      </c>
      <c r="G173" s="47">
        <v>0</v>
      </c>
      <c r="H173" s="30"/>
      <c r="I173" s="30"/>
      <c r="J173" s="30"/>
      <c r="K173" s="30"/>
    </row>
    <row r="174" spans="1:11" ht="14.1" customHeight="1" x14ac:dyDescent="0.25">
      <c r="A174" s="30"/>
      <c r="B174" s="30"/>
      <c r="C174" s="46" t="s">
        <v>54</v>
      </c>
      <c r="D174" s="47">
        <v>0</v>
      </c>
      <c r="E174" s="47">
        <v>0</v>
      </c>
      <c r="F174" s="47">
        <v>0</v>
      </c>
      <c r="G174" s="47">
        <v>0</v>
      </c>
      <c r="H174" s="30"/>
      <c r="I174" s="30"/>
      <c r="J174" s="30"/>
      <c r="K174" s="30"/>
    </row>
    <row r="175" spans="1:11" ht="14.1" customHeight="1" x14ac:dyDescent="0.25">
      <c r="A175" s="30"/>
      <c r="B175" s="30"/>
      <c r="C175" s="46" t="s">
        <v>55</v>
      </c>
      <c r="D175" s="47">
        <v>0</v>
      </c>
      <c r="E175" s="47">
        <v>0</v>
      </c>
      <c r="F175" s="47">
        <v>0</v>
      </c>
      <c r="G175" s="47">
        <v>0</v>
      </c>
      <c r="H175" s="30"/>
      <c r="I175" s="30"/>
      <c r="J175" s="30"/>
      <c r="K175" s="30"/>
    </row>
    <row r="176" spans="1:11" ht="14.1" customHeight="1" x14ac:dyDescent="0.25">
      <c r="A176" s="30"/>
      <c r="B176" s="30"/>
      <c r="C176" s="46" t="s">
        <v>62</v>
      </c>
      <c r="D176" s="47">
        <v>0</v>
      </c>
      <c r="E176" s="47">
        <v>0</v>
      </c>
      <c r="F176" s="47">
        <v>0</v>
      </c>
      <c r="G176" s="47">
        <v>0</v>
      </c>
      <c r="H176" s="30"/>
      <c r="I176" s="30"/>
      <c r="J176" s="30"/>
      <c r="K176" s="30"/>
    </row>
    <row r="177" spans="1:11" ht="14.1" customHeight="1" x14ac:dyDescent="0.25">
      <c r="A177" s="30"/>
      <c r="B177" s="30"/>
      <c r="C177" s="46" t="s">
        <v>54</v>
      </c>
      <c r="D177" s="47">
        <v>0</v>
      </c>
      <c r="E177" s="47">
        <v>0</v>
      </c>
      <c r="F177" s="47">
        <v>0</v>
      </c>
      <c r="G177" s="47">
        <v>0</v>
      </c>
      <c r="H177" s="30"/>
      <c r="I177" s="30"/>
      <c r="J177" s="30"/>
      <c r="K177" s="30"/>
    </row>
    <row r="178" spans="1:11" ht="14.1" customHeight="1" x14ac:dyDescent="0.25">
      <c r="A178" s="30"/>
      <c r="B178" s="30"/>
      <c r="C178" s="46" t="s">
        <v>63</v>
      </c>
      <c r="D178" s="47">
        <v>0</v>
      </c>
      <c r="E178" s="47">
        <v>0</v>
      </c>
      <c r="F178" s="47">
        <v>0</v>
      </c>
      <c r="G178" s="47">
        <v>0</v>
      </c>
      <c r="H178" s="30"/>
      <c r="I178" s="30"/>
      <c r="J178" s="30"/>
      <c r="K178" s="30"/>
    </row>
    <row r="179" spans="1:11" ht="14.1" customHeight="1" x14ac:dyDescent="0.25">
      <c r="A179" s="30"/>
      <c r="B179" s="30"/>
      <c r="C179" s="46" t="s">
        <v>64</v>
      </c>
      <c r="D179" s="47">
        <v>0</v>
      </c>
      <c r="E179" s="47">
        <v>0</v>
      </c>
      <c r="F179" s="47">
        <v>0</v>
      </c>
      <c r="G179" s="47">
        <v>0</v>
      </c>
      <c r="H179" s="30"/>
      <c r="I179" s="30"/>
      <c r="J179" s="30"/>
      <c r="K179" s="30"/>
    </row>
    <row r="180" spans="1:11" ht="14.1" customHeight="1" x14ac:dyDescent="0.25">
      <c r="A180" s="30"/>
      <c r="B180" s="30"/>
      <c r="C180" s="46" t="s">
        <v>65</v>
      </c>
      <c r="D180" s="47">
        <v>0</v>
      </c>
      <c r="E180" s="47">
        <v>0</v>
      </c>
      <c r="F180" s="47">
        <v>0</v>
      </c>
      <c r="G180" s="47">
        <v>0</v>
      </c>
      <c r="H180" s="30"/>
      <c r="I180" s="30"/>
      <c r="J180" s="30"/>
      <c r="K180" s="30"/>
    </row>
    <row r="181" spans="1:11" ht="14.1" customHeight="1" x14ac:dyDescent="0.25">
      <c r="A181" s="30"/>
      <c r="B181" s="30"/>
      <c r="C181" s="46" t="s">
        <v>66</v>
      </c>
      <c r="D181" s="47">
        <v>0</v>
      </c>
      <c r="E181" s="47">
        <v>0</v>
      </c>
      <c r="F181" s="47">
        <v>0</v>
      </c>
      <c r="G181" s="47">
        <v>0</v>
      </c>
      <c r="H181" s="30"/>
      <c r="I181" s="30"/>
      <c r="J181" s="30"/>
      <c r="K181" s="30"/>
    </row>
    <row r="182" spans="1:11" ht="14.1" customHeight="1" x14ac:dyDescent="0.25">
      <c r="A182" s="30"/>
      <c r="B182" s="30"/>
      <c r="C182" s="46" t="s">
        <v>67</v>
      </c>
      <c r="D182" s="47">
        <v>50000000</v>
      </c>
      <c r="E182" s="47">
        <v>50000000</v>
      </c>
      <c r="F182" s="47">
        <v>50000000</v>
      </c>
      <c r="G182" s="47">
        <v>50000000</v>
      </c>
      <c r="H182" s="30"/>
      <c r="I182" s="30"/>
      <c r="J182" s="30"/>
      <c r="K182" s="30"/>
    </row>
    <row r="183" spans="1:11" ht="14.1" customHeight="1" x14ac:dyDescent="0.25">
      <c r="A183" s="30"/>
      <c r="B183" s="30"/>
      <c r="C183" s="46" t="s">
        <v>54</v>
      </c>
      <c r="D183" s="47">
        <v>20000000</v>
      </c>
      <c r="E183" s="47">
        <v>50000000</v>
      </c>
      <c r="F183" s="47">
        <v>50000000</v>
      </c>
      <c r="G183" s="47">
        <v>50000000</v>
      </c>
      <c r="H183" s="30"/>
      <c r="I183" s="30"/>
      <c r="J183" s="30"/>
      <c r="K183" s="30"/>
    </row>
    <row r="184" spans="1:11" ht="14.1" customHeight="1" x14ac:dyDescent="0.25">
      <c r="A184" s="30"/>
      <c r="B184" s="30"/>
      <c r="C184" s="46" t="s">
        <v>63</v>
      </c>
      <c r="D184" s="47">
        <v>0</v>
      </c>
      <c r="E184" s="47">
        <v>0</v>
      </c>
      <c r="F184" s="47">
        <v>0</v>
      </c>
      <c r="G184" s="47">
        <v>0</v>
      </c>
      <c r="H184" s="30"/>
      <c r="I184" s="30"/>
      <c r="J184" s="30"/>
      <c r="K184" s="30"/>
    </row>
    <row r="185" spans="1:11" ht="14.1" customHeight="1" x14ac:dyDescent="0.25">
      <c r="A185" s="30"/>
      <c r="B185" s="30"/>
      <c r="C185" s="46" t="s">
        <v>64</v>
      </c>
      <c r="D185" s="47">
        <v>0</v>
      </c>
      <c r="E185" s="47">
        <v>0</v>
      </c>
      <c r="F185" s="47">
        <v>0</v>
      </c>
      <c r="G185" s="47">
        <v>0</v>
      </c>
      <c r="H185" s="30"/>
      <c r="I185" s="30"/>
      <c r="J185" s="30"/>
      <c r="K185" s="30"/>
    </row>
    <row r="186" spans="1:11" ht="14.1" customHeight="1" x14ac:dyDescent="0.25">
      <c r="A186" s="30"/>
      <c r="B186" s="30"/>
      <c r="C186" s="46" t="s">
        <v>65</v>
      </c>
      <c r="D186" s="47">
        <v>0</v>
      </c>
      <c r="E186" s="47">
        <v>0</v>
      </c>
      <c r="F186" s="47">
        <v>0</v>
      </c>
      <c r="G186" s="47">
        <v>0</v>
      </c>
      <c r="H186" s="30"/>
      <c r="I186" s="30"/>
      <c r="J186" s="30"/>
      <c r="K186" s="30"/>
    </row>
    <row r="187" spans="1:11" ht="14.1" customHeight="1" x14ac:dyDescent="0.25">
      <c r="A187" s="30"/>
      <c r="B187" s="30"/>
      <c r="C187" s="46" t="s">
        <v>66</v>
      </c>
      <c r="D187" s="47">
        <v>30000000</v>
      </c>
      <c r="E187" s="47">
        <v>0</v>
      </c>
      <c r="F187" s="47">
        <v>0</v>
      </c>
      <c r="G187" s="47">
        <v>0</v>
      </c>
      <c r="H187" s="30"/>
      <c r="I187" s="30"/>
      <c r="J187" s="30"/>
      <c r="K187" s="30"/>
    </row>
    <row r="188" spans="1:11" ht="14.1" customHeight="1" x14ac:dyDescent="0.25">
      <c r="A188" s="30"/>
      <c r="B188" s="30"/>
      <c r="C188" s="46" t="s">
        <v>68</v>
      </c>
      <c r="D188" s="47">
        <v>0</v>
      </c>
      <c r="E188" s="47">
        <v>0</v>
      </c>
      <c r="F188" s="47">
        <v>0</v>
      </c>
      <c r="G188" s="47">
        <v>0</v>
      </c>
      <c r="H188" s="30"/>
      <c r="I188" s="30"/>
      <c r="J188" s="30"/>
      <c r="K188" s="30"/>
    </row>
    <row r="189" spans="1:11" ht="14.1" customHeight="1" x14ac:dyDescent="0.25">
      <c r="A189" s="30"/>
      <c r="B189" s="30"/>
      <c r="C189" s="46" t="s">
        <v>54</v>
      </c>
      <c r="D189" s="47">
        <v>0</v>
      </c>
      <c r="E189" s="47">
        <v>0</v>
      </c>
      <c r="F189" s="47">
        <v>0</v>
      </c>
      <c r="G189" s="47">
        <v>0</v>
      </c>
      <c r="H189" s="30"/>
      <c r="I189" s="30"/>
      <c r="J189" s="30"/>
      <c r="K189" s="30"/>
    </row>
    <row r="190" spans="1:11" ht="14.1" customHeight="1" x14ac:dyDescent="0.25">
      <c r="A190" s="30"/>
      <c r="B190" s="30"/>
      <c r="C190" s="46" t="s">
        <v>63</v>
      </c>
      <c r="D190" s="47">
        <v>0</v>
      </c>
      <c r="E190" s="47">
        <v>0</v>
      </c>
      <c r="F190" s="47">
        <v>0</v>
      </c>
      <c r="G190" s="47">
        <v>0</v>
      </c>
      <c r="H190" s="30"/>
      <c r="I190" s="30"/>
      <c r="J190" s="30"/>
      <c r="K190" s="30"/>
    </row>
    <row r="191" spans="1:11" ht="14.1" customHeight="1" x14ac:dyDescent="0.25">
      <c r="A191" s="30"/>
      <c r="B191" s="30"/>
      <c r="C191" s="46" t="s">
        <v>64</v>
      </c>
      <c r="D191" s="47">
        <v>0</v>
      </c>
      <c r="E191" s="47">
        <v>0</v>
      </c>
      <c r="F191" s="47">
        <v>0</v>
      </c>
      <c r="G191" s="47">
        <v>0</v>
      </c>
      <c r="H191" s="30"/>
      <c r="I191" s="30"/>
      <c r="J191" s="30"/>
      <c r="K191" s="30"/>
    </row>
    <row r="192" spans="1:11" ht="14.1" customHeight="1" x14ac:dyDescent="0.25">
      <c r="A192" s="30"/>
      <c r="B192" s="30"/>
      <c r="C192" s="46" t="s">
        <v>65</v>
      </c>
      <c r="D192" s="47">
        <v>0</v>
      </c>
      <c r="E192" s="47">
        <v>0</v>
      </c>
      <c r="F192" s="47">
        <v>0</v>
      </c>
      <c r="G192" s="47">
        <v>0</v>
      </c>
      <c r="H192" s="30"/>
      <c r="I192" s="30"/>
      <c r="J192" s="30"/>
      <c r="K192" s="30"/>
    </row>
    <row r="193" spans="1:11" ht="14.1" customHeight="1" x14ac:dyDescent="0.25">
      <c r="A193" s="30"/>
      <c r="B193" s="30"/>
      <c r="C193" s="46" t="s">
        <v>66</v>
      </c>
      <c r="D193" s="47">
        <v>0</v>
      </c>
      <c r="E193" s="47">
        <v>0</v>
      </c>
      <c r="F193" s="47">
        <v>0</v>
      </c>
      <c r="G193" s="47">
        <v>0</v>
      </c>
      <c r="H193" s="30"/>
      <c r="I193" s="30"/>
      <c r="J193" s="30"/>
      <c r="K193" s="30"/>
    </row>
    <row r="194" spans="1:11" ht="14.1" customHeight="1" x14ac:dyDescent="0.25">
      <c r="A194" s="30"/>
      <c r="B194" s="30"/>
      <c r="C194" s="46" t="s">
        <v>69</v>
      </c>
      <c r="D194" s="47">
        <v>0</v>
      </c>
      <c r="E194" s="47">
        <v>0</v>
      </c>
      <c r="F194" s="47">
        <v>0</v>
      </c>
      <c r="G194" s="47">
        <v>0</v>
      </c>
      <c r="H194" s="30"/>
      <c r="I194" s="30"/>
      <c r="J194" s="30"/>
      <c r="K194" s="30"/>
    </row>
    <row r="195" spans="1:11" ht="14.1" customHeight="1" x14ac:dyDescent="0.25">
      <c r="A195" s="30"/>
      <c r="B195" s="30"/>
      <c r="C195" s="46" t="s">
        <v>70</v>
      </c>
      <c r="D195" s="47">
        <v>0</v>
      </c>
      <c r="E195" s="47">
        <v>0</v>
      </c>
      <c r="F195" s="47">
        <v>0</v>
      </c>
      <c r="G195" s="47">
        <v>0</v>
      </c>
      <c r="H195" s="30"/>
      <c r="I195" s="30"/>
      <c r="J195" s="30"/>
      <c r="K195" s="30"/>
    </row>
    <row r="196" spans="1:11" ht="14.1" customHeight="1" x14ac:dyDescent="0.25">
      <c r="A196" s="30"/>
      <c r="B196" s="30"/>
      <c r="C196" s="48" t="s">
        <v>71</v>
      </c>
      <c r="D196" s="47">
        <v>50000000</v>
      </c>
      <c r="E196" s="47">
        <v>50000000</v>
      </c>
      <c r="F196" s="47">
        <v>50000000</v>
      </c>
      <c r="G196" s="47">
        <v>50000000</v>
      </c>
      <c r="H196" s="30"/>
      <c r="I196" s="30"/>
      <c r="J196" s="30"/>
      <c r="K196" s="30"/>
    </row>
    <row r="197" spans="1:11" ht="15" customHeight="1" x14ac:dyDescent="0.25">
      <c r="A197" s="30"/>
      <c r="B197" s="30"/>
      <c r="C197" s="50" t="s">
        <v>47</v>
      </c>
      <c r="D197" s="51" t="s">
        <v>47</v>
      </c>
      <c r="E197" s="51" t="s">
        <v>47</v>
      </c>
      <c r="F197" s="51" t="s">
        <v>47</v>
      </c>
      <c r="G197" s="51" t="s">
        <v>47</v>
      </c>
      <c r="H197" s="30"/>
      <c r="I197" s="30"/>
      <c r="J197" s="30"/>
      <c r="K197" s="30"/>
    </row>
    <row r="198" spans="1:11" ht="15" customHeight="1" x14ac:dyDescent="0.25">
      <c r="A198" s="30"/>
      <c r="B198" s="30"/>
      <c r="C198" s="33" t="s">
        <v>118</v>
      </c>
      <c r="D198" s="52">
        <v>401974280</v>
      </c>
      <c r="E198" s="52">
        <v>450000000</v>
      </c>
      <c r="F198" s="52">
        <v>476000000</v>
      </c>
      <c r="G198" s="52">
        <v>476000000</v>
      </c>
      <c r="H198" s="30"/>
      <c r="I198" s="30"/>
      <c r="J198" s="30"/>
      <c r="K198" s="30"/>
    </row>
    <row r="199" spans="1:11" ht="15" customHeight="1" x14ac:dyDescent="0.25">
      <c r="A199" s="30"/>
      <c r="B199" s="30"/>
      <c r="C199" s="34" t="s">
        <v>53</v>
      </c>
      <c r="D199" s="53">
        <v>194000000</v>
      </c>
      <c r="E199" s="53">
        <v>239000000</v>
      </c>
      <c r="F199" s="53">
        <v>239000000</v>
      </c>
      <c r="G199" s="53">
        <v>239000000</v>
      </c>
      <c r="H199" s="30"/>
      <c r="I199" s="30"/>
      <c r="J199" s="30"/>
      <c r="K199" s="30"/>
    </row>
    <row r="200" spans="1:11" ht="15" customHeight="1" x14ac:dyDescent="0.25">
      <c r="A200" s="30"/>
      <c r="B200" s="30"/>
      <c r="C200" s="34" t="s">
        <v>54</v>
      </c>
      <c r="D200" s="53">
        <v>194000000</v>
      </c>
      <c r="E200" s="53">
        <v>239000000</v>
      </c>
      <c r="F200" s="53">
        <v>239000000</v>
      </c>
      <c r="G200" s="53">
        <v>239000000</v>
      </c>
      <c r="H200" s="30"/>
      <c r="I200" s="30"/>
      <c r="J200" s="30"/>
      <c r="K200" s="30"/>
    </row>
    <row r="201" spans="1:11" ht="15" customHeight="1" x14ac:dyDescent="0.25">
      <c r="A201" s="30"/>
      <c r="B201" s="30"/>
      <c r="C201" s="34" t="s">
        <v>55</v>
      </c>
      <c r="D201" s="53">
        <v>0</v>
      </c>
      <c r="E201" s="53">
        <v>0</v>
      </c>
      <c r="F201" s="53">
        <v>0</v>
      </c>
      <c r="G201" s="53">
        <v>0</v>
      </c>
      <c r="H201" s="30"/>
      <c r="I201" s="30"/>
      <c r="J201" s="30"/>
      <c r="K201" s="30"/>
    </row>
    <row r="202" spans="1:11" ht="15" customHeight="1" x14ac:dyDescent="0.25">
      <c r="A202" s="30"/>
      <c r="B202" s="30"/>
      <c r="C202" s="34" t="s">
        <v>56</v>
      </c>
      <c r="D202" s="53">
        <v>35750000</v>
      </c>
      <c r="E202" s="53">
        <v>39000000</v>
      </c>
      <c r="F202" s="53">
        <v>39000000</v>
      </c>
      <c r="G202" s="53">
        <v>39000000</v>
      </c>
      <c r="H202" s="30"/>
      <c r="I202" s="30"/>
      <c r="J202" s="30"/>
      <c r="K202" s="30"/>
    </row>
    <row r="203" spans="1:11" ht="15" customHeight="1" x14ac:dyDescent="0.25">
      <c r="A203" s="30"/>
      <c r="B203" s="30"/>
      <c r="C203" s="34" t="s">
        <v>54</v>
      </c>
      <c r="D203" s="53">
        <v>35750000</v>
      </c>
      <c r="E203" s="53">
        <v>39000000</v>
      </c>
      <c r="F203" s="53">
        <v>39000000</v>
      </c>
      <c r="G203" s="53">
        <v>39000000</v>
      </c>
      <c r="H203" s="30"/>
      <c r="I203" s="30"/>
      <c r="J203" s="30"/>
      <c r="K203" s="30"/>
    </row>
    <row r="204" spans="1:11" ht="15" customHeight="1" x14ac:dyDescent="0.25">
      <c r="A204" s="30"/>
      <c r="B204" s="30"/>
      <c r="C204" s="34" t="s">
        <v>55</v>
      </c>
      <c r="D204" s="53">
        <v>0</v>
      </c>
      <c r="E204" s="53">
        <v>0</v>
      </c>
      <c r="F204" s="53">
        <v>0</v>
      </c>
      <c r="G204" s="53">
        <v>0</v>
      </c>
      <c r="H204" s="30"/>
      <c r="I204" s="30"/>
      <c r="J204" s="30"/>
      <c r="K204" s="30"/>
    </row>
    <row r="205" spans="1:11" ht="15" customHeight="1" x14ac:dyDescent="0.25">
      <c r="A205" s="30"/>
      <c r="B205" s="30"/>
      <c r="C205" s="34" t="s">
        <v>57</v>
      </c>
      <c r="D205" s="53">
        <v>84373281</v>
      </c>
      <c r="E205" s="53">
        <v>122000000</v>
      </c>
      <c r="F205" s="53">
        <v>148000000</v>
      </c>
      <c r="G205" s="53">
        <v>148000000</v>
      </c>
      <c r="H205" s="30"/>
      <c r="I205" s="30"/>
      <c r="J205" s="30"/>
      <c r="K205" s="30"/>
    </row>
    <row r="206" spans="1:11" ht="15" customHeight="1" x14ac:dyDescent="0.25">
      <c r="A206" s="30"/>
      <c r="B206" s="30"/>
      <c r="C206" s="34" t="s">
        <v>54</v>
      </c>
      <c r="D206" s="53">
        <v>84373281</v>
      </c>
      <c r="E206" s="53">
        <v>122000000</v>
      </c>
      <c r="F206" s="53">
        <v>148000000</v>
      </c>
      <c r="G206" s="53">
        <v>148000000</v>
      </c>
      <c r="H206" s="30"/>
      <c r="I206" s="30"/>
      <c r="J206" s="30"/>
      <c r="K206" s="30"/>
    </row>
    <row r="207" spans="1:11" ht="15" customHeight="1" x14ac:dyDescent="0.25">
      <c r="A207" s="30"/>
      <c r="B207" s="30"/>
      <c r="C207" s="34" t="s">
        <v>55</v>
      </c>
      <c r="D207" s="53">
        <v>0</v>
      </c>
      <c r="E207" s="53">
        <v>0</v>
      </c>
      <c r="F207" s="53">
        <v>0</v>
      </c>
      <c r="G207" s="53">
        <v>0</v>
      </c>
      <c r="H207" s="30"/>
      <c r="I207" s="30"/>
      <c r="J207" s="30"/>
      <c r="K207" s="30"/>
    </row>
    <row r="208" spans="1:11" ht="15" customHeight="1" x14ac:dyDescent="0.25">
      <c r="A208" s="30"/>
      <c r="B208" s="30"/>
      <c r="C208" s="34" t="s">
        <v>58</v>
      </c>
      <c r="D208" s="53">
        <v>0</v>
      </c>
      <c r="E208" s="53">
        <v>0</v>
      </c>
      <c r="F208" s="53">
        <v>0</v>
      </c>
      <c r="G208" s="53">
        <v>0</v>
      </c>
      <c r="H208" s="30"/>
      <c r="I208" s="30"/>
      <c r="J208" s="30"/>
      <c r="K208" s="30"/>
    </row>
    <row r="209" spans="1:11" ht="15" customHeight="1" x14ac:dyDescent="0.25">
      <c r="A209" s="30"/>
      <c r="B209" s="30"/>
      <c r="C209" s="34" t="s">
        <v>54</v>
      </c>
      <c r="D209" s="53">
        <v>0</v>
      </c>
      <c r="E209" s="53">
        <v>0</v>
      </c>
      <c r="F209" s="53">
        <v>0</v>
      </c>
      <c r="G209" s="53">
        <v>0</v>
      </c>
      <c r="H209" s="30"/>
      <c r="I209" s="30"/>
      <c r="J209" s="30"/>
      <c r="K209" s="30"/>
    </row>
    <row r="210" spans="1:11" ht="15" customHeight="1" x14ac:dyDescent="0.25">
      <c r="A210" s="30"/>
      <c r="B210" s="30"/>
      <c r="C210" s="34" t="s">
        <v>55</v>
      </c>
      <c r="D210" s="53">
        <v>0</v>
      </c>
      <c r="E210" s="53">
        <v>0</v>
      </c>
      <c r="F210" s="53">
        <v>0</v>
      </c>
      <c r="G210" s="53">
        <v>0</v>
      </c>
      <c r="H210" s="30"/>
      <c r="I210" s="30"/>
      <c r="J210" s="30"/>
      <c r="K210" s="30"/>
    </row>
    <row r="211" spans="1:11" ht="20.100000000000001" customHeight="1" x14ac:dyDescent="0.25">
      <c r="A211" s="30"/>
      <c r="B211" s="30"/>
      <c r="C211" s="34" t="s">
        <v>119</v>
      </c>
      <c r="D211" s="54">
        <v>0</v>
      </c>
      <c r="E211" s="54">
        <v>0</v>
      </c>
      <c r="F211" s="54">
        <v>0</v>
      </c>
      <c r="G211" s="54">
        <v>0</v>
      </c>
      <c r="H211" s="30"/>
      <c r="I211" s="30"/>
      <c r="J211" s="30"/>
      <c r="K211" s="30"/>
    </row>
    <row r="212" spans="1:11" ht="15" customHeight="1" x14ac:dyDescent="0.25">
      <c r="A212" s="30"/>
      <c r="B212" s="30"/>
      <c r="C212" s="34" t="s">
        <v>54</v>
      </c>
      <c r="D212" s="53">
        <v>0</v>
      </c>
      <c r="E212" s="53">
        <v>0</v>
      </c>
      <c r="F212" s="53">
        <v>0</v>
      </c>
      <c r="G212" s="53">
        <v>0</v>
      </c>
      <c r="H212" s="30"/>
      <c r="I212" s="30"/>
      <c r="J212" s="30"/>
      <c r="K212" s="30"/>
    </row>
    <row r="213" spans="1:11" ht="15" customHeight="1" x14ac:dyDescent="0.25">
      <c r="A213" s="30"/>
      <c r="B213" s="30"/>
      <c r="C213" s="34" t="s">
        <v>55</v>
      </c>
      <c r="D213" s="53">
        <v>0</v>
      </c>
      <c r="E213" s="53">
        <v>0</v>
      </c>
      <c r="F213" s="53">
        <v>0</v>
      </c>
      <c r="G213" s="53">
        <v>0</v>
      </c>
      <c r="H213" s="30"/>
      <c r="I213" s="30"/>
      <c r="J213" s="30"/>
      <c r="K213" s="30"/>
    </row>
    <row r="214" spans="1:11" ht="15" customHeight="1" x14ac:dyDescent="0.25">
      <c r="A214" s="30"/>
      <c r="B214" s="30"/>
      <c r="C214" s="34" t="s">
        <v>60</v>
      </c>
      <c r="D214" s="53">
        <v>36926719</v>
      </c>
      <c r="E214" s="53">
        <v>0</v>
      </c>
      <c r="F214" s="53">
        <v>0</v>
      </c>
      <c r="G214" s="53">
        <v>0</v>
      </c>
      <c r="H214" s="30"/>
      <c r="I214" s="30"/>
      <c r="J214" s="30"/>
      <c r="K214" s="30"/>
    </row>
    <row r="215" spans="1:11" ht="15" customHeight="1" x14ac:dyDescent="0.25">
      <c r="A215" s="30"/>
      <c r="B215" s="30"/>
      <c r="C215" s="34" t="s">
        <v>54</v>
      </c>
      <c r="D215" s="53">
        <v>36926719</v>
      </c>
      <c r="E215" s="53">
        <v>0</v>
      </c>
      <c r="F215" s="53">
        <v>0</v>
      </c>
      <c r="G215" s="53">
        <v>0</v>
      </c>
      <c r="H215" s="30"/>
      <c r="I215" s="30"/>
      <c r="J215" s="30"/>
      <c r="K215" s="30"/>
    </row>
    <row r="216" spans="1:11" ht="15" customHeight="1" x14ac:dyDescent="0.25">
      <c r="A216" s="30"/>
      <c r="B216" s="30"/>
      <c r="C216" s="34" t="s">
        <v>55</v>
      </c>
      <c r="D216" s="53">
        <v>0</v>
      </c>
      <c r="E216" s="53">
        <v>0</v>
      </c>
      <c r="F216" s="53">
        <v>0</v>
      </c>
      <c r="G216" s="53">
        <v>0</v>
      </c>
      <c r="H216" s="30"/>
      <c r="I216" s="30"/>
      <c r="J216" s="30"/>
      <c r="K216" s="30"/>
    </row>
    <row r="217" spans="1:11" ht="15" customHeight="1" x14ac:dyDescent="0.25">
      <c r="A217" s="30"/>
      <c r="B217" s="30"/>
      <c r="C217" s="34" t="s">
        <v>61</v>
      </c>
      <c r="D217" s="53">
        <v>924280</v>
      </c>
      <c r="E217" s="53">
        <v>0</v>
      </c>
      <c r="F217" s="53">
        <v>0</v>
      </c>
      <c r="G217" s="53">
        <v>0</v>
      </c>
      <c r="H217" s="30"/>
      <c r="I217" s="30"/>
      <c r="J217" s="30"/>
      <c r="K217" s="30"/>
    </row>
    <row r="218" spans="1:11" ht="15" customHeight="1" x14ac:dyDescent="0.25">
      <c r="A218" s="30"/>
      <c r="B218" s="30"/>
      <c r="C218" s="34" t="s">
        <v>54</v>
      </c>
      <c r="D218" s="53">
        <v>924280</v>
      </c>
      <c r="E218" s="53">
        <v>0</v>
      </c>
      <c r="F218" s="53">
        <v>0</v>
      </c>
      <c r="G218" s="53">
        <v>0</v>
      </c>
      <c r="H218" s="30"/>
      <c r="I218" s="30"/>
      <c r="J218" s="30"/>
      <c r="K218" s="30"/>
    </row>
    <row r="219" spans="1:11" ht="15" customHeight="1" x14ac:dyDescent="0.25">
      <c r="A219" s="30"/>
      <c r="B219" s="30"/>
      <c r="C219" s="34" t="s">
        <v>55</v>
      </c>
      <c r="D219" s="53">
        <v>0</v>
      </c>
      <c r="E219" s="53">
        <v>0</v>
      </c>
      <c r="F219" s="53">
        <v>0</v>
      </c>
      <c r="G219" s="53">
        <v>0</v>
      </c>
      <c r="H219" s="30"/>
      <c r="I219" s="30"/>
      <c r="J219" s="30"/>
      <c r="K219" s="30"/>
    </row>
    <row r="220" spans="1:11" ht="15" customHeight="1" x14ac:dyDescent="0.25">
      <c r="A220" s="30"/>
      <c r="B220" s="30"/>
      <c r="C220" s="34" t="s">
        <v>62</v>
      </c>
      <c r="D220" s="53">
        <v>0</v>
      </c>
      <c r="E220" s="53">
        <v>0</v>
      </c>
      <c r="F220" s="53">
        <v>0</v>
      </c>
      <c r="G220" s="53">
        <v>0</v>
      </c>
      <c r="H220" s="30"/>
      <c r="I220" s="30"/>
      <c r="J220" s="30"/>
      <c r="K220" s="30"/>
    </row>
    <row r="221" spans="1:11" ht="15" customHeight="1" x14ac:dyDescent="0.25">
      <c r="A221" s="30"/>
      <c r="B221" s="30"/>
      <c r="C221" s="34" t="s">
        <v>54</v>
      </c>
      <c r="D221" s="53">
        <v>0</v>
      </c>
      <c r="E221" s="53">
        <v>0</v>
      </c>
      <c r="F221" s="53">
        <v>0</v>
      </c>
      <c r="G221" s="53">
        <v>0</v>
      </c>
      <c r="H221" s="30"/>
      <c r="I221" s="30"/>
      <c r="J221" s="30"/>
      <c r="K221" s="30"/>
    </row>
    <row r="222" spans="1:11" ht="15" customHeight="1" x14ac:dyDescent="0.25">
      <c r="A222" s="30"/>
      <c r="B222" s="30"/>
      <c r="C222" s="34" t="s">
        <v>63</v>
      </c>
      <c r="D222" s="53">
        <v>0</v>
      </c>
      <c r="E222" s="53">
        <v>0</v>
      </c>
      <c r="F222" s="53">
        <v>0</v>
      </c>
      <c r="G222" s="53">
        <v>0</v>
      </c>
      <c r="H222" s="30"/>
      <c r="I222" s="30"/>
      <c r="J222" s="30"/>
      <c r="K222" s="30"/>
    </row>
    <row r="223" spans="1:11" ht="15" customHeight="1" x14ac:dyDescent="0.25">
      <c r="A223" s="30"/>
      <c r="B223" s="30"/>
      <c r="C223" s="34" t="s">
        <v>64</v>
      </c>
      <c r="D223" s="53">
        <v>0</v>
      </c>
      <c r="E223" s="53">
        <v>0</v>
      </c>
      <c r="F223" s="53">
        <v>0</v>
      </c>
      <c r="G223" s="53">
        <v>0</v>
      </c>
      <c r="H223" s="30"/>
      <c r="I223" s="30"/>
      <c r="J223" s="30"/>
      <c r="K223" s="30"/>
    </row>
    <row r="224" spans="1:11" ht="15" customHeight="1" x14ac:dyDescent="0.25">
      <c r="A224" s="30"/>
      <c r="B224" s="30"/>
      <c r="C224" s="34" t="s">
        <v>65</v>
      </c>
      <c r="D224" s="53">
        <v>0</v>
      </c>
      <c r="E224" s="53">
        <v>0</v>
      </c>
      <c r="F224" s="53">
        <v>0</v>
      </c>
      <c r="G224" s="53">
        <v>0</v>
      </c>
      <c r="H224" s="30"/>
      <c r="I224" s="30"/>
      <c r="J224" s="30"/>
      <c r="K224" s="30"/>
    </row>
    <row r="225" spans="1:11" ht="15" customHeight="1" x14ac:dyDescent="0.25">
      <c r="A225" s="30"/>
      <c r="B225" s="30"/>
      <c r="C225" s="34" t="s">
        <v>66</v>
      </c>
      <c r="D225" s="53">
        <v>0</v>
      </c>
      <c r="E225" s="53">
        <v>0</v>
      </c>
      <c r="F225" s="53">
        <v>0</v>
      </c>
      <c r="G225" s="53">
        <v>0</v>
      </c>
      <c r="H225" s="30"/>
      <c r="I225" s="30"/>
      <c r="J225" s="30"/>
      <c r="K225" s="30"/>
    </row>
    <row r="226" spans="1:11" ht="15" customHeight="1" x14ac:dyDescent="0.25">
      <c r="A226" s="30"/>
      <c r="B226" s="30"/>
      <c r="C226" s="34" t="s">
        <v>67</v>
      </c>
      <c r="D226" s="53">
        <v>50000000</v>
      </c>
      <c r="E226" s="53">
        <v>50000000</v>
      </c>
      <c r="F226" s="53">
        <v>50000000</v>
      </c>
      <c r="G226" s="53">
        <v>50000000</v>
      </c>
      <c r="H226" s="30"/>
      <c r="I226" s="30"/>
      <c r="J226" s="30"/>
      <c r="K226" s="30"/>
    </row>
    <row r="227" spans="1:11" ht="15" customHeight="1" x14ac:dyDescent="0.25">
      <c r="A227" s="30"/>
      <c r="B227" s="30"/>
      <c r="C227" s="34" t="s">
        <v>54</v>
      </c>
      <c r="D227" s="53">
        <v>20000000</v>
      </c>
      <c r="E227" s="53">
        <v>50000000</v>
      </c>
      <c r="F227" s="53">
        <v>50000000</v>
      </c>
      <c r="G227" s="53">
        <v>50000000</v>
      </c>
      <c r="H227" s="30"/>
      <c r="I227" s="30"/>
      <c r="J227" s="30"/>
      <c r="K227" s="30"/>
    </row>
    <row r="228" spans="1:11" ht="15" customHeight="1" x14ac:dyDescent="0.25">
      <c r="A228" s="30"/>
      <c r="B228" s="30"/>
      <c r="C228" s="34" t="s">
        <v>63</v>
      </c>
      <c r="D228" s="53">
        <v>0</v>
      </c>
      <c r="E228" s="53">
        <v>0</v>
      </c>
      <c r="F228" s="53">
        <v>0</v>
      </c>
      <c r="G228" s="53">
        <v>0</v>
      </c>
      <c r="H228" s="30"/>
      <c r="I228" s="30"/>
      <c r="J228" s="30"/>
      <c r="K228" s="30"/>
    </row>
    <row r="229" spans="1:11" ht="15" customHeight="1" x14ac:dyDescent="0.25">
      <c r="A229" s="30"/>
      <c r="B229" s="30"/>
      <c r="C229" s="34" t="s">
        <v>64</v>
      </c>
      <c r="D229" s="53">
        <v>0</v>
      </c>
      <c r="E229" s="53">
        <v>0</v>
      </c>
      <c r="F229" s="53">
        <v>0</v>
      </c>
      <c r="G229" s="53">
        <v>0</v>
      </c>
      <c r="H229" s="30"/>
      <c r="I229" s="30"/>
      <c r="J229" s="30"/>
      <c r="K229" s="30"/>
    </row>
    <row r="230" spans="1:11" ht="15" customHeight="1" x14ac:dyDescent="0.25">
      <c r="A230" s="30"/>
      <c r="B230" s="30"/>
      <c r="C230" s="34" t="s">
        <v>65</v>
      </c>
      <c r="D230" s="53">
        <v>0</v>
      </c>
      <c r="E230" s="53">
        <v>0</v>
      </c>
      <c r="F230" s="53">
        <v>0</v>
      </c>
      <c r="G230" s="53">
        <v>0</v>
      </c>
      <c r="H230" s="30"/>
      <c r="I230" s="30"/>
      <c r="J230" s="30"/>
      <c r="K230" s="30"/>
    </row>
    <row r="231" spans="1:11" ht="15" customHeight="1" x14ac:dyDescent="0.25">
      <c r="A231" s="30"/>
      <c r="B231" s="30"/>
      <c r="C231" s="34" t="s">
        <v>66</v>
      </c>
      <c r="D231" s="53">
        <v>30000000</v>
      </c>
      <c r="E231" s="53">
        <v>0</v>
      </c>
      <c r="F231" s="53">
        <v>0</v>
      </c>
      <c r="G231" s="53">
        <v>0</v>
      </c>
      <c r="H231" s="30"/>
      <c r="I231" s="30"/>
      <c r="J231" s="30"/>
      <c r="K231" s="30"/>
    </row>
    <row r="232" spans="1:11" ht="15" customHeight="1" x14ac:dyDescent="0.25">
      <c r="A232" s="30"/>
      <c r="B232" s="30"/>
      <c r="C232" s="34" t="s">
        <v>68</v>
      </c>
      <c r="D232" s="53">
        <v>0</v>
      </c>
      <c r="E232" s="53">
        <v>0</v>
      </c>
      <c r="F232" s="53">
        <v>0</v>
      </c>
      <c r="G232" s="53">
        <v>0</v>
      </c>
      <c r="H232" s="30"/>
      <c r="I232" s="30"/>
      <c r="J232" s="30"/>
      <c r="K232" s="30"/>
    </row>
    <row r="233" spans="1:11" ht="15" customHeight="1" x14ac:dyDescent="0.25">
      <c r="A233" s="30"/>
      <c r="B233" s="30"/>
      <c r="C233" s="34" t="s">
        <v>54</v>
      </c>
      <c r="D233" s="53">
        <v>0</v>
      </c>
      <c r="E233" s="53">
        <v>0</v>
      </c>
      <c r="F233" s="53">
        <v>0</v>
      </c>
      <c r="G233" s="53">
        <v>0</v>
      </c>
      <c r="H233" s="30"/>
      <c r="I233" s="30"/>
      <c r="J233" s="30"/>
      <c r="K233" s="30"/>
    </row>
    <row r="234" spans="1:11" ht="15" customHeight="1" x14ac:dyDescent="0.25">
      <c r="A234" s="30"/>
      <c r="B234" s="30"/>
      <c r="C234" s="34" t="s">
        <v>63</v>
      </c>
      <c r="D234" s="53">
        <v>0</v>
      </c>
      <c r="E234" s="53">
        <v>0</v>
      </c>
      <c r="F234" s="53">
        <v>0</v>
      </c>
      <c r="G234" s="53">
        <v>0</v>
      </c>
      <c r="H234" s="30"/>
      <c r="I234" s="30"/>
      <c r="J234" s="30"/>
      <c r="K234" s="30"/>
    </row>
    <row r="235" spans="1:11" ht="15" customHeight="1" x14ac:dyDescent="0.25">
      <c r="A235" s="30"/>
      <c r="B235" s="30"/>
      <c r="C235" s="34" t="s">
        <v>64</v>
      </c>
      <c r="D235" s="53">
        <v>0</v>
      </c>
      <c r="E235" s="53">
        <v>0</v>
      </c>
      <c r="F235" s="53">
        <v>0</v>
      </c>
      <c r="G235" s="53">
        <v>0</v>
      </c>
      <c r="H235" s="30"/>
      <c r="I235" s="30"/>
      <c r="J235" s="30"/>
      <c r="K235" s="30"/>
    </row>
    <row r="236" spans="1:11" ht="15" customHeight="1" x14ac:dyDescent="0.25">
      <c r="A236" s="30"/>
      <c r="B236" s="30"/>
      <c r="C236" s="34" t="s">
        <v>65</v>
      </c>
      <c r="D236" s="53">
        <v>0</v>
      </c>
      <c r="E236" s="53">
        <v>0</v>
      </c>
      <c r="F236" s="53">
        <v>0</v>
      </c>
      <c r="G236" s="53">
        <v>0</v>
      </c>
      <c r="H236" s="30"/>
      <c r="I236" s="30"/>
      <c r="J236" s="30"/>
      <c r="K236" s="30"/>
    </row>
    <row r="237" spans="1:11" ht="15" customHeight="1" x14ac:dyDescent="0.25">
      <c r="A237" s="30"/>
      <c r="B237" s="30"/>
      <c r="C237" s="34" t="s">
        <v>66</v>
      </c>
      <c r="D237" s="53">
        <v>0</v>
      </c>
      <c r="E237" s="53">
        <v>0</v>
      </c>
      <c r="F237" s="53">
        <v>0</v>
      </c>
      <c r="G237" s="53">
        <v>0</v>
      </c>
      <c r="H237" s="30"/>
      <c r="I237" s="30"/>
      <c r="J237" s="30"/>
      <c r="K237" s="30"/>
    </row>
    <row r="238" spans="1:11" ht="15" customHeight="1" x14ac:dyDescent="0.25">
      <c r="A238" s="30"/>
      <c r="B238" s="30"/>
      <c r="C238" s="34" t="s">
        <v>69</v>
      </c>
      <c r="D238" s="53">
        <v>0</v>
      </c>
      <c r="E238" s="53">
        <v>0</v>
      </c>
      <c r="F238" s="53">
        <v>0</v>
      </c>
      <c r="G238" s="53">
        <v>0</v>
      </c>
      <c r="H238" s="30"/>
      <c r="I238" s="30"/>
      <c r="J238" s="30"/>
      <c r="K238" s="30"/>
    </row>
    <row r="239" spans="1:11" ht="15" customHeight="1" x14ac:dyDescent="0.25">
      <c r="A239" s="30"/>
      <c r="B239" s="30"/>
      <c r="C239" s="34" t="s">
        <v>70</v>
      </c>
      <c r="D239" s="53">
        <v>0</v>
      </c>
      <c r="E239" s="53">
        <v>0</v>
      </c>
      <c r="F239" s="53">
        <v>0</v>
      </c>
      <c r="G239" s="53">
        <v>0</v>
      </c>
      <c r="H239" s="30"/>
      <c r="I239" s="30"/>
      <c r="J239" s="30"/>
      <c r="K239" s="30"/>
    </row>
    <row r="240" spans="1:11" ht="20.100000000000001" customHeight="1" x14ac:dyDescent="0.25">
      <c r="A240" s="30"/>
      <c r="B240" s="30"/>
      <c r="C240" s="55" t="s">
        <v>47</v>
      </c>
      <c r="D240" s="30"/>
      <c r="E240" s="30"/>
      <c r="F240" s="30"/>
      <c r="G240" s="30"/>
      <c r="H240" s="30"/>
      <c r="I240" s="30"/>
      <c r="J240" s="30"/>
      <c r="K240" s="30"/>
    </row>
    <row r="241" spans="1:11" ht="20.100000000000001" customHeight="1" x14ac:dyDescent="0.25">
      <c r="A241" s="56" t="s">
        <v>120</v>
      </c>
      <c r="B241" s="41" t="s">
        <v>121</v>
      </c>
      <c r="C241" s="41" t="s">
        <v>47</v>
      </c>
      <c r="D241" s="30"/>
      <c r="E241" s="57" t="s">
        <v>47</v>
      </c>
      <c r="F241" s="41" t="s">
        <v>121</v>
      </c>
      <c r="G241" s="41" t="s">
        <v>47</v>
      </c>
      <c r="H241" s="58" t="s">
        <v>47</v>
      </c>
      <c r="I241" s="57" t="s">
        <v>47</v>
      </c>
      <c r="J241" s="41" t="s">
        <v>121</v>
      </c>
      <c r="K241" s="41" t="s">
        <v>47</v>
      </c>
    </row>
    <row r="242" spans="1:11" ht="20.100000000000001" customHeight="1" x14ac:dyDescent="0.25">
      <c r="A242" s="59" t="s">
        <v>122</v>
      </c>
      <c r="B242" s="41" t="s">
        <v>123</v>
      </c>
      <c r="C242" s="41" t="s">
        <v>47</v>
      </c>
      <c r="D242" s="30"/>
      <c r="E242" s="59" t="s">
        <v>124</v>
      </c>
      <c r="F242" s="41" t="s">
        <v>123</v>
      </c>
      <c r="G242" s="41" t="s">
        <v>47</v>
      </c>
      <c r="H242" s="30"/>
      <c r="I242" s="59" t="s">
        <v>125</v>
      </c>
      <c r="J242" s="41" t="s">
        <v>123</v>
      </c>
      <c r="K242" s="41" t="s">
        <v>47</v>
      </c>
    </row>
    <row r="243" spans="1:11" ht="20.100000000000001" customHeight="1" x14ac:dyDescent="0.25">
      <c r="A243" s="60" t="s">
        <v>47</v>
      </c>
      <c r="B243" s="41" t="s">
        <v>126</v>
      </c>
      <c r="C243" s="41" t="s">
        <v>47</v>
      </c>
      <c r="D243" s="30"/>
      <c r="E243" s="60" t="s">
        <v>47</v>
      </c>
      <c r="F243" s="41" t="s">
        <v>126</v>
      </c>
      <c r="G243" s="41" t="s">
        <v>47</v>
      </c>
      <c r="H243" s="30"/>
      <c r="I243" s="60" t="s">
        <v>47</v>
      </c>
      <c r="J243" s="41" t="s">
        <v>126</v>
      </c>
      <c r="K243" s="41" t="s">
        <v>47</v>
      </c>
    </row>
  </sheetData>
  <mergeCells count="35">
    <mergeCell ref="D83:G83"/>
    <mergeCell ref="D84:G84"/>
    <mergeCell ref="D85:G85"/>
    <mergeCell ref="C94:G94"/>
    <mergeCell ref="C139:G139"/>
    <mergeCell ref="D140:G140"/>
    <mergeCell ref="D141:G141"/>
    <mergeCell ref="D142:G142"/>
    <mergeCell ref="D143:G143"/>
    <mergeCell ref="C152:G152"/>
    <mergeCell ref="D16:G16"/>
    <mergeCell ref="C19:G19"/>
    <mergeCell ref="D23:G23"/>
    <mergeCell ref="D24:G24"/>
    <mergeCell ref="C25:G25"/>
    <mergeCell ref="D26:G26"/>
    <mergeCell ref="D27:G27"/>
    <mergeCell ref="D28:G28"/>
    <mergeCell ref="D29:G29"/>
    <mergeCell ref="C38:G38"/>
    <mergeCell ref="D6:G6"/>
    <mergeCell ref="D7:G7"/>
    <mergeCell ref="C8:G8"/>
    <mergeCell ref="C9:G9"/>
    <mergeCell ref="D10:G10"/>
    <mergeCell ref="D11:G11"/>
    <mergeCell ref="C12:G12"/>
    <mergeCell ref="D13:G13"/>
    <mergeCell ref="D14:G14"/>
    <mergeCell ref="D15:G15"/>
    <mergeCell ref="C1:G1"/>
    <mergeCell ref="C2:G2"/>
    <mergeCell ref="D3:G3"/>
    <mergeCell ref="D4:G4"/>
    <mergeCell ref="D5:G5"/>
  </mergeCells>
  <pageMargins left="0" right="0" top="0" bottom="0" header="0" footer="0"/>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7"/>
  <sheetViews>
    <sheetView topLeftCell="A694" zoomScale="120" zoomScaleNormal="120" zoomScaleSheetLayoutView="40" workbookViewId="0">
      <selection activeCell="F711" sqref="F711"/>
    </sheetView>
  </sheetViews>
  <sheetFormatPr defaultRowHeight="15" x14ac:dyDescent="0.25"/>
  <cols>
    <col min="1" max="1" width="12" style="1178" customWidth="1"/>
    <col min="2" max="2" width="32.5703125" style="1178" customWidth="1"/>
    <col min="3" max="3" width="17.28515625" style="1178" customWidth="1"/>
    <col min="4" max="4" width="25.140625" style="1178" customWidth="1"/>
    <col min="5" max="5" width="23.85546875" style="1178" customWidth="1"/>
    <col min="6" max="6" width="34.42578125" style="1178" customWidth="1"/>
    <col min="7" max="7" width="11" style="1178" bestFit="1" customWidth="1"/>
    <col min="8" max="16384" width="9.140625" style="1178"/>
  </cols>
  <sheetData>
    <row r="1" spans="1:7" ht="17.25" x14ac:dyDescent="0.3">
      <c r="A1" s="1176"/>
      <c r="B1" s="1177" t="s">
        <v>2312</v>
      </c>
      <c r="C1" s="1176"/>
      <c r="D1" s="1176"/>
      <c r="E1" s="1176"/>
      <c r="F1" s="1176"/>
      <c r="G1" s="1176"/>
    </row>
    <row r="2" spans="1:7" ht="18" customHeight="1" x14ac:dyDescent="0.3">
      <c r="A2" s="1936" t="s">
        <v>542</v>
      </c>
      <c r="B2" s="1936"/>
      <c r="C2" s="1936"/>
      <c r="D2" s="1936"/>
      <c r="E2" s="1936"/>
      <c r="F2" s="1936"/>
      <c r="G2" s="1936"/>
    </row>
    <row r="3" spans="1:7" ht="18" customHeight="1" x14ac:dyDescent="0.3">
      <c r="A3" s="1179"/>
      <c r="B3" s="1937" t="s">
        <v>2445</v>
      </c>
      <c r="C3" s="1937"/>
      <c r="D3" s="1937"/>
      <c r="E3" s="1937"/>
      <c r="F3" s="1937"/>
      <c r="G3" s="1179"/>
    </row>
    <row r="4" spans="1:7" ht="18" thickBot="1" x14ac:dyDescent="0.35">
      <c r="A4" s="1176"/>
      <c r="B4" s="1176"/>
      <c r="C4" s="1176"/>
      <c r="D4" s="1176"/>
      <c r="E4" s="1176"/>
      <c r="F4" s="1176"/>
      <c r="G4" s="1176"/>
    </row>
    <row r="5" spans="1:7" ht="33.75" thickBot="1" x14ac:dyDescent="0.35">
      <c r="A5" s="1176"/>
      <c r="B5" s="1180" t="s">
        <v>6</v>
      </c>
      <c r="C5" s="1938" t="s">
        <v>2446</v>
      </c>
      <c r="D5" s="1938"/>
      <c r="E5" s="1938"/>
      <c r="F5" s="1938"/>
      <c r="G5" s="1176"/>
    </row>
    <row r="6" spans="1:7" ht="18" thickBot="1" x14ac:dyDescent="0.35">
      <c r="A6" s="1176"/>
      <c r="B6" s="1180" t="s">
        <v>8</v>
      </c>
      <c r="C6" s="1939" t="s">
        <v>2447</v>
      </c>
      <c r="D6" s="1940"/>
      <c r="E6" s="1940"/>
      <c r="F6" s="1941"/>
      <c r="G6" s="1176"/>
    </row>
    <row r="7" spans="1:7" ht="33.75" thickBot="1" x14ac:dyDescent="0.35">
      <c r="A7" s="1176"/>
      <c r="B7" s="1180" t="s">
        <v>10</v>
      </c>
      <c r="C7" s="1909" t="s">
        <v>2448</v>
      </c>
      <c r="D7" s="1910"/>
      <c r="E7" s="1910"/>
      <c r="F7" s="1911"/>
      <c r="G7" s="1176"/>
    </row>
    <row r="8" spans="1:7" ht="18" thickBot="1" x14ac:dyDescent="0.35">
      <c r="A8" s="1176"/>
      <c r="B8" s="1942" t="s">
        <v>12</v>
      </c>
      <c r="C8" s="1943"/>
      <c r="D8" s="1943"/>
      <c r="E8" s="1943"/>
      <c r="F8" s="1944"/>
      <c r="G8" s="1176"/>
    </row>
    <row r="9" spans="1:7" ht="18" thickBot="1" x14ac:dyDescent="0.35">
      <c r="A9" s="1176"/>
      <c r="B9" s="1930" t="s">
        <v>2030</v>
      </c>
      <c r="C9" s="1931"/>
      <c r="D9" s="1931"/>
      <c r="E9" s="1931"/>
      <c r="F9" s="1932"/>
      <c r="G9" s="1176"/>
    </row>
    <row r="10" spans="1:7" ht="36.75" customHeight="1" thickBot="1" x14ac:dyDescent="0.35">
      <c r="A10" s="1176"/>
      <c r="B10" s="1930"/>
      <c r="C10" s="1931"/>
      <c r="D10" s="1931"/>
      <c r="E10" s="1931"/>
      <c r="F10" s="1932"/>
      <c r="G10" s="1176"/>
    </row>
    <row r="11" spans="1:7" ht="18" thickBot="1" x14ac:dyDescent="0.35">
      <c r="A11" s="1176"/>
      <c r="B11" s="1930"/>
      <c r="C11" s="1931"/>
      <c r="D11" s="1931"/>
      <c r="E11" s="1931"/>
      <c r="F11" s="1932"/>
      <c r="G11" s="1176"/>
    </row>
    <row r="12" spans="1:7" ht="38.25" customHeight="1" thickBot="1" x14ac:dyDescent="0.35">
      <c r="A12" s="1176"/>
      <c r="B12" s="1181" t="s">
        <v>14</v>
      </c>
      <c r="C12" s="1933"/>
      <c r="D12" s="1928"/>
      <c r="E12" s="1928"/>
      <c r="F12" s="1929"/>
      <c r="G12" s="1176"/>
    </row>
    <row r="13" spans="1:7" ht="23.25" customHeight="1" x14ac:dyDescent="0.3">
      <c r="A13" s="1176"/>
      <c r="B13" s="1899" t="s">
        <v>16</v>
      </c>
      <c r="C13" s="1182">
        <v>2022</v>
      </c>
      <c r="D13" s="1182">
        <v>2023</v>
      </c>
      <c r="E13" s="1182">
        <v>2024</v>
      </c>
      <c r="F13" s="1182">
        <v>2025</v>
      </c>
      <c r="G13" s="1176"/>
    </row>
    <row r="14" spans="1:7" ht="18" thickBot="1" x14ac:dyDescent="0.35">
      <c r="A14" s="1176"/>
      <c r="B14" s="1900"/>
      <c r="C14" s="1183" t="s">
        <v>17</v>
      </c>
      <c r="D14" s="1183" t="s">
        <v>18</v>
      </c>
      <c r="E14" s="1183" t="s">
        <v>18</v>
      </c>
      <c r="F14" s="1183" t="s">
        <v>18</v>
      </c>
      <c r="G14" s="1176"/>
    </row>
    <row r="15" spans="1:7" ht="18.75" customHeight="1" thickBot="1" x14ac:dyDescent="0.35">
      <c r="A15" s="1176"/>
      <c r="B15" s="1184" t="s">
        <v>2112</v>
      </c>
      <c r="C15" s="1185" t="s">
        <v>2017</v>
      </c>
      <c r="D15" s="1185" t="s">
        <v>2018</v>
      </c>
      <c r="E15" s="1185" t="s">
        <v>2018</v>
      </c>
      <c r="F15" s="1185" t="s">
        <v>2018</v>
      </c>
      <c r="G15" s="1176"/>
    </row>
    <row r="16" spans="1:7" ht="18" thickBot="1" x14ac:dyDescent="0.35">
      <c r="A16" s="1176"/>
      <c r="B16" s="1184" t="s">
        <v>2016</v>
      </c>
      <c r="C16" s="1185" t="s">
        <v>2017</v>
      </c>
      <c r="D16" s="1185" t="s">
        <v>2018</v>
      </c>
      <c r="E16" s="1185" t="s">
        <v>2018</v>
      </c>
      <c r="F16" s="1185" t="s">
        <v>2018</v>
      </c>
      <c r="G16" s="1176"/>
    </row>
    <row r="17" spans="1:7" ht="33.75" thickBot="1" x14ac:dyDescent="0.35">
      <c r="A17" s="1176"/>
      <c r="B17" s="1184" t="s">
        <v>2019</v>
      </c>
      <c r="C17" s="1185" t="s">
        <v>2017</v>
      </c>
      <c r="D17" s="1185" t="s">
        <v>2018</v>
      </c>
      <c r="E17" s="1185" t="s">
        <v>2018</v>
      </c>
      <c r="F17" s="1185" t="s">
        <v>2018</v>
      </c>
      <c r="G17" s="1176"/>
    </row>
    <row r="18" spans="1:7" ht="32.25" customHeight="1" thickBot="1" x14ac:dyDescent="0.35">
      <c r="A18" s="1176"/>
      <c r="B18" s="1186" t="s">
        <v>550</v>
      </c>
      <c r="C18" s="1934"/>
      <c r="D18" s="1933"/>
      <c r="E18" s="1933"/>
      <c r="F18" s="1935"/>
      <c r="G18" s="1176"/>
    </row>
    <row r="19" spans="1:7" ht="23.25" customHeight="1" thickBot="1" x14ac:dyDescent="0.35">
      <c r="A19" s="1176"/>
      <c r="B19" s="1909" t="s">
        <v>552</v>
      </c>
      <c r="C19" s="1910"/>
      <c r="D19" s="1910"/>
      <c r="E19" s="1910"/>
      <c r="F19" s="1911"/>
      <c r="G19" s="1176"/>
    </row>
    <row r="20" spans="1:7" ht="27" customHeight="1" thickBot="1" x14ac:dyDescent="0.35">
      <c r="A20" s="1176"/>
      <c r="B20" s="1184" t="s">
        <v>2112</v>
      </c>
      <c r="C20" s="1187" t="s">
        <v>2017</v>
      </c>
      <c r="D20" s="1188" t="s">
        <v>2018</v>
      </c>
      <c r="E20" s="1188" t="s">
        <v>2018</v>
      </c>
      <c r="F20" s="1188" t="s">
        <v>2018</v>
      </c>
      <c r="G20" s="1176"/>
    </row>
    <row r="21" spans="1:7" ht="30.75" customHeight="1" thickBot="1" x14ac:dyDescent="0.35">
      <c r="A21" s="1176"/>
      <c r="B21" s="1184" t="s">
        <v>2019</v>
      </c>
      <c r="C21" s="1189" t="s">
        <v>2017</v>
      </c>
      <c r="D21" s="1188" t="s">
        <v>2018</v>
      </c>
      <c r="E21" s="1188" t="s">
        <v>2018</v>
      </c>
      <c r="F21" s="1188" t="s">
        <v>2018</v>
      </c>
      <c r="G21" s="1176"/>
    </row>
    <row r="22" spans="1:7" ht="24" customHeight="1" thickBot="1" x14ac:dyDescent="0.35">
      <c r="A22" s="1176"/>
      <c r="B22" s="1916" t="s">
        <v>556</v>
      </c>
      <c r="C22" s="1917"/>
      <c r="D22" s="1917"/>
      <c r="E22" s="1917"/>
      <c r="F22" s="1918"/>
      <c r="G22" s="1176"/>
    </row>
    <row r="23" spans="1:7" ht="18" thickBot="1" x14ac:dyDescent="0.35">
      <c r="A23" s="1176"/>
      <c r="B23" s="1916" t="s">
        <v>628</v>
      </c>
      <c r="C23" s="1917"/>
      <c r="D23" s="1917"/>
      <c r="E23" s="1917"/>
      <c r="F23" s="1918"/>
      <c r="G23" s="1176"/>
    </row>
    <row r="24" spans="1:7" ht="18.75" customHeight="1" thickBot="1" x14ac:dyDescent="0.35">
      <c r="A24" s="1176"/>
      <c r="B24" s="1190" t="s">
        <v>558</v>
      </c>
      <c r="C24" s="1934"/>
      <c r="D24" s="1928"/>
      <c r="E24" s="1928"/>
      <c r="F24" s="1929"/>
      <c r="G24" s="1176"/>
    </row>
    <row r="25" spans="1:7" ht="31.5" customHeight="1" thickBot="1" x14ac:dyDescent="0.35">
      <c r="A25" s="1176"/>
      <c r="B25" s="1184" t="s">
        <v>560</v>
      </c>
      <c r="C25" s="1945" t="s">
        <v>2449</v>
      </c>
      <c r="D25" s="1946"/>
      <c r="E25" s="1946"/>
      <c r="F25" s="1947"/>
      <c r="G25" s="1176"/>
    </row>
    <row r="26" spans="1:7" ht="18" thickBot="1" x14ac:dyDescent="0.35">
      <c r="A26" s="1176"/>
      <c r="B26" s="1184" t="s">
        <v>37</v>
      </c>
      <c r="C26" s="1906"/>
      <c r="D26" s="1907"/>
      <c r="E26" s="1907"/>
      <c r="F26" s="1908"/>
      <c r="G26" s="1176"/>
    </row>
    <row r="27" spans="1:7" ht="12.75" customHeight="1" x14ac:dyDescent="0.3">
      <c r="A27" s="1176"/>
      <c r="B27" s="1899"/>
      <c r="C27" s="1182">
        <v>2022</v>
      </c>
      <c r="D27" s="1182">
        <v>2023</v>
      </c>
      <c r="E27" s="1182">
        <v>2024</v>
      </c>
      <c r="F27" s="1182">
        <v>2025</v>
      </c>
      <c r="G27" s="1176"/>
    </row>
    <row r="28" spans="1:7" ht="18.75" customHeight="1" thickBot="1" x14ac:dyDescent="0.35">
      <c r="A28" s="1176"/>
      <c r="B28" s="1900"/>
      <c r="C28" s="1191" t="s">
        <v>17</v>
      </c>
      <c r="D28" s="1191" t="s">
        <v>18</v>
      </c>
      <c r="E28" s="1191" t="s">
        <v>18</v>
      </c>
      <c r="F28" s="1191" t="s">
        <v>18</v>
      </c>
      <c r="G28" s="1176"/>
    </row>
    <row r="29" spans="1:7" ht="18" thickBot="1" x14ac:dyDescent="0.35">
      <c r="A29" s="1176"/>
      <c r="B29" s="1184" t="s">
        <v>39</v>
      </c>
      <c r="C29" s="1192"/>
      <c r="D29" s="1192"/>
      <c r="E29" s="1192"/>
      <c r="F29" s="1192"/>
      <c r="G29" s="1176"/>
    </row>
    <row r="30" spans="1:7" ht="18" thickBot="1" x14ac:dyDescent="0.35">
      <c r="A30" s="1176"/>
      <c r="B30" s="1184" t="s">
        <v>562</v>
      </c>
      <c r="C30" s="1192">
        <f>C38+C41+C44+C53</f>
        <v>3814200</v>
      </c>
      <c r="D30" s="1192">
        <f>D38+D41+D44+D53</f>
        <v>4724655</v>
      </c>
      <c r="E30" s="1192">
        <f>E38+E41+E44+E53</f>
        <v>4357609</v>
      </c>
      <c r="F30" s="1192">
        <f>F38+F41+F44+F53</f>
        <v>4757619</v>
      </c>
      <c r="G30" s="1176"/>
    </row>
    <row r="31" spans="1:7" ht="18" thickBot="1" x14ac:dyDescent="0.35">
      <c r="A31" s="1176"/>
      <c r="B31" s="1184" t="s">
        <v>563</v>
      </c>
      <c r="C31" s="1192" t="e">
        <f>C30/C29</f>
        <v>#DIV/0!</v>
      </c>
      <c r="D31" s="1192" t="e">
        <f>D30/D29</f>
        <v>#DIV/0!</v>
      </c>
      <c r="E31" s="1192" t="e">
        <f>E30/E29</f>
        <v>#DIV/0!</v>
      </c>
      <c r="F31" s="1192" t="e">
        <f>F30/F29</f>
        <v>#DIV/0!</v>
      </c>
      <c r="G31" s="1176"/>
    </row>
    <row r="32" spans="1:7" ht="18" thickBot="1" x14ac:dyDescent="0.35">
      <c r="A32" s="1176"/>
      <c r="B32" s="1184" t="s">
        <v>564</v>
      </c>
      <c r="C32" s="1193" t="s">
        <v>565</v>
      </c>
      <c r="D32" s="1194" t="e">
        <f>D29/C29-1</f>
        <v>#DIV/0!</v>
      </c>
      <c r="E32" s="1194" t="e">
        <f t="shared" ref="E32:F34" si="0">E29/D29-1</f>
        <v>#DIV/0!</v>
      </c>
      <c r="F32" s="1194" t="e">
        <f t="shared" si="0"/>
        <v>#DIV/0!</v>
      </c>
      <c r="G32" s="1176"/>
    </row>
    <row r="33" spans="1:7" ht="18" thickBot="1" x14ac:dyDescent="0.35">
      <c r="A33" s="1176"/>
      <c r="B33" s="1184" t="s">
        <v>566</v>
      </c>
      <c r="C33" s="1193" t="s">
        <v>565</v>
      </c>
      <c r="D33" s="1194">
        <f>D30/C30-1</f>
        <v>0.23870143149284262</v>
      </c>
      <c r="E33" s="1194">
        <f t="shared" si="0"/>
        <v>-7.7687365532509767E-2</v>
      </c>
      <c r="F33" s="1194">
        <f t="shared" si="0"/>
        <v>9.1795753129755298E-2</v>
      </c>
      <c r="G33" s="1176"/>
    </row>
    <row r="34" spans="1:7" ht="33.75" thickBot="1" x14ac:dyDescent="0.35">
      <c r="A34" s="1176"/>
      <c r="B34" s="1184" t="s">
        <v>51</v>
      </c>
      <c r="C34" s="1193" t="s">
        <v>565</v>
      </c>
      <c r="D34" s="1194" t="e">
        <f>D31/C31-1</f>
        <v>#DIV/0!</v>
      </c>
      <c r="E34" s="1194" t="e">
        <f t="shared" si="0"/>
        <v>#DIV/0!</v>
      </c>
      <c r="F34" s="1194" t="e">
        <f t="shared" si="0"/>
        <v>#DIV/0!</v>
      </c>
      <c r="G34" s="1176"/>
    </row>
    <row r="35" spans="1:7" ht="18" thickBot="1" x14ac:dyDescent="0.35">
      <c r="A35" s="1176"/>
      <c r="B35" s="1901" t="s">
        <v>2450</v>
      </c>
      <c r="C35" s="1902"/>
      <c r="D35" s="1902"/>
      <c r="E35" s="1902"/>
      <c r="F35" s="1903"/>
      <c r="G35" s="1176"/>
    </row>
    <row r="36" spans="1:7" ht="16.5" customHeight="1" x14ac:dyDescent="0.3">
      <c r="A36" s="1176"/>
      <c r="B36" s="1899"/>
      <c r="C36" s="1182">
        <v>2022</v>
      </c>
      <c r="D36" s="1182">
        <v>2023</v>
      </c>
      <c r="E36" s="1182">
        <v>2024</v>
      </c>
      <c r="F36" s="1182">
        <v>2025</v>
      </c>
      <c r="G36" s="1176"/>
    </row>
    <row r="37" spans="1:7" ht="23.25" customHeight="1" thickBot="1" x14ac:dyDescent="0.35">
      <c r="A37" s="1176"/>
      <c r="B37" s="1900"/>
      <c r="C37" s="1191" t="s">
        <v>17</v>
      </c>
      <c r="D37" s="1191" t="s">
        <v>18</v>
      </c>
      <c r="E37" s="1191" t="s">
        <v>18</v>
      </c>
      <c r="F37" s="1191" t="s">
        <v>18</v>
      </c>
      <c r="G37" s="1176"/>
    </row>
    <row r="38" spans="1:7" ht="18" thickBot="1" x14ac:dyDescent="0.35">
      <c r="A38" s="1176"/>
      <c r="B38" s="1195" t="s">
        <v>568</v>
      </c>
      <c r="C38" s="1196">
        <v>293816</v>
      </c>
      <c r="D38" s="1196">
        <v>419545</v>
      </c>
      <c r="E38" s="1196">
        <v>419545</v>
      </c>
      <c r="F38" s="1196">
        <v>419545</v>
      </c>
      <c r="G38" s="1176"/>
    </row>
    <row r="39" spans="1:7" ht="18" thickBot="1" x14ac:dyDescent="0.35">
      <c r="A39" s="1176"/>
      <c r="B39" s="1197" t="s">
        <v>569</v>
      </c>
      <c r="C39" s="1198">
        <v>293816</v>
      </c>
      <c r="D39" s="1199">
        <v>419545</v>
      </c>
      <c r="E39" s="1199">
        <v>419545</v>
      </c>
      <c r="F39" s="1199">
        <v>419545</v>
      </c>
      <c r="G39" s="1176"/>
    </row>
    <row r="40" spans="1:7" ht="18" thickBot="1" x14ac:dyDescent="0.35">
      <c r="A40" s="1176"/>
      <c r="B40" s="1197" t="s">
        <v>570</v>
      </c>
      <c r="C40" s="1199"/>
      <c r="D40" s="1199"/>
      <c r="E40" s="1199"/>
      <c r="F40" s="1199"/>
      <c r="G40" s="1176"/>
    </row>
    <row r="41" spans="1:7" ht="33.75" thickBot="1" x14ac:dyDescent="0.35">
      <c r="A41" s="1176"/>
      <c r="B41" s="1195" t="s">
        <v>571</v>
      </c>
      <c r="C41" s="1196">
        <v>61415</v>
      </c>
      <c r="D41" s="1196">
        <v>84110</v>
      </c>
      <c r="E41" s="1196">
        <v>84110</v>
      </c>
      <c r="F41" s="1196">
        <v>84110</v>
      </c>
      <c r="G41" s="1176"/>
    </row>
    <row r="42" spans="1:7" ht="18" thickBot="1" x14ac:dyDescent="0.35">
      <c r="A42" s="1176"/>
      <c r="B42" s="1197" t="s">
        <v>569</v>
      </c>
      <c r="C42" s="1198">
        <v>61415</v>
      </c>
      <c r="D42" s="1196">
        <v>84110</v>
      </c>
      <c r="E42" s="1196">
        <v>84110</v>
      </c>
      <c r="F42" s="1196">
        <v>84110</v>
      </c>
      <c r="G42" s="1176"/>
    </row>
    <row r="43" spans="1:7" ht="18" thickBot="1" x14ac:dyDescent="0.35">
      <c r="A43" s="1176"/>
      <c r="B43" s="1197" t="s">
        <v>570</v>
      </c>
      <c r="C43" s="1199"/>
      <c r="D43" s="1196"/>
      <c r="E43" s="1196"/>
      <c r="F43" s="1196"/>
      <c r="G43" s="1176"/>
    </row>
    <row r="44" spans="1:7" ht="18" thickBot="1" x14ac:dyDescent="0.35">
      <c r="A44" s="1176"/>
      <c r="B44" s="1195" t="s">
        <v>572</v>
      </c>
      <c r="C44" s="1199">
        <v>3458969</v>
      </c>
      <c r="D44" s="1200">
        <v>4200000</v>
      </c>
      <c r="E44" s="1196">
        <v>3832954</v>
      </c>
      <c r="F44" s="1200">
        <v>4232964</v>
      </c>
      <c r="G44" s="1176"/>
    </row>
    <row r="45" spans="1:7" ht="18" thickBot="1" x14ac:dyDescent="0.35">
      <c r="A45" s="1176"/>
      <c r="B45" s="1197" t="s">
        <v>569</v>
      </c>
      <c r="C45" s="1198">
        <v>3458969</v>
      </c>
      <c r="D45" s="1200">
        <v>4200000</v>
      </c>
      <c r="E45" s="1196">
        <v>3832954</v>
      </c>
      <c r="F45" s="1200">
        <v>4232964</v>
      </c>
      <c r="G45" s="1176"/>
    </row>
    <row r="46" spans="1:7" ht="18" thickBot="1" x14ac:dyDescent="0.35">
      <c r="A46" s="1176"/>
      <c r="B46" s="1197" t="s">
        <v>570</v>
      </c>
      <c r="C46" s="1199"/>
      <c r="D46" s="1196"/>
      <c r="E46" s="1196"/>
      <c r="F46" s="1196"/>
      <c r="G46" s="1176"/>
    </row>
    <row r="47" spans="1:7" ht="18" thickBot="1" x14ac:dyDescent="0.35">
      <c r="A47" s="1176"/>
      <c r="B47" s="1195" t="s">
        <v>573</v>
      </c>
      <c r="C47" s="1199"/>
      <c r="D47" s="1196"/>
      <c r="E47" s="1196"/>
      <c r="F47" s="1196"/>
      <c r="G47" s="1176"/>
    </row>
    <row r="48" spans="1:7" ht="18" thickBot="1" x14ac:dyDescent="0.35">
      <c r="A48" s="1176"/>
      <c r="B48" s="1197" t="s">
        <v>569</v>
      </c>
      <c r="C48" s="1199"/>
      <c r="D48" s="1196"/>
      <c r="E48" s="1196"/>
      <c r="F48" s="1196"/>
      <c r="G48" s="1176"/>
    </row>
    <row r="49" spans="1:7" ht="18" thickBot="1" x14ac:dyDescent="0.35">
      <c r="A49" s="1176"/>
      <c r="B49" s="1197" t="s">
        <v>570</v>
      </c>
      <c r="C49" s="1199"/>
      <c r="D49" s="1196"/>
      <c r="E49" s="1196"/>
      <c r="F49" s="1196"/>
      <c r="G49" s="1176"/>
    </row>
    <row r="50" spans="1:7" ht="18" thickBot="1" x14ac:dyDescent="0.35">
      <c r="A50" s="1176"/>
      <c r="B50" s="1195" t="s">
        <v>574</v>
      </c>
      <c r="C50" s="1199"/>
      <c r="D50" s="1196"/>
      <c r="E50" s="1196"/>
      <c r="F50" s="1196"/>
      <c r="G50" s="1176"/>
    </row>
    <row r="51" spans="1:7" ht="18" thickBot="1" x14ac:dyDescent="0.35">
      <c r="A51" s="1176"/>
      <c r="B51" s="1197" t="s">
        <v>569</v>
      </c>
      <c r="C51" s="1199"/>
      <c r="D51" s="1196"/>
      <c r="E51" s="1196"/>
      <c r="F51" s="1196"/>
      <c r="G51" s="1176"/>
    </row>
    <row r="52" spans="1:7" ht="18" thickBot="1" x14ac:dyDescent="0.35">
      <c r="A52" s="1176"/>
      <c r="B52" s="1197" t="s">
        <v>570</v>
      </c>
      <c r="C52" s="1199"/>
      <c r="D52" s="1196"/>
      <c r="E52" s="1196"/>
      <c r="F52" s="1196"/>
      <c r="G52" s="1176"/>
    </row>
    <row r="53" spans="1:7" ht="18" thickBot="1" x14ac:dyDescent="0.35">
      <c r="A53" s="1176"/>
      <c r="B53" s="1195" t="s">
        <v>575</v>
      </c>
      <c r="C53" s="1199">
        <f>C54+C55</f>
        <v>0</v>
      </c>
      <c r="D53" s="1196">
        <f>D54+D55</f>
        <v>21000</v>
      </c>
      <c r="E53" s="1196">
        <f>E54+E55</f>
        <v>21000</v>
      </c>
      <c r="F53" s="1196">
        <f>F54+F55</f>
        <v>21000</v>
      </c>
      <c r="G53" s="1176"/>
    </row>
    <row r="54" spans="1:7" ht="18" thickBot="1" x14ac:dyDescent="0.35">
      <c r="A54" s="1176"/>
      <c r="B54" s="1197" t="s">
        <v>569</v>
      </c>
      <c r="C54" s="1198"/>
      <c r="D54" s="1196">
        <v>21000</v>
      </c>
      <c r="E54" s="1201">
        <v>21000</v>
      </c>
      <c r="F54" s="1201">
        <v>21000</v>
      </c>
      <c r="G54" s="1176"/>
    </row>
    <row r="55" spans="1:7" ht="18" thickBot="1" x14ac:dyDescent="0.35">
      <c r="A55" s="1176"/>
      <c r="B55" s="1197" t="s">
        <v>570</v>
      </c>
      <c r="C55" s="1199"/>
      <c r="D55" s="1196"/>
      <c r="E55" s="1196"/>
      <c r="F55" s="1196"/>
      <c r="G55" s="1176"/>
    </row>
    <row r="56" spans="1:7" ht="33.75" thickBot="1" x14ac:dyDescent="0.35">
      <c r="A56" s="1176"/>
      <c r="B56" s="1195" t="s">
        <v>576</v>
      </c>
      <c r="C56" s="1199">
        <v>0</v>
      </c>
      <c r="D56" s="1196">
        <v>0</v>
      </c>
      <c r="E56" s="1196">
        <f>D56*1.03*0.99</f>
        <v>0</v>
      </c>
      <c r="F56" s="1196">
        <f>E56*1.03*0.99</f>
        <v>0</v>
      </c>
      <c r="G56" s="1176"/>
    </row>
    <row r="57" spans="1:7" ht="18" thickBot="1" x14ac:dyDescent="0.35">
      <c r="A57" s="1176"/>
      <c r="B57" s="1197" t="s">
        <v>569</v>
      </c>
      <c r="C57" s="1199"/>
      <c r="D57" s="1202"/>
      <c r="E57" s="1202"/>
      <c r="F57" s="1202"/>
      <c r="G57" s="1176"/>
    </row>
    <row r="58" spans="1:7" ht="18" thickBot="1" x14ac:dyDescent="0.35">
      <c r="A58" s="1176"/>
      <c r="B58" s="1197" t="s">
        <v>570</v>
      </c>
      <c r="C58" s="1199"/>
      <c r="D58" s="1203"/>
      <c r="E58" s="1202"/>
      <c r="F58" s="1202"/>
      <c r="G58" s="1176"/>
    </row>
    <row r="59" spans="1:7" ht="18" thickBot="1" x14ac:dyDescent="0.35">
      <c r="A59" s="1176"/>
      <c r="B59" s="1204" t="s">
        <v>577</v>
      </c>
      <c r="C59" s="1199">
        <f>C56+C53+C50+C47+C44+C41+C38</f>
        <v>3814200</v>
      </c>
      <c r="D59" s="1199">
        <f>D54+D45+D42+D39</f>
        <v>4724655</v>
      </c>
      <c r="E59" s="1199">
        <f>E56+E53+E50+E47+E44+E41+E38</f>
        <v>4357609</v>
      </c>
      <c r="F59" s="1199">
        <f>F56+F53+F50+F47+F44+F41+F38</f>
        <v>4757619</v>
      </c>
      <c r="G59" s="1176"/>
    </row>
    <row r="60" spans="1:7" ht="18" thickBot="1" x14ac:dyDescent="0.35">
      <c r="A60" s="1176"/>
      <c r="B60" s="1205" t="s">
        <v>578</v>
      </c>
      <c r="C60" s="1206">
        <f>IF(C59-C30=0,0,"Error")</f>
        <v>0</v>
      </c>
      <c r="D60" s="1206">
        <f>D59-D30</f>
        <v>0</v>
      </c>
      <c r="E60" s="1206">
        <f>IF(E59-E30=0,0,"Error")</f>
        <v>0</v>
      </c>
      <c r="F60" s="1206">
        <f>IF(F59-F30=0,0,"Error")</f>
        <v>0</v>
      </c>
      <c r="G60" s="1176"/>
    </row>
    <row r="61" spans="1:7" ht="33.75" hidden="1" thickBot="1" x14ac:dyDescent="0.35">
      <c r="A61" s="1176"/>
      <c r="B61" s="1207" t="s">
        <v>2451</v>
      </c>
      <c r="C61" s="1927"/>
      <c r="D61" s="1928"/>
      <c r="E61" s="1928"/>
      <c r="F61" s="1929"/>
      <c r="G61" s="1176"/>
    </row>
    <row r="62" spans="1:7" ht="26.25" hidden="1" customHeight="1" thickBot="1" x14ac:dyDescent="0.35">
      <c r="A62" s="1176"/>
      <c r="B62" s="1184" t="s">
        <v>560</v>
      </c>
      <c r="C62" s="1909"/>
      <c r="D62" s="1910"/>
      <c r="E62" s="1910"/>
      <c r="F62" s="1911"/>
      <c r="G62" s="1176"/>
    </row>
    <row r="63" spans="1:7" ht="18" hidden="1" thickBot="1" x14ac:dyDescent="0.35">
      <c r="A63" s="1176"/>
      <c r="B63" s="1184" t="s">
        <v>37</v>
      </c>
      <c r="C63" s="1906"/>
      <c r="D63" s="1907"/>
      <c r="E63" s="1907"/>
      <c r="F63" s="1908"/>
      <c r="G63" s="1176"/>
    </row>
    <row r="64" spans="1:7" ht="12.75" hidden="1" customHeight="1" x14ac:dyDescent="0.3">
      <c r="A64" s="1176"/>
      <c r="B64" s="1899"/>
      <c r="C64" s="1182">
        <v>2018</v>
      </c>
      <c r="D64" s="1182">
        <v>2019</v>
      </c>
      <c r="E64" s="1182">
        <v>2020</v>
      </c>
      <c r="F64" s="1182">
        <v>2021</v>
      </c>
      <c r="G64" s="1176"/>
    </row>
    <row r="65" spans="1:7" ht="9" hidden="1" customHeight="1" thickBot="1" x14ac:dyDescent="0.35">
      <c r="A65" s="1176"/>
      <c r="B65" s="1900"/>
      <c r="C65" s="1191" t="s">
        <v>17</v>
      </c>
      <c r="D65" s="1191" t="s">
        <v>18</v>
      </c>
      <c r="E65" s="1191" t="s">
        <v>18</v>
      </c>
      <c r="F65" s="1191" t="s">
        <v>18</v>
      </c>
      <c r="G65" s="1176"/>
    </row>
    <row r="66" spans="1:7" ht="18" hidden="1" thickBot="1" x14ac:dyDescent="0.35">
      <c r="A66" s="1176"/>
      <c r="B66" s="1184" t="s">
        <v>39</v>
      </c>
      <c r="C66" s="1184"/>
      <c r="D66" s="1184"/>
      <c r="E66" s="1184"/>
      <c r="F66" s="1184"/>
      <c r="G66" s="1176"/>
    </row>
    <row r="67" spans="1:7" ht="18" hidden="1" thickBot="1" x14ac:dyDescent="0.35">
      <c r="A67" s="1176"/>
      <c r="B67" s="1184" t="s">
        <v>562</v>
      </c>
      <c r="C67" s="1192">
        <f>C96</f>
        <v>0</v>
      </c>
      <c r="D67" s="1192">
        <f>D96</f>
        <v>0</v>
      </c>
      <c r="E67" s="1192">
        <f>E96</f>
        <v>0</v>
      </c>
      <c r="F67" s="1192">
        <f>F96</f>
        <v>0</v>
      </c>
      <c r="G67" s="1176"/>
    </row>
    <row r="68" spans="1:7" ht="18" hidden="1" thickBot="1" x14ac:dyDescent="0.35">
      <c r="A68" s="1176"/>
      <c r="B68" s="1184" t="s">
        <v>563</v>
      </c>
      <c r="C68" s="1192" t="e">
        <f>C67/C66</f>
        <v>#DIV/0!</v>
      </c>
      <c r="D68" s="1192" t="e">
        <f>D67/D66</f>
        <v>#DIV/0!</v>
      </c>
      <c r="E68" s="1192" t="e">
        <f>E67/E66</f>
        <v>#DIV/0!</v>
      </c>
      <c r="F68" s="1192" t="e">
        <f>F67/F66</f>
        <v>#DIV/0!</v>
      </c>
      <c r="G68" s="1176"/>
    </row>
    <row r="69" spans="1:7" ht="18" hidden="1" thickBot="1" x14ac:dyDescent="0.35">
      <c r="A69" s="1176"/>
      <c r="B69" s="1184" t="s">
        <v>564</v>
      </c>
      <c r="C69" s="1193"/>
      <c r="D69" s="1194" t="e">
        <f t="shared" ref="D69:F71" si="1">D66/C66-1</f>
        <v>#DIV/0!</v>
      </c>
      <c r="E69" s="1194" t="e">
        <f t="shared" si="1"/>
        <v>#DIV/0!</v>
      </c>
      <c r="F69" s="1194" t="e">
        <f t="shared" si="1"/>
        <v>#DIV/0!</v>
      </c>
      <c r="G69" s="1176"/>
    </row>
    <row r="70" spans="1:7" ht="18" hidden="1" thickBot="1" x14ac:dyDescent="0.35">
      <c r="A70" s="1176"/>
      <c r="B70" s="1184" t="s">
        <v>566</v>
      </c>
      <c r="C70" s="1193"/>
      <c r="D70" s="1194" t="e">
        <f t="shared" si="1"/>
        <v>#DIV/0!</v>
      </c>
      <c r="E70" s="1194" t="e">
        <f t="shared" si="1"/>
        <v>#DIV/0!</v>
      </c>
      <c r="F70" s="1194" t="e">
        <f t="shared" si="1"/>
        <v>#DIV/0!</v>
      </c>
      <c r="G70" s="1176"/>
    </row>
    <row r="71" spans="1:7" ht="33.75" hidden="1" thickBot="1" x14ac:dyDescent="0.35">
      <c r="A71" s="1176"/>
      <c r="B71" s="1184" t="s">
        <v>51</v>
      </c>
      <c r="C71" s="1193"/>
      <c r="D71" s="1194" t="e">
        <f t="shared" si="1"/>
        <v>#DIV/0!</v>
      </c>
      <c r="E71" s="1194" t="e">
        <f t="shared" si="1"/>
        <v>#DIV/0!</v>
      </c>
      <c r="F71" s="1194" t="e">
        <f t="shared" si="1"/>
        <v>#DIV/0!</v>
      </c>
      <c r="G71" s="1176"/>
    </row>
    <row r="72" spans="1:7" ht="24.75" hidden="1" customHeight="1" thickBot="1" x14ac:dyDescent="0.35">
      <c r="A72" s="1176"/>
      <c r="B72" s="1901" t="s">
        <v>2452</v>
      </c>
      <c r="C72" s="1902"/>
      <c r="D72" s="1902"/>
      <c r="E72" s="1902"/>
      <c r="F72" s="1903"/>
      <c r="G72" s="1176"/>
    </row>
    <row r="73" spans="1:7" ht="12.75" hidden="1" customHeight="1" x14ac:dyDescent="0.3">
      <c r="A73" s="1176"/>
      <c r="B73" s="1899"/>
      <c r="C73" s="1182">
        <v>2018</v>
      </c>
      <c r="D73" s="1182">
        <v>2019</v>
      </c>
      <c r="E73" s="1182">
        <v>2020</v>
      </c>
      <c r="F73" s="1182">
        <v>2021</v>
      </c>
      <c r="G73" s="1176"/>
    </row>
    <row r="74" spans="1:7" ht="9" hidden="1" customHeight="1" thickBot="1" x14ac:dyDescent="0.35">
      <c r="A74" s="1176"/>
      <c r="B74" s="1900"/>
      <c r="C74" s="1191" t="s">
        <v>17</v>
      </c>
      <c r="D74" s="1191" t="s">
        <v>18</v>
      </c>
      <c r="E74" s="1191" t="s">
        <v>18</v>
      </c>
      <c r="F74" s="1191" t="s">
        <v>18</v>
      </c>
      <c r="G74" s="1176"/>
    </row>
    <row r="75" spans="1:7" ht="24.75" hidden="1" customHeight="1" thickBot="1" x14ac:dyDescent="0.35">
      <c r="A75" s="1176"/>
      <c r="B75" s="1195" t="s">
        <v>568</v>
      </c>
      <c r="C75" s="1196"/>
      <c r="D75" s="1196"/>
      <c r="E75" s="1196"/>
      <c r="F75" s="1196"/>
      <c r="G75" s="1176"/>
    </row>
    <row r="76" spans="1:7" ht="38.25" hidden="1" customHeight="1" thickBot="1" x14ac:dyDescent="0.35">
      <c r="A76" s="1176"/>
      <c r="B76" s="1197" t="s">
        <v>569</v>
      </c>
      <c r="C76" s="1199"/>
      <c r="D76" s="1208"/>
      <c r="E76" s="1208"/>
      <c r="F76" s="1208"/>
      <c r="G76" s="1176"/>
    </row>
    <row r="77" spans="1:7" ht="24.75" hidden="1" customHeight="1" thickBot="1" x14ac:dyDescent="0.35">
      <c r="A77" s="1176"/>
      <c r="B77" s="1197" t="s">
        <v>570</v>
      </c>
      <c r="C77" s="1199"/>
      <c r="D77" s="1208"/>
      <c r="E77" s="1208"/>
      <c r="F77" s="1208"/>
      <c r="G77" s="1176"/>
    </row>
    <row r="78" spans="1:7" ht="24.75" hidden="1" customHeight="1" thickBot="1" x14ac:dyDescent="0.35">
      <c r="A78" s="1176"/>
      <c r="B78" s="1195" t="s">
        <v>571</v>
      </c>
      <c r="C78" s="1196"/>
      <c r="D78" s="1196"/>
      <c r="E78" s="1196"/>
      <c r="F78" s="1196"/>
      <c r="G78" s="1176"/>
    </row>
    <row r="79" spans="1:7" ht="18" hidden="1" thickBot="1" x14ac:dyDescent="0.35">
      <c r="A79" s="1176"/>
      <c r="B79" s="1197" t="s">
        <v>569</v>
      </c>
      <c r="C79" s="1199"/>
      <c r="D79" s="1196"/>
      <c r="E79" s="1196"/>
      <c r="F79" s="1196"/>
      <c r="G79" s="1176"/>
    </row>
    <row r="80" spans="1:7" ht="18" hidden="1" thickBot="1" x14ac:dyDescent="0.35">
      <c r="A80" s="1176"/>
      <c r="B80" s="1197" t="s">
        <v>570</v>
      </c>
      <c r="C80" s="1199"/>
      <c r="D80" s="1196"/>
      <c r="E80" s="1196"/>
      <c r="F80" s="1196"/>
      <c r="G80" s="1176"/>
    </row>
    <row r="81" spans="1:7" ht="24.75" hidden="1" customHeight="1" thickBot="1" x14ac:dyDescent="0.35">
      <c r="A81" s="1176"/>
      <c r="B81" s="1195" t="s">
        <v>572</v>
      </c>
      <c r="C81" s="1199">
        <v>0</v>
      </c>
      <c r="D81" s="1196">
        <v>0</v>
      </c>
      <c r="E81" s="1196">
        <v>0</v>
      </c>
      <c r="F81" s="1196">
        <v>0</v>
      </c>
      <c r="G81" s="1176"/>
    </row>
    <row r="82" spans="1:7" ht="18" hidden="1" thickBot="1" x14ac:dyDescent="0.35">
      <c r="A82" s="1176"/>
      <c r="B82" s="1197" t="s">
        <v>569</v>
      </c>
      <c r="C82" s="1199"/>
      <c r="D82" s="1196"/>
      <c r="E82" s="1196"/>
      <c r="F82" s="1196"/>
      <c r="G82" s="1176"/>
    </row>
    <row r="83" spans="1:7" ht="18" hidden="1" thickBot="1" x14ac:dyDescent="0.35">
      <c r="A83" s="1176"/>
      <c r="B83" s="1197" t="s">
        <v>570</v>
      </c>
      <c r="C83" s="1199"/>
      <c r="D83" s="1196"/>
      <c r="E83" s="1196"/>
      <c r="F83" s="1196"/>
      <c r="G83" s="1176"/>
    </row>
    <row r="84" spans="1:7" ht="18" hidden="1" thickBot="1" x14ac:dyDescent="0.35">
      <c r="A84" s="1176"/>
      <c r="B84" s="1195" t="s">
        <v>573</v>
      </c>
      <c r="C84" s="1199"/>
      <c r="D84" s="1196"/>
      <c r="E84" s="1196"/>
      <c r="F84" s="1196"/>
      <c r="G84" s="1176"/>
    </row>
    <row r="85" spans="1:7" ht="18" hidden="1" thickBot="1" x14ac:dyDescent="0.35">
      <c r="A85" s="1176"/>
      <c r="B85" s="1197" t="s">
        <v>569</v>
      </c>
      <c r="C85" s="1199"/>
      <c r="D85" s="1196"/>
      <c r="E85" s="1196"/>
      <c r="F85" s="1196"/>
      <c r="G85" s="1176"/>
    </row>
    <row r="86" spans="1:7" ht="18" hidden="1" thickBot="1" x14ac:dyDescent="0.35">
      <c r="A86" s="1176"/>
      <c r="B86" s="1197" t="s">
        <v>570</v>
      </c>
      <c r="C86" s="1199"/>
      <c r="D86" s="1196"/>
      <c r="E86" s="1196"/>
      <c r="F86" s="1196"/>
      <c r="G86" s="1176"/>
    </row>
    <row r="87" spans="1:7" ht="18" hidden="1" thickBot="1" x14ac:dyDescent="0.35">
      <c r="A87" s="1176"/>
      <c r="B87" s="1195" t="s">
        <v>574</v>
      </c>
      <c r="C87" s="1199"/>
      <c r="D87" s="1196"/>
      <c r="E87" s="1196"/>
      <c r="F87" s="1196"/>
      <c r="G87" s="1176"/>
    </row>
    <row r="88" spans="1:7" ht="18" hidden="1" thickBot="1" x14ac:dyDescent="0.35">
      <c r="A88" s="1176"/>
      <c r="B88" s="1197" t="s">
        <v>569</v>
      </c>
      <c r="C88" s="1199"/>
      <c r="D88" s="1196"/>
      <c r="E88" s="1196"/>
      <c r="F88" s="1196"/>
      <c r="G88" s="1176"/>
    </row>
    <row r="89" spans="1:7" ht="18" hidden="1" thickBot="1" x14ac:dyDescent="0.35">
      <c r="A89" s="1176"/>
      <c r="B89" s="1197" t="s">
        <v>570</v>
      </c>
      <c r="C89" s="1199"/>
      <c r="D89" s="1196"/>
      <c r="E89" s="1196"/>
      <c r="F89" s="1196"/>
      <c r="G89" s="1176"/>
    </row>
    <row r="90" spans="1:7" ht="18" hidden="1" thickBot="1" x14ac:dyDescent="0.35">
      <c r="A90" s="1176"/>
      <c r="B90" s="1195" t="s">
        <v>575</v>
      </c>
      <c r="C90" s="1199"/>
      <c r="D90" s="1196"/>
      <c r="E90" s="1196"/>
      <c r="F90" s="1196"/>
      <c r="G90" s="1176"/>
    </row>
    <row r="91" spans="1:7" ht="18" hidden="1" thickBot="1" x14ac:dyDescent="0.35">
      <c r="A91" s="1176"/>
      <c r="B91" s="1197" t="s">
        <v>569</v>
      </c>
      <c r="C91" s="1199"/>
      <c r="D91" s="1196"/>
      <c r="E91" s="1196"/>
      <c r="F91" s="1196"/>
      <c r="G91" s="1176"/>
    </row>
    <row r="92" spans="1:7" ht="18" hidden="1" thickBot="1" x14ac:dyDescent="0.35">
      <c r="A92" s="1176"/>
      <c r="B92" s="1197" t="s">
        <v>570</v>
      </c>
      <c r="C92" s="1199"/>
      <c r="D92" s="1196"/>
      <c r="E92" s="1196"/>
      <c r="F92" s="1196"/>
      <c r="G92" s="1176"/>
    </row>
    <row r="93" spans="1:7" ht="33.75" hidden="1" thickBot="1" x14ac:dyDescent="0.35">
      <c r="A93" s="1176"/>
      <c r="B93" s="1195" t="s">
        <v>576</v>
      </c>
      <c r="C93" s="1199"/>
      <c r="D93" s="1196"/>
      <c r="E93" s="1196"/>
      <c r="F93" s="1196"/>
      <c r="G93" s="1176"/>
    </row>
    <row r="94" spans="1:7" ht="18" hidden="1" thickBot="1" x14ac:dyDescent="0.35">
      <c r="A94" s="1176"/>
      <c r="B94" s="1197" t="s">
        <v>569</v>
      </c>
      <c r="C94" s="1199"/>
      <c r="D94" s="1196"/>
      <c r="E94" s="1196"/>
      <c r="F94" s="1196"/>
      <c r="G94" s="1176"/>
    </row>
    <row r="95" spans="1:7" ht="18" hidden="1" thickBot="1" x14ac:dyDescent="0.35">
      <c r="A95" s="1176"/>
      <c r="B95" s="1197" t="s">
        <v>570</v>
      </c>
      <c r="C95" s="1199"/>
      <c r="D95" s="1196"/>
      <c r="E95" s="1196"/>
      <c r="F95" s="1196"/>
      <c r="G95" s="1176"/>
    </row>
    <row r="96" spans="1:7" ht="18" hidden="1" thickBot="1" x14ac:dyDescent="0.35">
      <c r="A96" s="1176"/>
      <c r="B96" s="1209" t="s">
        <v>581</v>
      </c>
      <c r="C96" s="1199">
        <f>C93+C90+C87+C84+C81+C78+C75</f>
        <v>0</v>
      </c>
      <c r="D96" s="1199">
        <f>D93+D90+D87+D84+D81+D78+D75</f>
        <v>0</v>
      </c>
      <c r="E96" s="1199">
        <f>E93+E90+E87+E84+E81+E78+E75</f>
        <v>0</v>
      </c>
      <c r="F96" s="1199">
        <f>F93+F90+F87+F84+F81+F78+F75</f>
        <v>0</v>
      </c>
      <c r="G96" s="1176"/>
    </row>
    <row r="97" spans="1:7" ht="17.25" hidden="1" customHeight="1" thickBot="1" x14ac:dyDescent="0.35">
      <c r="A97" s="1176"/>
      <c r="B97" s="1205" t="s">
        <v>578</v>
      </c>
      <c r="C97" s="1206">
        <f>IF(C96-C67=0,0,"Error")</f>
        <v>0</v>
      </c>
      <c r="D97" s="1206">
        <f>IF(D96-D67=0,0,"Error")</f>
        <v>0</v>
      </c>
      <c r="E97" s="1206">
        <f>IF(E96-E67=0,0,"Error")</f>
        <v>0</v>
      </c>
      <c r="F97" s="1206">
        <f>IF(F96-F67=0,0,"Error")</f>
        <v>0</v>
      </c>
      <c r="G97" s="1176"/>
    </row>
    <row r="98" spans="1:7" ht="33.75" hidden="1" thickBot="1" x14ac:dyDescent="0.35">
      <c r="A98" s="1176"/>
      <c r="B98" s="1207" t="s">
        <v>2453</v>
      </c>
      <c r="C98" s="1927"/>
      <c r="D98" s="1928"/>
      <c r="E98" s="1928"/>
      <c r="F98" s="1929"/>
      <c r="G98" s="1176"/>
    </row>
    <row r="99" spans="1:7" ht="26.25" hidden="1" customHeight="1" thickBot="1" x14ac:dyDescent="0.35">
      <c r="A99" s="1176"/>
      <c r="B99" s="1184" t="s">
        <v>560</v>
      </c>
      <c r="C99" s="1909"/>
      <c r="D99" s="1910"/>
      <c r="E99" s="1910"/>
      <c r="F99" s="1911"/>
      <c r="G99" s="1176"/>
    </row>
    <row r="100" spans="1:7" ht="18" hidden="1" thickBot="1" x14ac:dyDescent="0.35">
      <c r="A100" s="1176"/>
      <c r="B100" s="1184" t="s">
        <v>37</v>
      </c>
      <c r="C100" s="1906"/>
      <c r="D100" s="1907"/>
      <c r="E100" s="1907"/>
      <c r="F100" s="1908"/>
      <c r="G100" s="1176"/>
    </row>
    <row r="101" spans="1:7" ht="12.75" hidden="1" customHeight="1" x14ac:dyDescent="0.3">
      <c r="A101" s="1176"/>
      <c r="B101" s="1899"/>
      <c r="C101" s="1182">
        <v>2018</v>
      </c>
      <c r="D101" s="1182">
        <v>2019</v>
      </c>
      <c r="E101" s="1182">
        <v>2020</v>
      </c>
      <c r="F101" s="1182">
        <v>2021</v>
      </c>
      <c r="G101" s="1176"/>
    </row>
    <row r="102" spans="1:7" ht="9" hidden="1" customHeight="1" thickBot="1" x14ac:dyDescent="0.35">
      <c r="A102" s="1176"/>
      <c r="B102" s="1900"/>
      <c r="C102" s="1191" t="s">
        <v>17</v>
      </c>
      <c r="D102" s="1191" t="s">
        <v>18</v>
      </c>
      <c r="E102" s="1191" t="s">
        <v>18</v>
      </c>
      <c r="F102" s="1191" t="s">
        <v>18</v>
      </c>
      <c r="G102" s="1176"/>
    </row>
    <row r="103" spans="1:7" ht="18" hidden="1" thickBot="1" x14ac:dyDescent="0.35">
      <c r="A103" s="1176"/>
      <c r="B103" s="1184" t="s">
        <v>39</v>
      </c>
      <c r="C103" s="1210"/>
      <c r="D103" s="1210"/>
      <c r="E103" s="1210"/>
      <c r="F103" s="1210"/>
      <c r="G103" s="1176"/>
    </row>
    <row r="104" spans="1:7" ht="18" hidden="1" thickBot="1" x14ac:dyDescent="0.35">
      <c r="A104" s="1176"/>
      <c r="B104" s="1184" t="s">
        <v>562</v>
      </c>
      <c r="C104" s="1192">
        <f>C133</f>
        <v>0</v>
      </c>
      <c r="D104" s="1192">
        <f>D133</f>
        <v>0</v>
      </c>
      <c r="E104" s="1192">
        <f>E133</f>
        <v>0</v>
      </c>
      <c r="F104" s="1192">
        <f>F133</f>
        <v>0</v>
      </c>
      <c r="G104" s="1176"/>
    </row>
    <row r="105" spans="1:7" ht="18" hidden="1" thickBot="1" x14ac:dyDescent="0.35">
      <c r="A105" s="1176"/>
      <c r="B105" s="1184" t="s">
        <v>563</v>
      </c>
      <c r="C105" s="1192" t="e">
        <f>C104/C103</f>
        <v>#DIV/0!</v>
      </c>
      <c r="D105" s="1192" t="e">
        <f>D104/D103</f>
        <v>#DIV/0!</v>
      </c>
      <c r="E105" s="1192" t="e">
        <f>E104/E103</f>
        <v>#DIV/0!</v>
      </c>
      <c r="F105" s="1192" t="e">
        <f>F104/F103</f>
        <v>#DIV/0!</v>
      </c>
      <c r="G105" s="1176"/>
    </row>
    <row r="106" spans="1:7" ht="18" hidden="1" thickBot="1" x14ac:dyDescent="0.35">
      <c r="A106" s="1176"/>
      <c r="B106" s="1184" t="s">
        <v>564</v>
      </c>
      <c r="C106" s="1193"/>
      <c r="D106" s="1194" t="e">
        <f t="shared" ref="D106:F108" si="2">D103/C103-1</f>
        <v>#DIV/0!</v>
      </c>
      <c r="E106" s="1194" t="e">
        <f t="shared" si="2"/>
        <v>#DIV/0!</v>
      </c>
      <c r="F106" s="1194" t="e">
        <f t="shared" si="2"/>
        <v>#DIV/0!</v>
      </c>
      <c r="G106" s="1176"/>
    </row>
    <row r="107" spans="1:7" ht="18" hidden="1" thickBot="1" x14ac:dyDescent="0.35">
      <c r="A107" s="1176"/>
      <c r="B107" s="1184" t="s">
        <v>566</v>
      </c>
      <c r="C107" s="1193"/>
      <c r="D107" s="1194" t="e">
        <f t="shared" si="2"/>
        <v>#DIV/0!</v>
      </c>
      <c r="E107" s="1194" t="e">
        <f t="shared" si="2"/>
        <v>#DIV/0!</v>
      </c>
      <c r="F107" s="1194" t="e">
        <f t="shared" si="2"/>
        <v>#DIV/0!</v>
      </c>
      <c r="G107" s="1176"/>
    </row>
    <row r="108" spans="1:7" ht="33.75" hidden="1" thickBot="1" x14ac:dyDescent="0.35">
      <c r="A108" s="1176"/>
      <c r="B108" s="1184" t="s">
        <v>51</v>
      </c>
      <c r="C108" s="1193"/>
      <c r="D108" s="1194" t="e">
        <f t="shared" si="2"/>
        <v>#DIV/0!</v>
      </c>
      <c r="E108" s="1194" t="e">
        <f t="shared" si="2"/>
        <v>#DIV/0!</v>
      </c>
      <c r="F108" s="1194" t="e">
        <f t="shared" si="2"/>
        <v>#DIV/0!</v>
      </c>
      <c r="G108" s="1176"/>
    </row>
    <row r="109" spans="1:7" ht="24.75" hidden="1" customHeight="1" thickBot="1" x14ac:dyDescent="0.35">
      <c r="A109" s="1176"/>
      <c r="B109" s="1901" t="s">
        <v>2452</v>
      </c>
      <c r="C109" s="1902"/>
      <c r="D109" s="1902"/>
      <c r="E109" s="1902"/>
      <c r="F109" s="1903"/>
      <c r="G109" s="1176"/>
    </row>
    <row r="110" spans="1:7" ht="12.75" hidden="1" customHeight="1" x14ac:dyDescent="0.3">
      <c r="A110" s="1176"/>
      <c r="B110" s="1899"/>
      <c r="C110" s="1182">
        <v>2018</v>
      </c>
      <c r="D110" s="1182">
        <v>2019</v>
      </c>
      <c r="E110" s="1182">
        <v>2020</v>
      </c>
      <c r="F110" s="1182">
        <v>2021</v>
      </c>
      <c r="G110" s="1176"/>
    </row>
    <row r="111" spans="1:7" ht="9" hidden="1" customHeight="1" thickBot="1" x14ac:dyDescent="0.35">
      <c r="A111" s="1176"/>
      <c r="B111" s="1900"/>
      <c r="C111" s="1191" t="s">
        <v>17</v>
      </c>
      <c r="D111" s="1191" t="s">
        <v>18</v>
      </c>
      <c r="E111" s="1191" t="s">
        <v>18</v>
      </c>
      <c r="F111" s="1191" t="s">
        <v>18</v>
      </c>
      <c r="G111" s="1176"/>
    </row>
    <row r="112" spans="1:7" ht="24.75" hidden="1" customHeight="1" thickBot="1" x14ac:dyDescent="0.35">
      <c r="A112" s="1176"/>
      <c r="B112" s="1195" t="s">
        <v>568</v>
      </c>
      <c r="C112" s="1196"/>
      <c r="D112" s="1196"/>
      <c r="E112" s="1196"/>
      <c r="F112" s="1196"/>
      <c r="G112" s="1176"/>
    </row>
    <row r="113" spans="1:7" ht="18" hidden="1" thickBot="1" x14ac:dyDescent="0.35">
      <c r="A113" s="1176"/>
      <c r="B113" s="1197" t="s">
        <v>569</v>
      </c>
      <c r="C113" s="1199"/>
      <c r="D113" s="1208"/>
      <c r="E113" s="1208"/>
      <c r="F113" s="1208"/>
      <c r="G113" s="1176"/>
    </row>
    <row r="114" spans="1:7" ht="18" hidden="1" thickBot="1" x14ac:dyDescent="0.35">
      <c r="A114" s="1176"/>
      <c r="B114" s="1197" t="s">
        <v>570</v>
      </c>
      <c r="C114" s="1199"/>
      <c r="D114" s="1208"/>
      <c r="E114" s="1208"/>
      <c r="F114" s="1208"/>
      <c r="G114" s="1176"/>
    </row>
    <row r="115" spans="1:7" ht="24.75" hidden="1" customHeight="1" thickBot="1" x14ac:dyDescent="0.35">
      <c r="A115" s="1176"/>
      <c r="B115" s="1195" t="s">
        <v>571</v>
      </c>
      <c r="C115" s="1196"/>
      <c r="D115" s="1196"/>
      <c r="E115" s="1196"/>
      <c r="F115" s="1196"/>
      <c r="G115" s="1176"/>
    </row>
    <row r="116" spans="1:7" ht="18" hidden="1" thickBot="1" x14ac:dyDescent="0.35">
      <c r="A116" s="1176"/>
      <c r="B116" s="1197" t="s">
        <v>569</v>
      </c>
      <c r="C116" s="1199"/>
      <c r="D116" s="1196"/>
      <c r="E116" s="1196"/>
      <c r="F116" s="1196"/>
      <c r="G116" s="1176"/>
    </row>
    <row r="117" spans="1:7" ht="18" hidden="1" thickBot="1" x14ac:dyDescent="0.35">
      <c r="A117" s="1176"/>
      <c r="B117" s="1197" t="s">
        <v>570</v>
      </c>
      <c r="C117" s="1199"/>
      <c r="D117" s="1196"/>
      <c r="E117" s="1196"/>
      <c r="F117" s="1196"/>
      <c r="G117" s="1176"/>
    </row>
    <row r="118" spans="1:7" ht="24.75" hidden="1" customHeight="1" thickBot="1" x14ac:dyDescent="0.35">
      <c r="A118" s="1176"/>
      <c r="B118" s="1195" t="s">
        <v>572</v>
      </c>
      <c r="C118" s="1211">
        <v>0</v>
      </c>
      <c r="D118" s="1212">
        <v>0</v>
      </c>
      <c r="E118" s="1212">
        <v>0</v>
      </c>
      <c r="F118" s="1212">
        <v>0</v>
      </c>
      <c r="G118" s="1176"/>
    </row>
    <row r="119" spans="1:7" ht="18" hidden="1" thickBot="1" x14ac:dyDescent="0.35">
      <c r="A119" s="1176"/>
      <c r="B119" s="1197" t="s">
        <v>569</v>
      </c>
      <c r="C119" s="1199"/>
      <c r="D119" s="1196"/>
      <c r="E119" s="1196"/>
      <c r="F119" s="1196"/>
      <c r="G119" s="1176"/>
    </row>
    <row r="120" spans="1:7" ht="18" hidden="1" thickBot="1" x14ac:dyDescent="0.35">
      <c r="A120" s="1176"/>
      <c r="B120" s="1197" t="s">
        <v>570</v>
      </c>
      <c r="C120" s="1199"/>
      <c r="D120" s="1196"/>
      <c r="E120" s="1196"/>
      <c r="F120" s="1196"/>
      <c r="G120" s="1176"/>
    </row>
    <row r="121" spans="1:7" ht="18" hidden="1" thickBot="1" x14ac:dyDescent="0.35">
      <c r="A121" s="1176"/>
      <c r="B121" s="1195" t="s">
        <v>573</v>
      </c>
      <c r="C121" s="1199"/>
      <c r="D121" s="1196"/>
      <c r="E121" s="1196"/>
      <c r="F121" s="1196"/>
      <c r="G121" s="1176"/>
    </row>
    <row r="122" spans="1:7" ht="18" hidden="1" thickBot="1" x14ac:dyDescent="0.35">
      <c r="A122" s="1176"/>
      <c r="B122" s="1197" t="s">
        <v>569</v>
      </c>
      <c r="C122" s="1199"/>
      <c r="D122" s="1196"/>
      <c r="E122" s="1196"/>
      <c r="F122" s="1196"/>
      <c r="G122" s="1176"/>
    </row>
    <row r="123" spans="1:7" ht="18" hidden="1" thickBot="1" x14ac:dyDescent="0.35">
      <c r="A123" s="1176"/>
      <c r="B123" s="1197" t="s">
        <v>570</v>
      </c>
      <c r="C123" s="1199"/>
      <c r="D123" s="1196"/>
      <c r="E123" s="1196"/>
      <c r="F123" s="1196"/>
      <c r="G123" s="1176"/>
    </row>
    <row r="124" spans="1:7" ht="18" hidden="1" thickBot="1" x14ac:dyDescent="0.35">
      <c r="A124" s="1176"/>
      <c r="B124" s="1195" t="s">
        <v>574</v>
      </c>
      <c r="C124" s="1199"/>
      <c r="D124" s="1196"/>
      <c r="E124" s="1196"/>
      <c r="F124" s="1196"/>
      <c r="G124" s="1176"/>
    </row>
    <row r="125" spans="1:7" ht="18" hidden="1" thickBot="1" x14ac:dyDescent="0.35">
      <c r="A125" s="1176"/>
      <c r="B125" s="1197" t="s">
        <v>569</v>
      </c>
      <c r="C125" s="1199"/>
      <c r="D125" s="1196"/>
      <c r="E125" s="1196"/>
      <c r="F125" s="1196"/>
      <c r="G125" s="1176"/>
    </row>
    <row r="126" spans="1:7" ht="15" hidden="1" customHeight="1" thickBot="1" x14ac:dyDescent="0.35">
      <c r="A126" s="1176"/>
      <c r="B126" s="1197" t="s">
        <v>570</v>
      </c>
      <c r="C126" s="1199"/>
      <c r="D126" s="1196"/>
      <c r="E126" s="1196"/>
      <c r="F126" s="1196"/>
      <c r="G126" s="1176"/>
    </row>
    <row r="127" spans="1:7" ht="18" hidden="1" thickBot="1" x14ac:dyDescent="0.35">
      <c r="A127" s="1176"/>
      <c r="B127" s="1195" t="s">
        <v>575</v>
      </c>
      <c r="C127" s="1199">
        <v>0</v>
      </c>
      <c r="D127" s="1196">
        <v>0</v>
      </c>
      <c r="E127" s="1196">
        <v>0</v>
      </c>
      <c r="F127" s="1196">
        <v>0</v>
      </c>
      <c r="G127" s="1176"/>
    </row>
    <row r="128" spans="1:7" ht="18" hidden="1" thickBot="1" x14ac:dyDescent="0.35">
      <c r="A128" s="1176"/>
      <c r="B128" s="1197" t="s">
        <v>569</v>
      </c>
      <c r="C128" s="1199"/>
      <c r="D128" s="1196"/>
      <c r="E128" s="1196"/>
      <c r="F128" s="1196"/>
      <c r="G128" s="1176"/>
    </row>
    <row r="129" spans="1:7" ht="18" hidden="1" thickBot="1" x14ac:dyDescent="0.35">
      <c r="A129" s="1176"/>
      <c r="B129" s="1197" t="s">
        <v>570</v>
      </c>
      <c r="C129" s="1199"/>
      <c r="D129" s="1196"/>
      <c r="E129" s="1196"/>
      <c r="F129" s="1196"/>
      <c r="G129" s="1176"/>
    </row>
    <row r="130" spans="1:7" ht="33.75" hidden="1" thickBot="1" x14ac:dyDescent="0.35">
      <c r="A130" s="1176"/>
      <c r="B130" s="1195" t="s">
        <v>576</v>
      </c>
      <c r="C130" s="1199"/>
      <c r="D130" s="1196"/>
      <c r="E130" s="1196"/>
      <c r="F130" s="1196"/>
      <c r="G130" s="1176"/>
    </row>
    <row r="131" spans="1:7" ht="18" hidden="1" thickBot="1" x14ac:dyDescent="0.35">
      <c r="A131" s="1176"/>
      <c r="B131" s="1197" t="s">
        <v>569</v>
      </c>
      <c r="C131" s="1199"/>
      <c r="D131" s="1196"/>
      <c r="E131" s="1196"/>
      <c r="F131" s="1196"/>
      <c r="G131" s="1176"/>
    </row>
    <row r="132" spans="1:7" ht="18" hidden="1" thickBot="1" x14ac:dyDescent="0.35">
      <c r="A132" s="1176"/>
      <c r="B132" s="1197" t="s">
        <v>570</v>
      </c>
      <c r="C132" s="1199"/>
      <c r="D132" s="1196"/>
      <c r="E132" s="1196"/>
      <c r="F132" s="1196"/>
      <c r="G132" s="1176"/>
    </row>
    <row r="133" spans="1:7" ht="18" hidden="1" thickBot="1" x14ac:dyDescent="0.35">
      <c r="A133" s="1176"/>
      <c r="B133" s="1209" t="s">
        <v>581</v>
      </c>
      <c r="C133" s="1199">
        <f>C130+C127+C124+C121+C118+C115+C112</f>
        <v>0</v>
      </c>
      <c r="D133" s="1199">
        <f>D130+D127+D124+D121+D118+D115+D112</f>
        <v>0</v>
      </c>
      <c r="E133" s="1199">
        <f>E130+E127+E124+E121+E118+E115+E112</f>
        <v>0</v>
      </c>
      <c r="F133" s="1199">
        <f>F130+F127+F124+F121+F118+F115+F112</f>
        <v>0</v>
      </c>
      <c r="G133" s="1176"/>
    </row>
    <row r="134" spans="1:7" ht="17.25" hidden="1" customHeight="1" thickBot="1" x14ac:dyDescent="0.35">
      <c r="A134" s="1176"/>
      <c r="B134" s="1205" t="s">
        <v>578</v>
      </c>
      <c r="C134" s="1206">
        <f>IF(C133-C104=0,0,"Error")</f>
        <v>0</v>
      </c>
      <c r="D134" s="1206">
        <f>IF(D133-D104=0,0,"Error")</f>
        <v>0</v>
      </c>
      <c r="E134" s="1206">
        <f>IF(E133-E104=0,0,"Error")</f>
        <v>0</v>
      </c>
      <c r="F134" s="1206">
        <f>IF(F133-F104=0,0,"Error")</f>
        <v>0</v>
      </c>
      <c r="G134" s="1176"/>
    </row>
    <row r="135" spans="1:7" ht="18" thickBot="1" x14ac:dyDescent="0.35">
      <c r="A135" s="1176"/>
      <c r="B135" s="1916" t="s">
        <v>639</v>
      </c>
      <c r="C135" s="1917"/>
      <c r="D135" s="1917"/>
      <c r="E135" s="1917"/>
      <c r="F135" s="1918"/>
      <c r="G135" s="1176"/>
    </row>
    <row r="136" spans="1:7" ht="18" thickBot="1" x14ac:dyDescent="0.35">
      <c r="A136" s="1176"/>
      <c r="B136" s="1916" t="s">
        <v>583</v>
      </c>
      <c r="C136" s="1917"/>
      <c r="D136" s="1917"/>
      <c r="E136" s="1917"/>
      <c r="F136" s="1918"/>
      <c r="G136" s="1176"/>
    </row>
    <row r="137" spans="1:7" ht="33.75" thickBot="1" x14ac:dyDescent="0.35">
      <c r="A137" s="1176"/>
      <c r="B137" s="1190" t="s">
        <v>584</v>
      </c>
      <c r="C137" s="1923"/>
      <c r="D137" s="1924"/>
      <c r="E137" s="1925"/>
      <c r="F137" s="1926"/>
      <c r="G137" s="1176"/>
    </row>
    <row r="138" spans="1:7" ht="36" customHeight="1" thickBot="1" x14ac:dyDescent="0.35">
      <c r="A138" s="1176"/>
      <c r="B138" s="1190" t="s">
        <v>558</v>
      </c>
      <c r="C138" s="1213"/>
      <c r="D138" s="1214" t="s">
        <v>587</v>
      </c>
      <c r="E138" s="1215"/>
      <c r="F138" s="1216" t="s">
        <v>2454</v>
      </c>
      <c r="G138" s="1176"/>
    </row>
    <row r="139" spans="1:7" ht="18" thickBot="1" x14ac:dyDescent="0.35">
      <c r="A139" s="1176"/>
      <c r="B139" s="1184" t="s">
        <v>560</v>
      </c>
      <c r="C139" s="1909" t="s">
        <v>2455</v>
      </c>
      <c r="D139" s="1910"/>
      <c r="E139" s="1910"/>
      <c r="F139" s="1911"/>
      <c r="G139" s="1176"/>
    </row>
    <row r="140" spans="1:7" ht="17.25" customHeight="1" thickBot="1" x14ac:dyDescent="0.35">
      <c r="A140" s="1176"/>
      <c r="B140" s="1184" t="s">
        <v>37</v>
      </c>
      <c r="C140" s="1906"/>
      <c r="D140" s="1907"/>
      <c r="E140" s="1907"/>
      <c r="F140" s="1908"/>
      <c r="G140" s="1176"/>
    </row>
    <row r="141" spans="1:7" ht="17.25" x14ac:dyDescent="0.3">
      <c r="A141" s="1176"/>
      <c r="B141" s="1899"/>
      <c r="C141" s="1182">
        <v>2022</v>
      </c>
      <c r="D141" s="1182">
        <v>2023</v>
      </c>
      <c r="E141" s="1182">
        <v>2024</v>
      </c>
      <c r="F141" s="1182">
        <v>2025</v>
      </c>
      <c r="G141" s="1176"/>
    </row>
    <row r="142" spans="1:7" ht="19.5" customHeight="1" thickBot="1" x14ac:dyDescent="0.35">
      <c r="A142" s="1176"/>
      <c r="B142" s="1900"/>
      <c r="C142" s="1191" t="s">
        <v>17</v>
      </c>
      <c r="D142" s="1191" t="s">
        <v>18</v>
      </c>
      <c r="E142" s="1191" t="s">
        <v>18</v>
      </c>
      <c r="F142" s="1191" t="s">
        <v>18</v>
      </c>
      <c r="G142" s="1176"/>
    </row>
    <row r="143" spans="1:7" ht="18" customHeight="1" thickBot="1" x14ac:dyDescent="0.35">
      <c r="A143" s="1176"/>
      <c r="B143" s="1184" t="s">
        <v>39</v>
      </c>
      <c r="C143" s="1184"/>
      <c r="D143" s="1184"/>
      <c r="E143" s="1184"/>
      <c r="F143" s="1184"/>
      <c r="G143" s="1176"/>
    </row>
    <row r="144" spans="1:7" ht="18" thickBot="1" x14ac:dyDescent="0.35">
      <c r="A144" s="1176"/>
      <c r="B144" s="1184" t="s">
        <v>562</v>
      </c>
      <c r="C144" s="1192">
        <v>76000</v>
      </c>
      <c r="D144" s="1192">
        <v>161400</v>
      </c>
      <c r="E144" s="1192"/>
      <c r="F144" s="1192"/>
      <c r="G144" s="1176"/>
    </row>
    <row r="145" spans="1:7" ht="18" thickBot="1" x14ac:dyDescent="0.35">
      <c r="A145" s="1176"/>
      <c r="B145" s="1184" t="s">
        <v>563</v>
      </c>
      <c r="C145" s="1192" t="e">
        <f>C144/C143</f>
        <v>#DIV/0!</v>
      </c>
      <c r="D145" s="1192" t="e">
        <f>D144/D143</f>
        <v>#DIV/0!</v>
      </c>
      <c r="E145" s="1192" t="e">
        <f>E144/E143</f>
        <v>#DIV/0!</v>
      </c>
      <c r="F145" s="1192" t="e">
        <f>F144/F143</f>
        <v>#DIV/0!</v>
      </c>
      <c r="G145" s="1176"/>
    </row>
    <row r="146" spans="1:7" ht="18" thickBot="1" x14ac:dyDescent="0.35">
      <c r="A146" s="1176"/>
      <c r="B146" s="1184" t="s">
        <v>564</v>
      </c>
      <c r="C146" s="1193" t="s">
        <v>565</v>
      </c>
      <c r="D146" s="1194" t="e">
        <f>D143/C143-1</f>
        <v>#DIV/0!</v>
      </c>
      <c r="E146" s="1194" t="e">
        <f t="shared" ref="E146:F148" si="3">E143/D143-1</f>
        <v>#DIV/0!</v>
      </c>
      <c r="F146" s="1194" t="e">
        <f t="shared" si="3"/>
        <v>#DIV/0!</v>
      </c>
      <c r="G146" s="1176"/>
    </row>
    <row r="147" spans="1:7" ht="18" thickBot="1" x14ac:dyDescent="0.35">
      <c r="A147" s="1176"/>
      <c r="B147" s="1184" t="s">
        <v>566</v>
      </c>
      <c r="C147" s="1193" t="s">
        <v>565</v>
      </c>
      <c r="D147" s="1194">
        <f>D144/C144-1</f>
        <v>1.1236842105263158</v>
      </c>
      <c r="E147" s="1194">
        <f t="shared" si="3"/>
        <v>-1</v>
      </c>
      <c r="F147" s="1194" t="e">
        <f t="shared" si="3"/>
        <v>#DIV/0!</v>
      </c>
      <c r="G147" s="1176"/>
    </row>
    <row r="148" spans="1:7" ht="33.75" thickBot="1" x14ac:dyDescent="0.35">
      <c r="A148" s="1176"/>
      <c r="B148" s="1184" t="s">
        <v>51</v>
      </c>
      <c r="C148" s="1193" t="s">
        <v>565</v>
      </c>
      <c r="D148" s="1194" t="e">
        <f>D145/C145-1</f>
        <v>#DIV/0!</v>
      </c>
      <c r="E148" s="1194" t="e">
        <f t="shared" si="3"/>
        <v>#DIV/0!</v>
      </c>
      <c r="F148" s="1194" t="e">
        <f t="shared" si="3"/>
        <v>#DIV/0!</v>
      </c>
      <c r="G148" s="1176"/>
    </row>
    <row r="149" spans="1:7" ht="18" thickBot="1" x14ac:dyDescent="0.35">
      <c r="A149" s="1176"/>
      <c r="B149" s="1901" t="s">
        <v>2456</v>
      </c>
      <c r="C149" s="1902"/>
      <c r="D149" s="1902"/>
      <c r="E149" s="1902"/>
      <c r="F149" s="1903"/>
      <c r="G149" s="1176"/>
    </row>
    <row r="150" spans="1:7" ht="18" customHeight="1" x14ac:dyDescent="0.3">
      <c r="A150" s="1176"/>
      <c r="B150" s="1899"/>
      <c r="C150" s="1182">
        <v>2022</v>
      </c>
      <c r="D150" s="1182">
        <v>2023</v>
      </c>
      <c r="E150" s="1182">
        <v>2024</v>
      </c>
      <c r="F150" s="1182">
        <v>2025</v>
      </c>
      <c r="G150" s="1176"/>
    </row>
    <row r="151" spans="1:7" ht="12.75" customHeight="1" thickBot="1" x14ac:dyDescent="0.35">
      <c r="A151" s="1176"/>
      <c r="B151" s="1900"/>
      <c r="C151" s="1191" t="s">
        <v>17</v>
      </c>
      <c r="D151" s="1191" t="s">
        <v>18</v>
      </c>
      <c r="E151" s="1191" t="s">
        <v>18</v>
      </c>
      <c r="F151" s="1191" t="s">
        <v>18</v>
      </c>
      <c r="G151" s="1176"/>
    </row>
    <row r="152" spans="1:7" ht="19.5" customHeight="1" thickBot="1" x14ac:dyDescent="0.35">
      <c r="A152" s="1176"/>
      <c r="B152" s="1195" t="s">
        <v>593</v>
      </c>
      <c r="C152" s="1196">
        <f>C153+C154+C155+C156</f>
        <v>0</v>
      </c>
      <c r="D152" s="1196">
        <f>D153+D154+D155+D156</f>
        <v>0</v>
      </c>
      <c r="E152" s="1196">
        <f>E153+E154+E155+E156</f>
        <v>0</v>
      </c>
      <c r="F152" s="1196">
        <f>F153+F154+F155+F156</f>
        <v>0</v>
      </c>
      <c r="G152" s="1176"/>
    </row>
    <row r="153" spans="1:7" ht="18" thickBot="1" x14ac:dyDescent="0.35">
      <c r="A153" s="1176"/>
      <c r="B153" s="1197" t="s">
        <v>569</v>
      </c>
      <c r="C153" s="1196"/>
      <c r="D153" s="1196"/>
      <c r="E153" s="1196"/>
      <c r="F153" s="1196"/>
      <c r="G153" s="1176"/>
    </row>
    <row r="154" spans="1:7" ht="18" thickBot="1" x14ac:dyDescent="0.35">
      <c r="A154" s="1176"/>
      <c r="B154" s="1197" t="s">
        <v>594</v>
      </c>
      <c r="C154" s="1196"/>
      <c r="D154" s="1196"/>
      <c r="E154" s="1196"/>
      <c r="F154" s="1196"/>
      <c r="G154" s="1176"/>
    </row>
    <row r="155" spans="1:7" ht="18" thickBot="1" x14ac:dyDescent="0.35">
      <c r="A155" s="1176"/>
      <c r="B155" s="1197" t="s">
        <v>595</v>
      </c>
      <c r="C155" s="1196"/>
      <c r="D155" s="1196"/>
      <c r="E155" s="1196"/>
      <c r="F155" s="1196"/>
      <c r="G155" s="1176"/>
    </row>
    <row r="156" spans="1:7" ht="18" thickBot="1" x14ac:dyDescent="0.35">
      <c r="A156" s="1176"/>
      <c r="B156" s="1197" t="s">
        <v>596</v>
      </c>
      <c r="C156" s="1196"/>
      <c r="D156" s="1196"/>
      <c r="E156" s="1196"/>
      <c r="F156" s="1196"/>
      <c r="G156" s="1176"/>
    </row>
    <row r="157" spans="1:7" ht="18" thickBot="1" x14ac:dyDescent="0.35">
      <c r="A157" s="1176"/>
      <c r="B157" s="1195" t="s">
        <v>597</v>
      </c>
      <c r="C157" s="1192">
        <v>76000</v>
      </c>
      <c r="D157" s="1192">
        <v>161400</v>
      </c>
      <c r="E157" s="1192"/>
      <c r="F157" s="1192"/>
      <c r="G157" s="1176"/>
    </row>
    <row r="158" spans="1:7" ht="18" thickBot="1" x14ac:dyDescent="0.35">
      <c r="A158" s="1176"/>
      <c r="B158" s="1197" t="s">
        <v>569</v>
      </c>
      <c r="C158" s="1192">
        <v>76000</v>
      </c>
      <c r="D158" s="1192">
        <v>161400</v>
      </c>
      <c r="E158" s="1192"/>
      <c r="F158" s="1192"/>
      <c r="G158" s="1176"/>
    </row>
    <row r="159" spans="1:7" ht="18" thickBot="1" x14ac:dyDescent="0.35">
      <c r="A159" s="1176"/>
      <c r="B159" s="1197" t="s">
        <v>594</v>
      </c>
      <c r="C159" s="1199"/>
      <c r="D159" s="1196"/>
      <c r="E159" s="1196"/>
      <c r="F159" s="1196"/>
      <c r="G159" s="1176"/>
    </row>
    <row r="160" spans="1:7" ht="18" thickBot="1" x14ac:dyDescent="0.35">
      <c r="A160" s="1176"/>
      <c r="B160" s="1197" t="s">
        <v>595</v>
      </c>
      <c r="C160" s="1199"/>
      <c r="D160" s="1196"/>
      <c r="E160" s="1196"/>
      <c r="F160" s="1196"/>
      <c r="G160" s="1176"/>
    </row>
    <row r="161" spans="1:7" ht="18" thickBot="1" x14ac:dyDescent="0.35">
      <c r="A161" s="1176"/>
      <c r="B161" s="1197" t="s">
        <v>596</v>
      </c>
      <c r="C161" s="1199"/>
      <c r="D161" s="1196"/>
      <c r="E161" s="1196"/>
      <c r="F161" s="1196"/>
      <c r="G161" s="1176"/>
    </row>
    <row r="162" spans="1:7" ht="18" thickBot="1" x14ac:dyDescent="0.35">
      <c r="A162" s="1176"/>
      <c r="B162" s="1204" t="s">
        <v>660</v>
      </c>
      <c r="C162" s="1199">
        <f t="shared" ref="C162:F163" si="4">C152+C157</f>
        <v>76000</v>
      </c>
      <c r="D162" s="1199">
        <f t="shared" si="4"/>
        <v>161400</v>
      </c>
      <c r="E162" s="1199">
        <f t="shared" si="4"/>
        <v>0</v>
      </c>
      <c r="F162" s="1199">
        <f t="shared" si="4"/>
        <v>0</v>
      </c>
      <c r="G162" s="1176"/>
    </row>
    <row r="163" spans="1:7" ht="18" thickBot="1" x14ac:dyDescent="0.35">
      <c r="A163" s="1176"/>
      <c r="B163" s="1217" t="s">
        <v>577</v>
      </c>
      <c r="C163" s="1199">
        <f t="shared" si="4"/>
        <v>76000</v>
      </c>
      <c r="D163" s="1199">
        <f t="shared" si="4"/>
        <v>161400</v>
      </c>
      <c r="E163" s="1199">
        <f t="shared" si="4"/>
        <v>0</v>
      </c>
      <c r="F163" s="1199">
        <f t="shared" si="4"/>
        <v>0</v>
      </c>
      <c r="G163" s="1176"/>
    </row>
    <row r="164" spans="1:7" ht="33.75" thickBot="1" x14ac:dyDescent="0.35">
      <c r="A164" s="1176"/>
      <c r="B164" s="1190" t="s">
        <v>647</v>
      </c>
      <c r="C164" s="1213"/>
      <c r="D164" s="1214" t="s">
        <v>587</v>
      </c>
      <c r="E164" s="1215"/>
      <c r="F164" s="1216" t="s">
        <v>2457</v>
      </c>
      <c r="G164" s="1176"/>
    </row>
    <row r="165" spans="1:7" ht="21.75" customHeight="1" thickBot="1" x14ac:dyDescent="0.35">
      <c r="A165" s="1176"/>
      <c r="B165" s="1184" t="s">
        <v>560</v>
      </c>
      <c r="C165" s="1909" t="s">
        <v>2458</v>
      </c>
      <c r="D165" s="1910"/>
      <c r="E165" s="1910"/>
      <c r="F165" s="1911"/>
      <c r="G165" s="1176"/>
    </row>
    <row r="166" spans="1:7" ht="18" thickBot="1" x14ac:dyDescent="0.35">
      <c r="A166" s="1176"/>
      <c r="B166" s="1184" t="s">
        <v>37</v>
      </c>
      <c r="C166" s="1906"/>
      <c r="D166" s="1907"/>
      <c r="E166" s="1907"/>
      <c r="F166" s="1908"/>
      <c r="G166" s="1176"/>
    </row>
    <row r="167" spans="1:7" ht="12.75" customHeight="1" x14ac:dyDescent="0.3">
      <c r="A167" s="1176"/>
      <c r="B167" s="1899"/>
      <c r="C167" s="1182">
        <v>2022</v>
      </c>
      <c r="D167" s="1182">
        <v>2023</v>
      </c>
      <c r="E167" s="1182">
        <v>2024</v>
      </c>
      <c r="F167" s="1182">
        <v>2025</v>
      </c>
      <c r="G167" s="1176"/>
    </row>
    <row r="168" spans="1:7" ht="16.5" customHeight="1" thickBot="1" x14ac:dyDescent="0.35">
      <c r="A168" s="1176"/>
      <c r="B168" s="1900"/>
      <c r="C168" s="1191" t="s">
        <v>17</v>
      </c>
      <c r="D168" s="1191" t="s">
        <v>18</v>
      </c>
      <c r="E168" s="1191" t="s">
        <v>18</v>
      </c>
      <c r="F168" s="1191" t="s">
        <v>18</v>
      </c>
      <c r="G168" s="1176"/>
    </row>
    <row r="169" spans="1:7" ht="18" thickBot="1" x14ac:dyDescent="0.35">
      <c r="A169" s="1176"/>
      <c r="B169" s="1184" t="s">
        <v>39</v>
      </c>
      <c r="C169" s="1184"/>
      <c r="D169" s="1184"/>
      <c r="E169" s="1184"/>
      <c r="F169" s="1184"/>
      <c r="G169" s="1176"/>
    </row>
    <row r="170" spans="1:7" ht="18" thickBot="1" x14ac:dyDescent="0.35">
      <c r="A170" s="1176"/>
      <c r="B170" s="1184" t="s">
        <v>562</v>
      </c>
      <c r="C170" s="1192">
        <v>380622</v>
      </c>
      <c r="D170" s="1192">
        <v>77378</v>
      </c>
      <c r="E170" s="1192"/>
      <c r="F170" s="1192"/>
      <c r="G170" s="1176"/>
    </row>
    <row r="171" spans="1:7" ht="18" thickBot="1" x14ac:dyDescent="0.35">
      <c r="A171" s="1176"/>
      <c r="B171" s="1184" t="s">
        <v>563</v>
      </c>
      <c r="C171" s="1192" t="e">
        <f>C170/C169</f>
        <v>#DIV/0!</v>
      </c>
      <c r="D171" s="1192" t="e">
        <f>D170/D169</f>
        <v>#DIV/0!</v>
      </c>
      <c r="E171" s="1192" t="e">
        <f>E170/E169</f>
        <v>#DIV/0!</v>
      </c>
      <c r="F171" s="1192" t="e">
        <f>F170/F169</f>
        <v>#DIV/0!</v>
      </c>
      <c r="G171" s="1176"/>
    </row>
    <row r="172" spans="1:7" ht="18" thickBot="1" x14ac:dyDescent="0.35">
      <c r="A172" s="1176"/>
      <c r="B172" s="1184" t="s">
        <v>564</v>
      </c>
      <c r="C172" s="1193" t="s">
        <v>565</v>
      </c>
      <c r="D172" s="1194" t="e">
        <f>D169/C169-1</f>
        <v>#DIV/0!</v>
      </c>
      <c r="E172" s="1194" t="e">
        <f t="shared" ref="E172:F174" si="5">E169/D169-1</f>
        <v>#DIV/0!</v>
      </c>
      <c r="F172" s="1194" t="e">
        <f t="shared" si="5"/>
        <v>#DIV/0!</v>
      </c>
      <c r="G172" s="1176"/>
    </row>
    <row r="173" spans="1:7" ht="18" thickBot="1" x14ac:dyDescent="0.35">
      <c r="A173" s="1176"/>
      <c r="B173" s="1184" t="s">
        <v>566</v>
      </c>
      <c r="C173" s="1193" t="s">
        <v>565</v>
      </c>
      <c r="D173" s="1194">
        <f>D170/C170-1</f>
        <v>-0.79670644366326693</v>
      </c>
      <c r="E173" s="1194">
        <f t="shared" si="5"/>
        <v>-1</v>
      </c>
      <c r="F173" s="1194" t="e">
        <f t="shared" si="5"/>
        <v>#DIV/0!</v>
      </c>
      <c r="G173" s="1176"/>
    </row>
    <row r="174" spans="1:7" ht="33.75" thickBot="1" x14ac:dyDescent="0.35">
      <c r="A174" s="1176"/>
      <c r="B174" s="1184" t="s">
        <v>51</v>
      </c>
      <c r="C174" s="1193" t="s">
        <v>565</v>
      </c>
      <c r="D174" s="1194" t="e">
        <f>D171/C171-1</f>
        <v>#DIV/0!</v>
      </c>
      <c r="E174" s="1194" t="e">
        <f t="shared" si="5"/>
        <v>#DIV/0!</v>
      </c>
      <c r="F174" s="1194" t="e">
        <f t="shared" si="5"/>
        <v>#DIV/0!</v>
      </c>
      <c r="G174" s="1176"/>
    </row>
    <row r="175" spans="1:7" ht="23.25" customHeight="1" thickBot="1" x14ac:dyDescent="0.35">
      <c r="A175" s="1176"/>
      <c r="B175" s="1901" t="s">
        <v>2459</v>
      </c>
      <c r="C175" s="1902"/>
      <c r="D175" s="1902"/>
      <c r="E175" s="1902"/>
      <c r="F175" s="1903"/>
      <c r="G175" s="1176"/>
    </row>
    <row r="176" spans="1:7" ht="12.75" customHeight="1" x14ac:dyDescent="0.3">
      <c r="A176" s="1176"/>
      <c r="B176" s="1899"/>
      <c r="C176" s="1182">
        <v>2022</v>
      </c>
      <c r="D176" s="1182">
        <v>2023</v>
      </c>
      <c r="E176" s="1182">
        <v>2024</v>
      </c>
      <c r="F176" s="1182">
        <v>2025</v>
      </c>
      <c r="G176" s="1176"/>
    </row>
    <row r="177" spans="1:7" ht="18.75" customHeight="1" thickBot="1" x14ac:dyDescent="0.35">
      <c r="A177" s="1176"/>
      <c r="B177" s="1900"/>
      <c r="C177" s="1191" t="s">
        <v>17</v>
      </c>
      <c r="D177" s="1191" t="s">
        <v>18</v>
      </c>
      <c r="E177" s="1191" t="s">
        <v>18</v>
      </c>
      <c r="F177" s="1191" t="s">
        <v>18</v>
      </c>
      <c r="G177" s="1176"/>
    </row>
    <row r="178" spans="1:7" ht="18" thickBot="1" x14ac:dyDescent="0.35">
      <c r="A178" s="1176"/>
      <c r="B178" s="1195" t="s">
        <v>593</v>
      </c>
      <c r="C178" s="1196">
        <f>C179+C180+C181+C182</f>
        <v>0</v>
      </c>
      <c r="D178" s="1196">
        <f>D179+D180+D181+D182</f>
        <v>0</v>
      </c>
      <c r="E178" s="1196">
        <f>E179+E180+E181+E182</f>
        <v>0</v>
      </c>
      <c r="F178" s="1196">
        <f>F179+F180+F181+F182</f>
        <v>0</v>
      </c>
      <c r="G178" s="1176"/>
    </row>
    <row r="179" spans="1:7" ht="18" thickBot="1" x14ac:dyDescent="0.35">
      <c r="A179" s="1176"/>
      <c r="B179" s="1197" t="s">
        <v>569</v>
      </c>
      <c r="C179" s="1196"/>
      <c r="D179" s="1196"/>
      <c r="E179" s="1196"/>
      <c r="F179" s="1196"/>
      <c r="G179" s="1176"/>
    </row>
    <row r="180" spans="1:7" ht="18" thickBot="1" x14ac:dyDescent="0.35">
      <c r="A180" s="1176"/>
      <c r="B180" s="1197" t="s">
        <v>594</v>
      </c>
      <c r="C180" s="1196"/>
      <c r="D180" s="1196"/>
      <c r="E180" s="1196"/>
      <c r="F180" s="1196"/>
      <c r="G180" s="1176"/>
    </row>
    <row r="181" spans="1:7" ht="18" thickBot="1" x14ac:dyDescent="0.35">
      <c r="A181" s="1176"/>
      <c r="B181" s="1197" t="s">
        <v>595</v>
      </c>
      <c r="C181" s="1196"/>
      <c r="D181" s="1196"/>
      <c r="E181" s="1196"/>
      <c r="F181" s="1196"/>
      <c r="G181" s="1176"/>
    </row>
    <row r="182" spans="1:7" ht="18" thickBot="1" x14ac:dyDescent="0.35">
      <c r="A182" s="1176"/>
      <c r="B182" s="1197" t="s">
        <v>596</v>
      </c>
      <c r="C182" s="1196"/>
      <c r="D182" s="1196"/>
      <c r="E182" s="1196"/>
      <c r="F182" s="1196"/>
      <c r="G182" s="1176"/>
    </row>
    <row r="183" spans="1:7" ht="18" thickBot="1" x14ac:dyDescent="0.35">
      <c r="A183" s="1176"/>
      <c r="B183" s="1195" t="s">
        <v>597</v>
      </c>
      <c r="C183" s="1192">
        <v>380622</v>
      </c>
      <c r="D183" s="1192">
        <v>77378</v>
      </c>
      <c r="E183" s="1192"/>
      <c r="F183" s="1192"/>
      <c r="G183" s="1176"/>
    </row>
    <row r="184" spans="1:7" ht="18" thickBot="1" x14ac:dyDescent="0.35">
      <c r="A184" s="1176"/>
      <c r="B184" s="1197" t="s">
        <v>569</v>
      </c>
      <c r="C184" s="1192">
        <v>380622</v>
      </c>
      <c r="D184" s="1192">
        <v>77378</v>
      </c>
      <c r="E184" s="1192"/>
      <c r="F184" s="1192"/>
      <c r="G184" s="1176"/>
    </row>
    <row r="185" spans="1:7" ht="18" thickBot="1" x14ac:dyDescent="0.35">
      <c r="A185" s="1176"/>
      <c r="B185" s="1197" t="s">
        <v>594</v>
      </c>
      <c r="C185" s="1199"/>
      <c r="D185" s="1196"/>
      <c r="E185" s="1196"/>
      <c r="F185" s="1196"/>
      <c r="G185" s="1176"/>
    </row>
    <row r="186" spans="1:7" ht="18" thickBot="1" x14ac:dyDescent="0.35">
      <c r="A186" s="1176"/>
      <c r="B186" s="1197" t="s">
        <v>595</v>
      </c>
      <c r="C186" s="1199"/>
      <c r="D186" s="1196"/>
      <c r="E186" s="1196"/>
      <c r="F186" s="1196"/>
      <c r="G186" s="1176"/>
    </row>
    <row r="187" spans="1:7" ht="18" thickBot="1" x14ac:dyDescent="0.35">
      <c r="A187" s="1176"/>
      <c r="B187" s="1197" t="s">
        <v>596</v>
      </c>
      <c r="C187" s="1199"/>
      <c r="D187" s="1196"/>
      <c r="E187" s="1196"/>
      <c r="F187" s="1196"/>
      <c r="G187" s="1176"/>
    </row>
    <row r="188" spans="1:7" ht="30" customHeight="1" thickBot="1" x14ac:dyDescent="0.35">
      <c r="A188" s="1176"/>
      <c r="B188" s="1204" t="s">
        <v>2006</v>
      </c>
      <c r="C188" s="1199">
        <f>C178+C183</f>
        <v>380622</v>
      </c>
      <c r="D188" s="1199">
        <f>D178+D183</f>
        <v>77378</v>
      </c>
      <c r="E188" s="1199">
        <f>E178+E183</f>
        <v>0</v>
      </c>
      <c r="F188" s="1199">
        <f>F178+F183</f>
        <v>0</v>
      </c>
      <c r="G188" s="1176"/>
    </row>
    <row r="189" spans="1:7" ht="32.25" customHeight="1" thickBot="1" x14ac:dyDescent="0.35">
      <c r="A189" s="1176"/>
      <c r="B189" s="1190" t="s">
        <v>654</v>
      </c>
      <c r="C189" s="1213"/>
      <c r="D189" s="1214" t="s">
        <v>587</v>
      </c>
      <c r="E189" s="1215"/>
      <c r="F189" s="1216" t="s">
        <v>2460</v>
      </c>
      <c r="G189" s="1176"/>
    </row>
    <row r="190" spans="1:7" ht="18" customHeight="1" thickBot="1" x14ac:dyDescent="0.35">
      <c r="A190" s="1176"/>
      <c r="B190" s="1184" t="s">
        <v>560</v>
      </c>
      <c r="C190" s="1909" t="s">
        <v>2461</v>
      </c>
      <c r="D190" s="1910"/>
      <c r="E190" s="1910"/>
      <c r="F190" s="1911"/>
      <c r="G190" s="1176"/>
    </row>
    <row r="191" spans="1:7" ht="18" customHeight="1" thickBot="1" x14ac:dyDescent="0.35">
      <c r="A191" s="1176"/>
      <c r="B191" s="1184" t="s">
        <v>37</v>
      </c>
      <c r="C191" s="1906"/>
      <c r="D191" s="1907"/>
      <c r="E191" s="1907"/>
      <c r="F191" s="1908"/>
      <c r="G191" s="1176"/>
    </row>
    <row r="192" spans="1:7" ht="17.25" customHeight="1" x14ac:dyDescent="0.3">
      <c r="A192" s="1176"/>
      <c r="B192" s="1899"/>
      <c r="C192" s="1182">
        <v>2022</v>
      </c>
      <c r="D192" s="1182">
        <v>2023</v>
      </c>
      <c r="E192" s="1182">
        <v>2024</v>
      </c>
      <c r="F192" s="1182">
        <v>2025</v>
      </c>
      <c r="G192" s="1176"/>
    </row>
    <row r="193" spans="1:7" ht="17.25" customHeight="1" thickBot="1" x14ac:dyDescent="0.35">
      <c r="A193" s="1176"/>
      <c r="B193" s="1900"/>
      <c r="C193" s="1191" t="s">
        <v>17</v>
      </c>
      <c r="D193" s="1191" t="s">
        <v>18</v>
      </c>
      <c r="E193" s="1191" t="s">
        <v>18</v>
      </c>
      <c r="F193" s="1191" t="s">
        <v>18</v>
      </c>
      <c r="G193" s="1176"/>
    </row>
    <row r="194" spans="1:7" ht="15.75" customHeight="1" thickBot="1" x14ac:dyDescent="0.35">
      <c r="A194" s="1176"/>
      <c r="B194" s="1184" t="s">
        <v>39</v>
      </c>
      <c r="C194" s="1184"/>
      <c r="D194" s="1184"/>
      <c r="E194" s="1184"/>
      <c r="F194" s="1184"/>
      <c r="G194" s="1176"/>
    </row>
    <row r="195" spans="1:7" ht="17.25" customHeight="1" thickBot="1" x14ac:dyDescent="0.35">
      <c r="A195" s="1176"/>
      <c r="B195" s="1184" t="s">
        <v>562</v>
      </c>
      <c r="C195" s="1218">
        <v>63000</v>
      </c>
      <c r="D195" s="1218">
        <v>147000</v>
      </c>
      <c r="E195" s="1219">
        <f>314674-D195-C195</f>
        <v>104674</v>
      </c>
      <c r="F195" s="1192"/>
      <c r="G195" s="1176"/>
    </row>
    <row r="196" spans="1:7" ht="20.25" customHeight="1" thickBot="1" x14ac:dyDescent="0.35">
      <c r="A196" s="1176"/>
      <c r="B196" s="1184" t="s">
        <v>563</v>
      </c>
      <c r="C196" s="1192" t="e">
        <f>C195/C194</f>
        <v>#DIV/0!</v>
      </c>
      <c r="D196" s="1192" t="e">
        <f>D195/D194</f>
        <v>#DIV/0!</v>
      </c>
      <c r="E196" s="1192" t="e">
        <f>E195/E194</f>
        <v>#DIV/0!</v>
      </c>
      <c r="F196" s="1192" t="e">
        <f>F195/F194</f>
        <v>#DIV/0!</v>
      </c>
      <c r="G196" s="1176"/>
    </row>
    <row r="197" spans="1:7" ht="20.25" customHeight="1" thickBot="1" x14ac:dyDescent="0.35">
      <c r="A197" s="1176"/>
      <c r="B197" s="1184" t="s">
        <v>564</v>
      </c>
      <c r="C197" s="1193" t="s">
        <v>565</v>
      </c>
      <c r="D197" s="1194" t="e">
        <f>D194/C194-1</f>
        <v>#DIV/0!</v>
      </c>
      <c r="E197" s="1194" t="e">
        <f t="shared" ref="E197:F199" si="6">E194/D194-1</f>
        <v>#DIV/0!</v>
      </c>
      <c r="F197" s="1194" t="e">
        <f t="shared" si="6"/>
        <v>#DIV/0!</v>
      </c>
      <c r="G197" s="1176"/>
    </row>
    <row r="198" spans="1:7" ht="18" customHeight="1" thickBot="1" x14ac:dyDescent="0.35">
      <c r="A198" s="1176"/>
      <c r="B198" s="1184" t="s">
        <v>566</v>
      </c>
      <c r="C198" s="1193" t="s">
        <v>565</v>
      </c>
      <c r="D198" s="1194">
        <f>D195/C195-1</f>
        <v>1.3333333333333335</v>
      </c>
      <c r="E198" s="1194">
        <f t="shared" si="6"/>
        <v>-0.28793197278911564</v>
      </c>
      <c r="F198" s="1194">
        <f t="shared" si="6"/>
        <v>-1</v>
      </c>
      <c r="G198" s="1176"/>
    </row>
    <row r="199" spans="1:7" ht="32.25" customHeight="1" thickBot="1" x14ac:dyDescent="0.35">
      <c r="A199" s="1176"/>
      <c r="B199" s="1184" t="s">
        <v>51</v>
      </c>
      <c r="C199" s="1193" t="s">
        <v>565</v>
      </c>
      <c r="D199" s="1194" t="e">
        <f>D196/C196-1</f>
        <v>#DIV/0!</v>
      </c>
      <c r="E199" s="1194" t="e">
        <f t="shared" si="6"/>
        <v>#DIV/0!</v>
      </c>
      <c r="F199" s="1194" t="e">
        <f t="shared" si="6"/>
        <v>#DIV/0!</v>
      </c>
      <c r="G199" s="1176"/>
    </row>
    <row r="200" spans="1:7" ht="18" customHeight="1" thickBot="1" x14ac:dyDescent="0.35">
      <c r="A200" s="1176"/>
      <c r="B200" s="1901" t="s">
        <v>2462</v>
      </c>
      <c r="C200" s="1902"/>
      <c r="D200" s="1902"/>
      <c r="E200" s="1902"/>
      <c r="F200" s="1903"/>
      <c r="G200" s="1176"/>
    </row>
    <row r="201" spans="1:7" ht="20.25" customHeight="1" x14ac:dyDescent="0.3">
      <c r="A201" s="1176"/>
      <c r="B201" s="1899"/>
      <c r="C201" s="1182">
        <v>2022</v>
      </c>
      <c r="D201" s="1182">
        <v>2023</v>
      </c>
      <c r="E201" s="1182">
        <v>2024</v>
      </c>
      <c r="F201" s="1182">
        <v>2025</v>
      </c>
      <c r="G201" s="1176"/>
    </row>
    <row r="202" spans="1:7" ht="18.75" customHeight="1" thickBot="1" x14ac:dyDescent="0.35">
      <c r="A202" s="1176"/>
      <c r="B202" s="1900"/>
      <c r="C202" s="1191" t="s">
        <v>17</v>
      </c>
      <c r="D202" s="1191" t="s">
        <v>18</v>
      </c>
      <c r="E202" s="1191" t="s">
        <v>18</v>
      </c>
      <c r="F202" s="1191" t="s">
        <v>18</v>
      </c>
      <c r="G202" s="1176"/>
    </row>
    <row r="203" spans="1:7" ht="16.5" customHeight="1" thickBot="1" x14ac:dyDescent="0.35">
      <c r="A203" s="1176"/>
      <c r="B203" s="1195" t="s">
        <v>593</v>
      </c>
      <c r="C203" s="1196">
        <f>C204+C205+C206+C207</f>
        <v>0</v>
      </c>
      <c r="D203" s="1196">
        <f>D204+D205+D206+D207</f>
        <v>0</v>
      </c>
      <c r="E203" s="1196">
        <f>E204+E205+E206+E207</f>
        <v>0</v>
      </c>
      <c r="F203" s="1196">
        <f>F204+F205+F206+F207</f>
        <v>0</v>
      </c>
      <c r="G203" s="1176"/>
    </row>
    <row r="204" spans="1:7" ht="16.5" customHeight="1" thickBot="1" x14ac:dyDescent="0.35">
      <c r="A204" s="1176"/>
      <c r="B204" s="1197" t="s">
        <v>569</v>
      </c>
      <c r="C204" s="1196"/>
      <c r="D204" s="1196"/>
      <c r="E204" s="1196"/>
      <c r="F204" s="1196"/>
      <c r="G204" s="1176"/>
    </row>
    <row r="205" spans="1:7" ht="18" customHeight="1" thickBot="1" x14ac:dyDescent="0.35">
      <c r="A205" s="1176"/>
      <c r="B205" s="1197" t="s">
        <v>594</v>
      </c>
      <c r="C205" s="1196"/>
      <c r="D205" s="1196"/>
      <c r="E205" s="1196"/>
      <c r="F205" s="1196"/>
      <c r="G205" s="1176"/>
    </row>
    <row r="206" spans="1:7" ht="15.75" customHeight="1" thickBot="1" x14ac:dyDescent="0.35">
      <c r="A206" s="1176"/>
      <c r="B206" s="1197" t="s">
        <v>595</v>
      </c>
      <c r="C206" s="1196"/>
      <c r="D206" s="1196"/>
      <c r="E206" s="1196"/>
      <c r="F206" s="1196"/>
      <c r="G206" s="1176"/>
    </row>
    <row r="207" spans="1:7" ht="18" customHeight="1" thickBot="1" x14ac:dyDescent="0.35">
      <c r="A207" s="1176"/>
      <c r="B207" s="1197" t="s">
        <v>596</v>
      </c>
      <c r="C207" s="1196"/>
      <c r="D207" s="1196"/>
      <c r="E207" s="1196"/>
      <c r="F207" s="1196"/>
      <c r="G207" s="1176"/>
    </row>
    <row r="208" spans="1:7" ht="16.5" customHeight="1" thickBot="1" x14ac:dyDescent="0.35">
      <c r="A208" s="1176"/>
      <c r="B208" s="1195" t="s">
        <v>597</v>
      </c>
      <c r="C208" s="1218">
        <v>63000</v>
      </c>
      <c r="D208" s="1218">
        <v>147000</v>
      </c>
      <c r="E208" s="1219">
        <f>314674-D208-C208</f>
        <v>104674</v>
      </c>
      <c r="F208" s="1192"/>
      <c r="G208" s="1176"/>
    </row>
    <row r="209" spans="1:7" ht="18.75" customHeight="1" thickBot="1" x14ac:dyDescent="0.35">
      <c r="A209" s="1176"/>
      <c r="B209" s="1197" t="s">
        <v>569</v>
      </c>
      <c r="C209" s="1218">
        <v>63000</v>
      </c>
      <c r="D209" s="1218">
        <v>147000</v>
      </c>
      <c r="E209" s="1219">
        <f>314674-D209-C209</f>
        <v>104674</v>
      </c>
      <c r="F209" s="1192"/>
      <c r="G209" s="1176"/>
    </row>
    <row r="210" spans="1:7" ht="24" customHeight="1" thickBot="1" x14ac:dyDescent="0.35">
      <c r="A210" s="1176"/>
      <c r="B210" s="1197" t="s">
        <v>594</v>
      </c>
      <c r="C210" s="1199"/>
      <c r="D210" s="1199"/>
      <c r="E210" s="1199"/>
      <c r="F210" s="1199"/>
      <c r="G210" s="1176"/>
    </row>
    <row r="211" spans="1:7" ht="27.75" customHeight="1" thickBot="1" x14ac:dyDescent="0.35">
      <c r="A211" s="1176"/>
      <c r="B211" s="1197" t="s">
        <v>595</v>
      </c>
      <c r="C211" s="1199"/>
      <c r="D211" s="1199"/>
      <c r="E211" s="1199"/>
      <c r="F211" s="1199"/>
      <c r="G211" s="1176"/>
    </row>
    <row r="212" spans="1:7" ht="17.25" customHeight="1" thickBot="1" x14ac:dyDescent="0.35">
      <c r="A212" s="1176"/>
      <c r="B212" s="1197" t="s">
        <v>596</v>
      </c>
      <c r="C212" s="1199"/>
      <c r="D212" s="1199"/>
      <c r="E212" s="1199"/>
      <c r="F212" s="1199"/>
      <c r="G212" s="1176"/>
    </row>
    <row r="213" spans="1:7" ht="19.5" customHeight="1" thickBot="1" x14ac:dyDescent="0.35">
      <c r="A213" s="1176"/>
      <c r="B213" s="1204" t="s">
        <v>2255</v>
      </c>
      <c r="C213" s="1199">
        <f>C203+C208</f>
        <v>63000</v>
      </c>
      <c r="D213" s="1199">
        <f>D203+D208</f>
        <v>147000</v>
      </c>
      <c r="E213" s="1199">
        <f>E203+E208</f>
        <v>104674</v>
      </c>
      <c r="F213" s="1199">
        <f>F203+F208</f>
        <v>0</v>
      </c>
      <c r="G213" s="1176"/>
    </row>
    <row r="214" spans="1:7" ht="36.75" customHeight="1" thickBot="1" x14ac:dyDescent="0.35">
      <c r="A214" s="1176"/>
      <c r="B214" s="1220" t="s">
        <v>661</v>
      </c>
      <c r="C214" s="1913"/>
      <c r="D214" s="1914"/>
      <c r="E214" s="1914"/>
      <c r="F214" s="1915"/>
      <c r="G214" s="1176"/>
    </row>
    <row r="215" spans="1:7" ht="33.75" thickBot="1" x14ac:dyDescent="0.35">
      <c r="A215" s="1176"/>
      <c r="B215" s="1190" t="s">
        <v>2254</v>
      </c>
      <c r="C215" s="1213"/>
      <c r="D215" s="1214" t="s">
        <v>587</v>
      </c>
      <c r="E215" s="1215"/>
      <c r="F215" s="1216" t="s">
        <v>2463</v>
      </c>
      <c r="G215" s="1176"/>
    </row>
    <row r="216" spans="1:7" ht="17.25" customHeight="1" thickBot="1" x14ac:dyDescent="0.35">
      <c r="A216" s="1176"/>
      <c r="B216" s="1184" t="s">
        <v>560</v>
      </c>
      <c r="C216" s="1909" t="s">
        <v>2464</v>
      </c>
      <c r="D216" s="1910"/>
      <c r="E216" s="1910"/>
      <c r="F216" s="1911"/>
      <c r="G216" s="1176"/>
    </row>
    <row r="217" spans="1:7" ht="18" thickBot="1" x14ac:dyDescent="0.35">
      <c r="A217" s="1176"/>
      <c r="B217" s="1184" t="s">
        <v>37</v>
      </c>
      <c r="C217" s="1922"/>
      <c r="D217" s="1907"/>
      <c r="E217" s="1907"/>
      <c r="F217" s="1908"/>
      <c r="G217" s="1176"/>
    </row>
    <row r="218" spans="1:7" ht="12.75" customHeight="1" x14ac:dyDescent="0.3">
      <c r="A218" s="1176"/>
      <c r="B218" s="1899"/>
      <c r="C218" s="1182">
        <v>2022</v>
      </c>
      <c r="D218" s="1182">
        <v>2023</v>
      </c>
      <c r="E218" s="1182">
        <v>2024</v>
      </c>
      <c r="F218" s="1182">
        <v>2025</v>
      </c>
      <c r="G218" s="1176"/>
    </row>
    <row r="219" spans="1:7" ht="20.25" customHeight="1" thickBot="1" x14ac:dyDescent="0.35">
      <c r="A219" s="1176"/>
      <c r="B219" s="1900"/>
      <c r="C219" s="1191" t="s">
        <v>17</v>
      </c>
      <c r="D219" s="1191" t="s">
        <v>18</v>
      </c>
      <c r="E219" s="1191" t="s">
        <v>18</v>
      </c>
      <c r="F219" s="1191" t="s">
        <v>18</v>
      </c>
      <c r="G219" s="1176"/>
    </row>
    <row r="220" spans="1:7" ht="18" thickBot="1" x14ac:dyDescent="0.35">
      <c r="A220" s="1176"/>
      <c r="B220" s="1184" t="s">
        <v>39</v>
      </c>
      <c r="C220" s="1184">
        <v>0</v>
      </c>
      <c r="D220" s="1193">
        <v>0</v>
      </c>
      <c r="E220" s="1193">
        <v>0</v>
      </c>
      <c r="F220" s="1184">
        <v>0</v>
      </c>
      <c r="G220" s="1176"/>
    </row>
    <row r="221" spans="1:7" ht="18" thickBot="1" x14ac:dyDescent="0.35">
      <c r="A221" s="1176"/>
      <c r="B221" s="1184" t="s">
        <v>562</v>
      </c>
      <c r="C221" s="1192"/>
      <c r="D221" s="1192">
        <v>0</v>
      </c>
      <c r="E221" s="1192">
        <v>500000</v>
      </c>
      <c r="F221" s="1192">
        <v>480000</v>
      </c>
      <c r="G221" s="1176"/>
    </row>
    <row r="222" spans="1:7" ht="18" thickBot="1" x14ac:dyDescent="0.35">
      <c r="A222" s="1176"/>
      <c r="B222" s="1184" t="s">
        <v>563</v>
      </c>
      <c r="C222" s="1192" t="e">
        <f>C221/C220</f>
        <v>#DIV/0!</v>
      </c>
      <c r="D222" s="1192" t="e">
        <f>D221/D220</f>
        <v>#DIV/0!</v>
      </c>
      <c r="E222" s="1192" t="e">
        <f>E221/E220</f>
        <v>#DIV/0!</v>
      </c>
      <c r="F222" s="1192" t="e">
        <f>F221/F220</f>
        <v>#DIV/0!</v>
      </c>
      <c r="G222" s="1176"/>
    </row>
    <row r="223" spans="1:7" ht="18" thickBot="1" x14ac:dyDescent="0.35">
      <c r="A223" s="1176"/>
      <c r="B223" s="1184" t="s">
        <v>564</v>
      </c>
      <c r="C223" s="1193" t="s">
        <v>565</v>
      </c>
      <c r="D223" s="1194" t="e">
        <f>D220/C220-1</f>
        <v>#DIV/0!</v>
      </c>
      <c r="E223" s="1194" t="e">
        <f t="shared" ref="E223:F225" si="7">E220/D220-1</f>
        <v>#DIV/0!</v>
      </c>
      <c r="F223" s="1194" t="e">
        <f t="shared" si="7"/>
        <v>#DIV/0!</v>
      </c>
      <c r="G223" s="1176"/>
    </row>
    <row r="224" spans="1:7" ht="18" thickBot="1" x14ac:dyDescent="0.35">
      <c r="A224" s="1176"/>
      <c r="B224" s="1184" t="s">
        <v>566</v>
      </c>
      <c r="C224" s="1193" t="s">
        <v>565</v>
      </c>
      <c r="D224" s="1194" t="e">
        <f>D221/C221-1</f>
        <v>#DIV/0!</v>
      </c>
      <c r="E224" s="1194" t="e">
        <f t="shared" si="7"/>
        <v>#DIV/0!</v>
      </c>
      <c r="F224" s="1194">
        <f t="shared" si="7"/>
        <v>-4.0000000000000036E-2</v>
      </c>
      <c r="G224" s="1176"/>
    </row>
    <row r="225" spans="1:7" ht="33.75" thickBot="1" x14ac:dyDescent="0.35">
      <c r="A225" s="1176"/>
      <c r="B225" s="1184" t="s">
        <v>51</v>
      </c>
      <c r="C225" s="1193" t="s">
        <v>565</v>
      </c>
      <c r="D225" s="1194" t="e">
        <f>D222/C222-1</f>
        <v>#DIV/0!</v>
      </c>
      <c r="E225" s="1194" t="e">
        <f t="shared" si="7"/>
        <v>#DIV/0!</v>
      </c>
      <c r="F225" s="1194" t="e">
        <f t="shared" si="7"/>
        <v>#DIV/0!</v>
      </c>
      <c r="G225" s="1176"/>
    </row>
    <row r="226" spans="1:7" ht="18" thickBot="1" x14ac:dyDescent="0.35">
      <c r="A226" s="1176"/>
      <c r="B226" s="1901" t="s">
        <v>2465</v>
      </c>
      <c r="C226" s="1902"/>
      <c r="D226" s="1902"/>
      <c r="E226" s="1902"/>
      <c r="F226" s="1903"/>
      <c r="G226" s="1176"/>
    </row>
    <row r="227" spans="1:7" ht="12.75" customHeight="1" x14ac:dyDescent="0.3">
      <c r="A227" s="1176"/>
      <c r="B227" s="1899"/>
      <c r="C227" s="1182">
        <v>2022</v>
      </c>
      <c r="D227" s="1182">
        <v>2023</v>
      </c>
      <c r="E227" s="1182">
        <v>2024</v>
      </c>
      <c r="F227" s="1182">
        <v>2025</v>
      </c>
      <c r="G227" s="1176"/>
    </row>
    <row r="228" spans="1:7" ht="22.5" customHeight="1" thickBot="1" x14ac:dyDescent="0.35">
      <c r="A228" s="1176"/>
      <c r="B228" s="1900"/>
      <c r="C228" s="1191" t="s">
        <v>17</v>
      </c>
      <c r="D228" s="1191" t="s">
        <v>18</v>
      </c>
      <c r="E228" s="1191" t="s">
        <v>18</v>
      </c>
      <c r="F228" s="1191" t="s">
        <v>18</v>
      </c>
      <c r="G228" s="1176"/>
    </row>
    <row r="229" spans="1:7" ht="18" thickBot="1" x14ac:dyDescent="0.35">
      <c r="A229" s="1176"/>
      <c r="B229" s="1195" t="s">
        <v>593</v>
      </c>
      <c r="C229" s="1196">
        <f>C230+C231+C232+C233</f>
        <v>0</v>
      </c>
      <c r="D229" s="1196">
        <f>D230+D231+D232+D233</f>
        <v>0</v>
      </c>
      <c r="E229" s="1196">
        <f>E230+E231+E232+E233</f>
        <v>0</v>
      </c>
      <c r="F229" s="1196">
        <f>F230+F231+F232+F233</f>
        <v>0</v>
      </c>
      <c r="G229" s="1176"/>
    </row>
    <row r="230" spans="1:7" ht="18" thickBot="1" x14ac:dyDescent="0.35">
      <c r="A230" s="1176"/>
      <c r="B230" s="1197" t="s">
        <v>569</v>
      </c>
      <c r="C230" s="1196"/>
      <c r="D230" s="1196"/>
      <c r="E230" s="1196"/>
      <c r="F230" s="1196"/>
      <c r="G230" s="1176"/>
    </row>
    <row r="231" spans="1:7" ht="18" thickBot="1" x14ac:dyDescent="0.35">
      <c r="A231" s="1176"/>
      <c r="B231" s="1197" t="s">
        <v>594</v>
      </c>
      <c r="C231" s="1196"/>
      <c r="D231" s="1196"/>
      <c r="E231" s="1196"/>
      <c r="F231" s="1196"/>
      <c r="G231" s="1176"/>
    </row>
    <row r="232" spans="1:7" ht="18" thickBot="1" x14ac:dyDescent="0.35">
      <c r="A232" s="1176"/>
      <c r="B232" s="1197" t="s">
        <v>595</v>
      </c>
      <c r="C232" s="1196"/>
      <c r="D232" s="1196"/>
      <c r="E232" s="1196"/>
      <c r="F232" s="1196"/>
      <c r="G232" s="1176"/>
    </row>
    <row r="233" spans="1:7" ht="18" thickBot="1" x14ac:dyDescent="0.35">
      <c r="A233" s="1176"/>
      <c r="B233" s="1197" t="s">
        <v>596</v>
      </c>
      <c r="C233" s="1196"/>
      <c r="D233" s="1196"/>
      <c r="E233" s="1196"/>
      <c r="F233" s="1196"/>
      <c r="G233" s="1176"/>
    </row>
    <row r="234" spans="1:7" ht="18" thickBot="1" x14ac:dyDescent="0.35">
      <c r="A234" s="1176"/>
      <c r="B234" s="1195" t="s">
        <v>597</v>
      </c>
      <c r="C234" s="1192"/>
      <c r="D234" s="1192">
        <v>0</v>
      </c>
      <c r="E234" s="1192">
        <v>500000</v>
      </c>
      <c r="F234" s="1192">
        <v>480000</v>
      </c>
      <c r="G234" s="1176"/>
    </row>
    <row r="235" spans="1:7" ht="18" thickBot="1" x14ac:dyDescent="0.35">
      <c r="A235" s="1176"/>
      <c r="B235" s="1197" t="s">
        <v>569</v>
      </c>
      <c r="C235" s="1192"/>
      <c r="D235" s="1192">
        <v>0</v>
      </c>
      <c r="E235" s="1192">
        <v>500000</v>
      </c>
      <c r="F235" s="1192">
        <v>480000</v>
      </c>
      <c r="G235" s="1176"/>
    </row>
    <row r="236" spans="1:7" ht="18" thickBot="1" x14ac:dyDescent="0.35">
      <c r="A236" s="1176"/>
      <c r="B236" s="1197" t="s">
        <v>594</v>
      </c>
      <c r="C236" s="1199"/>
      <c r="D236" s="1199"/>
      <c r="E236" s="1199"/>
      <c r="F236" s="1199"/>
      <c r="G236" s="1176"/>
    </row>
    <row r="237" spans="1:7" ht="18" thickBot="1" x14ac:dyDescent="0.35">
      <c r="A237" s="1176"/>
      <c r="B237" s="1197" t="s">
        <v>595</v>
      </c>
      <c r="C237" s="1199"/>
      <c r="D237" s="1199"/>
      <c r="E237" s="1199"/>
      <c r="F237" s="1199"/>
      <c r="G237" s="1176"/>
    </row>
    <row r="238" spans="1:7" ht="18" thickBot="1" x14ac:dyDescent="0.35">
      <c r="A238" s="1176"/>
      <c r="B238" s="1197" t="s">
        <v>596</v>
      </c>
      <c r="C238" s="1199"/>
      <c r="D238" s="1199"/>
      <c r="E238" s="1199"/>
      <c r="F238" s="1199"/>
      <c r="G238" s="1176"/>
    </row>
    <row r="239" spans="1:7" ht="18" thickBot="1" x14ac:dyDescent="0.35">
      <c r="A239" s="1176"/>
      <c r="B239" s="1204" t="s">
        <v>2249</v>
      </c>
      <c r="C239" s="1199">
        <f>C229+C234</f>
        <v>0</v>
      </c>
      <c r="D239" s="1199">
        <f>D229+D234</f>
        <v>0</v>
      </c>
      <c r="E239" s="1199">
        <f>E229+E234</f>
        <v>500000</v>
      </c>
      <c r="F239" s="1199">
        <f>F229+F234</f>
        <v>480000</v>
      </c>
      <c r="G239" s="1176"/>
    </row>
    <row r="240" spans="1:7" ht="18" hidden="1" thickBot="1" x14ac:dyDescent="0.35">
      <c r="A240" s="1176"/>
      <c r="B240" s="1916" t="s">
        <v>72</v>
      </c>
      <c r="C240" s="1917"/>
      <c r="D240" s="1917"/>
      <c r="E240" s="1917"/>
      <c r="F240" s="1918"/>
      <c r="G240" s="1176"/>
    </row>
    <row r="241" spans="1:7" ht="18" hidden="1" thickBot="1" x14ac:dyDescent="0.35">
      <c r="A241" s="1176"/>
      <c r="B241" s="1916" t="s">
        <v>583</v>
      </c>
      <c r="C241" s="1917"/>
      <c r="D241" s="1917"/>
      <c r="E241" s="1917"/>
      <c r="F241" s="1918"/>
      <c r="G241" s="1176"/>
    </row>
    <row r="242" spans="1:7" ht="33.75" thickBot="1" x14ac:dyDescent="0.35">
      <c r="A242" s="1176"/>
      <c r="B242" s="1190" t="s">
        <v>584</v>
      </c>
      <c r="C242" s="1919"/>
      <c r="D242" s="1920"/>
      <c r="E242" s="1920"/>
      <c r="F242" s="1921"/>
      <c r="G242" s="1176"/>
    </row>
    <row r="243" spans="1:7" ht="30.75" customHeight="1" thickBot="1" x14ac:dyDescent="0.35">
      <c r="A243" s="1176"/>
      <c r="B243" s="1190" t="s">
        <v>2317</v>
      </c>
      <c r="C243" s="1213"/>
      <c r="D243" s="1214" t="s">
        <v>587</v>
      </c>
      <c r="E243" s="1215"/>
      <c r="F243" s="1216" t="s">
        <v>2466</v>
      </c>
      <c r="G243" s="1176"/>
    </row>
    <row r="244" spans="1:7" ht="18" customHeight="1" thickBot="1" x14ac:dyDescent="0.35">
      <c r="A244" s="1176"/>
      <c r="B244" s="1184" t="s">
        <v>560</v>
      </c>
      <c r="C244" s="1909" t="s">
        <v>2467</v>
      </c>
      <c r="D244" s="1910"/>
      <c r="E244" s="1910"/>
      <c r="F244" s="1911"/>
      <c r="G244" s="1176"/>
    </row>
    <row r="245" spans="1:7" ht="17.25" customHeight="1" thickBot="1" x14ac:dyDescent="0.35">
      <c r="A245" s="1176"/>
      <c r="B245" s="1184" t="s">
        <v>37</v>
      </c>
      <c r="C245" s="1906"/>
      <c r="D245" s="1907"/>
      <c r="E245" s="1907"/>
      <c r="F245" s="1908"/>
      <c r="G245" s="1176"/>
    </row>
    <row r="246" spans="1:7" ht="17.25" x14ac:dyDescent="0.3">
      <c r="A246" s="1176"/>
      <c r="B246" s="1899"/>
      <c r="C246" s="1182">
        <v>2022</v>
      </c>
      <c r="D246" s="1182">
        <v>2023</v>
      </c>
      <c r="E246" s="1182">
        <v>2024</v>
      </c>
      <c r="F246" s="1182">
        <v>2025</v>
      </c>
      <c r="G246" s="1176"/>
    </row>
    <row r="247" spans="1:7" ht="31.5" customHeight="1" thickBot="1" x14ac:dyDescent="0.35">
      <c r="A247" s="1176"/>
      <c r="B247" s="1900"/>
      <c r="C247" s="1191" t="s">
        <v>17</v>
      </c>
      <c r="D247" s="1191" t="s">
        <v>18</v>
      </c>
      <c r="E247" s="1191" t="s">
        <v>18</v>
      </c>
      <c r="F247" s="1191" t="s">
        <v>18</v>
      </c>
      <c r="G247" s="1176"/>
    </row>
    <row r="248" spans="1:7" ht="18.75" customHeight="1" thickBot="1" x14ac:dyDescent="0.35">
      <c r="A248" s="1176"/>
      <c r="B248" s="1184" t="s">
        <v>39</v>
      </c>
      <c r="C248" s="1184"/>
      <c r="D248" s="1184"/>
      <c r="E248" s="1184"/>
      <c r="F248" s="1184"/>
      <c r="G248" s="1176"/>
    </row>
    <row r="249" spans="1:7" ht="18" thickBot="1" x14ac:dyDescent="0.35">
      <c r="A249" s="1176"/>
      <c r="B249" s="1184" t="s">
        <v>562</v>
      </c>
      <c r="C249" s="1192"/>
      <c r="D249" s="1192">
        <v>50000</v>
      </c>
      <c r="E249" s="1192">
        <v>90000</v>
      </c>
      <c r="F249" s="1192"/>
      <c r="G249" s="1176"/>
    </row>
    <row r="250" spans="1:7" ht="18" thickBot="1" x14ac:dyDescent="0.35">
      <c r="A250" s="1176"/>
      <c r="B250" s="1184" t="s">
        <v>563</v>
      </c>
      <c r="C250" s="1192" t="e">
        <f>C249/C248</f>
        <v>#DIV/0!</v>
      </c>
      <c r="D250" s="1192" t="e">
        <f>D249/D248</f>
        <v>#DIV/0!</v>
      </c>
      <c r="E250" s="1192" t="e">
        <f>E249/E248</f>
        <v>#DIV/0!</v>
      </c>
      <c r="F250" s="1192" t="e">
        <f>F249/F248</f>
        <v>#DIV/0!</v>
      </c>
      <c r="G250" s="1176"/>
    </row>
    <row r="251" spans="1:7" ht="18" thickBot="1" x14ac:dyDescent="0.35">
      <c r="A251" s="1176"/>
      <c r="B251" s="1184" t="s">
        <v>564</v>
      </c>
      <c r="C251" s="1193" t="s">
        <v>565</v>
      </c>
      <c r="D251" s="1194" t="e">
        <f t="shared" ref="D251:F253" si="8">D248/C248-1</f>
        <v>#DIV/0!</v>
      </c>
      <c r="E251" s="1194" t="e">
        <f t="shared" si="8"/>
        <v>#DIV/0!</v>
      </c>
      <c r="F251" s="1194" t="e">
        <f t="shared" si="8"/>
        <v>#DIV/0!</v>
      </c>
      <c r="G251" s="1176"/>
    </row>
    <row r="252" spans="1:7" ht="18" thickBot="1" x14ac:dyDescent="0.35">
      <c r="A252" s="1176"/>
      <c r="B252" s="1184" t="s">
        <v>566</v>
      </c>
      <c r="C252" s="1193" t="s">
        <v>565</v>
      </c>
      <c r="D252" s="1194" t="e">
        <f t="shared" si="8"/>
        <v>#DIV/0!</v>
      </c>
      <c r="E252" s="1194">
        <f t="shared" si="8"/>
        <v>0.8</v>
      </c>
      <c r="F252" s="1194">
        <f t="shared" si="8"/>
        <v>-1</v>
      </c>
      <c r="G252" s="1176"/>
    </row>
    <row r="253" spans="1:7" ht="33.75" thickBot="1" x14ac:dyDescent="0.35">
      <c r="A253" s="1176"/>
      <c r="B253" s="1184" t="s">
        <v>51</v>
      </c>
      <c r="C253" s="1193" t="s">
        <v>565</v>
      </c>
      <c r="D253" s="1194" t="e">
        <f t="shared" si="8"/>
        <v>#DIV/0!</v>
      </c>
      <c r="E253" s="1194" t="e">
        <f t="shared" si="8"/>
        <v>#DIV/0!</v>
      </c>
      <c r="F253" s="1194" t="e">
        <f t="shared" si="8"/>
        <v>#DIV/0!</v>
      </c>
      <c r="G253" s="1176"/>
    </row>
    <row r="254" spans="1:7" ht="18" customHeight="1" thickBot="1" x14ac:dyDescent="0.35">
      <c r="A254" s="1176"/>
      <c r="B254" s="1901" t="s">
        <v>2468</v>
      </c>
      <c r="C254" s="1902"/>
      <c r="D254" s="1902"/>
      <c r="E254" s="1902"/>
      <c r="F254" s="1903"/>
      <c r="G254" s="1176"/>
    </row>
    <row r="255" spans="1:7" ht="18" customHeight="1" x14ac:dyDescent="0.3">
      <c r="A255" s="1176"/>
      <c r="B255" s="1899"/>
      <c r="C255" s="1182">
        <v>2022</v>
      </c>
      <c r="D255" s="1182">
        <v>2023</v>
      </c>
      <c r="E255" s="1182">
        <v>2024</v>
      </c>
      <c r="F255" s="1182">
        <v>2025</v>
      </c>
      <c r="G255" s="1176"/>
    </row>
    <row r="256" spans="1:7" ht="12.75" customHeight="1" thickBot="1" x14ac:dyDescent="0.35">
      <c r="A256" s="1176"/>
      <c r="B256" s="1900"/>
      <c r="C256" s="1191" t="s">
        <v>17</v>
      </c>
      <c r="D256" s="1191" t="s">
        <v>18</v>
      </c>
      <c r="E256" s="1191" t="s">
        <v>18</v>
      </c>
      <c r="F256" s="1191" t="s">
        <v>18</v>
      </c>
      <c r="G256" s="1176"/>
    </row>
    <row r="257" spans="1:7" ht="25.5" customHeight="1" thickBot="1" x14ac:dyDescent="0.35">
      <c r="A257" s="1176"/>
      <c r="B257" s="1195" t="s">
        <v>593</v>
      </c>
      <c r="C257" s="1196">
        <f>C258+C259+C260+C261</f>
        <v>0</v>
      </c>
      <c r="D257" s="1196">
        <f>D258+D259+D260+D261</f>
        <v>0</v>
      </c>
      <c r="E257" s="1196">
        <f>E258+E259+E260+E261</f>
        <v>0</v>
      </c>
      <c r="F257" s="1196">
        <f>F258+F259+F260+F261</f>
        <v>0</v>
      </c>
      <c r="G257" s="1176"/>
    </row>
    <row r="258" spans="1:7" ht="18" thickBot="1" x14ac:dyDescent="0.35">
      <c r="A258" s="1176"/>
      <c r="B258" s="1197" t="s">
        <v>569</v>
      </c>
      <c r="C258" s="1196"/>
      <c r="D258" s="1196"/>
      <c r="E258" s="1196"/>
      <c r="F258" s="1196"/>
      <c r="G258" s="1176"/>
    </row>
    <row r="259" spans="1:7" ht="18" thickBot="1" x14ac:dyDescent="0.35">
      <c r="A259" s="1176"/>
      <c r="B259" s="1197" t="s">
        <v>594</v>
      </c>
      <c r="C259" s="1196"/>
      <c r="D259" s="1196"/>
      <c r="E259" s="1196"/>
      <c r="F259" s="1196"/>
      <c r="G259" s="1176"/>
    </row>
    <row r="260" spans="1:7" ht="18" thickBot="1" x14ac:dyDescent="0.35">
      <c r="A260" s="1176"/>
      <c r="B260" s="1197" t="s">
        <v>595</v>
      </c>
      <c r="C260" s="1196"/>
      <c r="D260" s="1196"/>
      <c r="E260" s="1196"/>
      <c r="F260" s="1196"/>
      <c r="G260" s="1176"/>
    </row>
    <row r="261" spans="1:7" ht="18" thickBot="1" x14ac:dyDescent="0.35">
      <c r="A261" s="1176"/>
      <c r="B261" s="1197" t="s">
        <v>596</v>
      </c>
      <c r="C261" s="1196"/>
      <c r="D261" s="1196"/>
      <c r="E261" s="1196"/>
      <c r="F261" s="1196"/>
      <c r="G261" s="1176"/>
    </row>
    <row r="262" spans="1:7" ht="18" thickBot="1" x14ac:dyDescent="0.35">
      <c r="A262" s="1176"/>
      <c r="B262" s="1195" t="s">
        <v>597</v>
      </c>
      <c r="C262" s="1192"/>
      <c r="D262" s="1192">
        <v>50000</v>
      </c>
      <c r="E262" s="1192">
        <v>90000</v>
      </c>
      <c r="F262" s="1192"/>
      <c r="G262" s="1176"/>
    </row>
    <row r="263" spans="1:7" ht="18" thickBot="1" x14ac:dyDescent="0.35">
      <c r="A263" s="1176"/>
      <c r="B263" s="1197" t="s">
        <v>569</v>
      </c>
      <c r="C263" s="1192"/>
      <c r="D263" s="1192">
        <v>50000</v>
      </c>
      <c r="E263" s="1192">
        <v>90000</v>
      </c>
      <c r="F263" s="1192"/>
      <c r="G263" s="1176"/>
    </row>
    <row r="264" spans="1:7" ht="18" thickBot="1" x14ac:dyDescent="0.35">
      <c r="A264" s="1176"/>
      <c r="B264" s="1197" t="s">
        <v>594</v>
      </c>
      <c r="C264" s="1199"/>
      <c r="D264" s="1199"/>
      <c r="E264" s="1199"/>
      <c r="F264" s="1199"/>
      <c r="G264" s="1176"/>
    </row>
    <row r="265" spans="1:7" ht="18" thickBot="1" x14ac:dyDescent="0.35">
      <c r="A265" s="1176"/>
      <c r="B265" s="1197" t="s">
        <v>595</v>
      </c>
      <c r="C265" s="1199"/>
      <c r="D265" s="1199"/>
      <c r="E265" s="1199"/>
      <c r="F265" s="1199"/>
      <c r="G265" s="1176"/>
    </row>
    <row r="266" spans="1:7" ht="18" thickBot="1" x14ac:dyDescent="0.35">
      <c r="A266" s="1176"/>
      <c r="B266" s="1197" t="s">
        <v>596</v>
      </c>
      <c r="C266" s="1199"/>
      <c r="D266" s="1199"/>
      <c r="E266" s="1199"/>
      <c r="F266" s="1199"/>
      <c r="G266" s="1176"/>
    </row>
    <row r="267" spans="1:7" ht="18" thickBot="1" x14ac:dyDescent="0.35">
      <c r="A267" s="1176"/>
      <c r="B267" s="1204" t="s">
        <v>2243</v>
      </c>
      <c r="C267" s="1199">
        <f t="shared" ref="C267:F268" si="9">C257+C262</f>
        <v>0</v>
      </c>
      <c r="D267" s="1199">
        <f t="shared" si="9"/>
        <v>50000</v>
      </c>
      <c r="E267" s="1199">
        <f t="shared" si="9"/>
        <v>90000</v>
      </c>
      <c r="F267" s="1199">
        <f t="shared" si="9"/>
        <v>0</v>
      </c>
      <c r="G267" s="1176"/>
    </row>
    <row r="268" spans="1:7" ht="18" thickBot="1" x14ac:dyDescent="0.35">
      <c r="A268" s="1176"/>
      <c r="B268" s="1217" t="s">
        <v>2243</v>
      </c>
      <c r="C268" s="1199">
        <f t="shared" si="9"/>
        <v>0</v>
      </c>
      <c r="D268" s="1199">
        <f t="shared" si="9"/>
        <v>50000</v>
      </c>
      <c r="E268" s="1199">
        <f t="shared" si="9"/>
        <v>90000</v>
      </c>
      <c r="F268" s="1221">
        <f t="shared" si="9"/>
        <v>0</v>
      </c>
      <c r="G268" s="1176"/>
    </row>
    <row r="269" spans="1:7" ht="33.75" thickBot="1" x14ac:dyDescent="0.35">
      <c r="A269" s="1176"/>
      <c r="B269" s="1190" t="s">
        <v>2317</v>
      </c>
      <c r="C269" s="1213"/>
      <c r="D269" s="1214" t="s">
        <v>587</v>
      </c>
      <c r="E269" s="1215"/>
      <c r="F269" s="1222" t="s">
        <v>2469</v>
      </c>
      <c r="G269" s="1176"/>
    </row>
    <row r="270" spans="1:7" ht="27.75" customHeight="1" thickBot="1" x14ac:dyDescent="0.35">
      <c r="A270" s="1176"/>
      <c r="B270" s="1184" t="s">
        <v>560</v>
      </c>
      <c r="C270" s="1909" t="s">
        <v>2470</v>
      </c>
      <c r="D270" s="1910"/>
      <c r="E270" s="1910"/>
      <c r="F270" s="1912"/>
      <c r="G270" s="1176"/>
    </row>
    <row r="271" spans="1:7" ht="18" thickBot="1" x14ac:dyDescent="0.35">
      <c r="A271" s="1176"/>
      <c r="B271" s="1184" t="s">
        <v>37</v>
      </c>
      <c r="C271" s="1906"/>
      <c r="D271" s="1907"/>
      <c r="E271" s="1907"/>
      <c r="F271" s="1908"/>
      <c r="G271" s="1176"/>
    </row>
    <row r="272" spans="1:7" ht="12.75" customHeight="1" x14ac:dyDescent="0.3">
      <c r="A272" s="1176"/>
      <c r="B272" s="1899"/>
      <c r="C272" s="1182">
        <v>2022</v>
      </c>
      <c r="D272" s="1182">
        <v>2023</v>
      </c>
      <c r="E272" s="1182">
        <v>2024</v>
      </c>
      <c r="F272" s="1182">
        <v>2025</v>
      </c>
      <c r="G272" s="1176"/>
    </row>
    <row r="273" spans="1:7" ht="24" customHeight="1" thickBot="1" x14ac:dyDescent="0.35">
      <c r="A273" s="1176"/>
      <c r="B273" s="1900"/>
      <c r="C273" s="1191" t="s">
        <v>17</v>
      </c>
      <c r="D273" s="1191" t="s">
        <v>18</v>
      </c>
      <c r="E273" s="1191" t="s">
        <v>18</v>
      </c>
      <c r="F273" s="1191" t="s">
        <v>18</v>
      </c>
      <c r="G273" s="1176"/>
    </row>
    <row r="274" spans="1:7" ht="18" thickBot="1" x14ac:dyDescent="0.35">
      <c r="A274" s="1176"/>
      <c r="B274" s="1184" t="s">
        <v>39</v>
      </c>
      <c r="C274" s="1184"/>
      <c r="D274" s="1223"/>
      <c r="E274" s="1224"/>
      <c r="F274" s="1225"/>
      <c r="G274" s="1176"/>
    </row>
    <row r="275" spans="1:7" ht="18" thickBot="1" x14ac:dyDescent="0.35">
      <c r="A275" s="1176"/>
      <c r="B275" s="1184" t="s">
        <v>562</v>
      </c>
      <c r="C275" s="1226">
        <v>255680</v>
      </c>
      <c r="D275" s="1226">
        <v>584320</v>
      </c>
      <c r="E275" s="1224"/>
      <c r="F275" s="1227"/>
      <c r="G275" s="1176"/>
    </row>
    <row r="276" spans="1:7" ht="18" thickBot="1" x14ac:dyDescent="0.35">
      <c r="A276" s="1176"/>
      <c r="B276" s="1184" t="s">
        <v>563</v>
      </c>
      <c r="C276" s="1192" t="e">
        <f>C275/C274</f>
        <v>#DIV/0!</v>
      </c>
      <c r="D276" s="1192" t="e">
        <f>D275/D274</f>
        <v>#DIV/0!</v>
      </c>
      <c r="E276" s="1192" t="e">
        <f>E275/E274</f>
        <v>#DIV/0!</v>
      </c>
      <c r="F276" s="1192" t="e">
        <f>F275/F274</f>
        <v>#DIV/0!</v>
      </c>
      <c r="G276" s="1176"/>
    </row>
    <row r="277" spans="1:7" ht="18" thickBot="1" x14ac:dyDescent="0.35">
      <c r="A277" s="1176"/>
      <c r="B277" s="1184" t="s">
        <v>564</v>
      </c>
      <c r="C277" s="1193" t="s">
        <v>565</v>
      </c>
      <c r="D277" s="1194" t="e">
        <f t="shared" ref="D277:F279" si="10">D274/C274-1</f>
        <v>#DIV/0!</v>
      </c>
      <c r="E277" s="1194" t="e">
        <f t="shared" si="10"/>
        <v>#DIV/0!</v>
      </c>
      <c r="F277" s="1194" t="e">
        <f t="shared" si="10"/>
        <v>#DIV/0!</v>
      </c>
      <c r="G277" s="1176"/>
    </row>
    <row r="278" spans="1:7" ht="18" thickBot="1" x14ac:dyDescent="0.35">
      <c r="A278" s="1176"/>
      <c r="B278" s="1184" t="s">
        <v>566</v>
      </c>
      <c r="C278" s="1193" t="s">
        <v>565</v>
      </c>
      <c r="D278" s="1194">
        <f t="shared" si="10"/>
        <v>1.2853566958698375</v>
      </c>
      <c r="E278" s="1194">
        <f t="shared" si="10"/>
        <v>-1</v>
      </c>
      <c r="F278" s="1194" t="e">
        <f t="shared" si="10"/>
        <v>#DIV/0!</v>
      </c>
      <c r="G278" s="1176"/>
    </row>
    <row r="279" spans="1:7" ht="33.75" thickBot="1" x14ac:dyDescent="0.35">
      <c r="A279" s="1176"/>
      <c r="B279" s="1184" t="s">
        <v>51</v>
      </c>
      <c r="C279" s="1193" t="s">
        <v>565</v>
      </c>
      <c r="D279" s="1194" t="e">
        <f t="shared" si="10"/>
        <v>#DIV/0!</v>
      </c>
      <c r="E279" s="1194" t="e">
        <f t="shared" si="10"/>
        <v>#DIV/0!</v>
      </c>
      <c r="F279" s="1194" t="e">
        <f t="shared" si="10"/>
        <v>#DIV/0!</v>
      </c>
      <c r="G279" s="1176"/>
    </row>
    <row r="280" spans="1:7" ht="31.5" customHeight="1" thickBot="1" x14ac:dyDescent="0.35">
      <c r="A280" s="1176"/>
      <c r="B280" s="1901" t="s">
        <v>2471</v>
      </c>
      <c r="C280" s="1902"/>
      <c r="D280" s="1902"/>
      <c r="E280" s="1902"/>
      <c r="F280" s="1903"/>
      <c r="G280" s="1176"/>
    </row>
    <row r="281" spans="1:7" ht="12.75" customHeight="1" x14ac:dyDescent="0.3">
      <c r="A281" s="1176"/>
      <c r="B281" s="1899"/>
      <c r="C281" s="1182">
        <v>2022</v>
      </c>
      <c r="D281" s="1182">
        <v>2023</v>
      </c>
      <c r="E281" s="1182">
        <v>2024</v>
      </c>
      <c r="F281" s="1182">
        <v>2025</v>
      </c>
      <c r="G281" s="1176"/>
    </row>
    <row r="282" spans="1:7" ht="35.25" customHeight="1" thickBot="1" x14ac:dyDescent="0.35">
      <c r="A282" s="1176"/>
      <c r="B282" s="1900"/>
      <c r="C282" s="1191" t="s">
        <v>17</v>
      </c>
      <c r="D282" s="1191" t="s">
        <v>18</v>
      </c>
      <c r="E282" s="1191" t="s">
        <v>18</v>
      </c>
      <c r="F282" s="1191" t="s">
        <v>18</v>
      </c>
      <c r="G282" s="1176"/>
    </row>
    <row r="283" spans="1:7" ht="18" thickBot="1" x14ac:dyDescent="0.35">
      <c r="A283" s="1176"/>
      <c r="B283" s="1195" t="s">
        <v>593</v>
      </c>
      <c r="C283" s="1196">
        <f>C284+C285+C286+C287</f>
        <v>0</v>
      </c>
      <c r="D283" s="1196">
        <f>D284+D285+D286+D287</f>
        <v>0</v>
      </c>
      <c r="E283" s="1196">
        <f>E284+E285+E286+E287</f>
        <v>0</v>
      </c>
      <c r="F283" s="1196">
        <f>F284+F285+F286+F287</f>
        <v>0</v>
      </c>
      <c r="G283" s="1176"/>
    </row>
    <row r="284" spans="1:7" ht="18" thickBot="1" x14ac:dyDescent="0.35">
      <c r="A284" s="1176"/>
      <c r="B284" s="1197" t="s">
        <v>569</v>
      </c>
      <c r="C284" s="1196"/>
      <c r="D284" s="1196"/>
      <c r="E284" s="1196"/>
      <c r="F284" s="1196"/>
      <c r="G284" s="1176"/>
    </row>
    <row r="285" spans="1:7" ht="18" thickBot="1" x14ac:dyDescent="0.35">
      <c r="A285" s="1176"/>
      <c r="B285" s="1197" t="s">
        <v>594</v>
      </c>
      <c r="C285" s="1196"/>
      <c r="D285" s="1196"/>
      <c r="E285" s="1196"/>
      <c r="F285" s="1196"/>
      <c r="G285" s="1176"/>
    </row>
    <row r="286" spans="1:7" ht="18" thickBot="1" x14ac:dyDescent="0.35">
      <c r="A286" s="1176"/>
      <c r="B286" s="1197" t="s">
        <v>595</v>
      </c>
      <c r="C286" s="1196"/>
      <c r="D286" s="1196"/>
      <c r="E286" s="1196"/>
      <c r="F286" s="1196"/>
      <c r="G286" s="1176"/>
    </row>
    <row r="287" spans="1:7" ht="18" thickBot="1" x14ac:dyDescent="0.35">
      <c r="A287" s="1176"/>
      <c r="B287" s="1197" t="s">
        <v>596</v>
      </c>
      <c r="C287" s="1196"/>
      <c r="D287" s="1196"/>
      <c r="E287" s="1196"/>
      <c r="F287" s="1196"/>
      <c r="G287" s="1176"/>
    </row>
    <row r="288" spans="1:7" ht="18" thickBot="1" x14ac:dyDescent="0.35">
      <c r="A288" s="1176"/>
      <c r="B288" s="1195" t="s">
        <v>597</v>
      </c>
      <c r="C288" s="1226">
        <v>255680</v>
      </c>
      <c r="D288" s="1226">
        <v>584320</v>
      </c>
      <c r="E288" s="1224"/>
      <c r="F288" s="1227"/>
      <c r="G288" s="1176"/>
    </row>
    <row r="289" spans="1:7" ht="18" thickBot="1" x14ac:dyDescent="0.35">
      <c r="A289" s="1176"/>
      <c r="B289" s="1197" t="s">
        <v>569</v>
      </c>
      <c r="C289" s="1226">
        <v>255680</v>
      </c>
      <c r="D289" s="1226">
        <v>584320</v>
      </c>
      <c r="E289" s="1224"/>
      <c r="F289" s="1227"/>
      <c r="G289" s="1176"/>
    </row>
    <row r="290" spans="1:7" ht="18" thickBot="1" x14ac:dyDescent="0.35">
      <c r="A290" s="1176"/>
      <c r="B290" s="1197" t="s">
        <v>594</v>
      </c>
      <c r="C290" s="1199"/>
      <c r="D290" s="1199"/>
      <c r="E290" s="1199"/>
      <c r="F290" s="1199"/>
      <c r="G290" s="1176"/>
    </row>
    <row r="291" spans="1:7" ht="18" thickBot="1" x14ac:dyDescent="0.35">
      <c r="A291" s="1176"/>
      <c r="B291" s="1197" t="s">
        <v>595</v>
      </c>
      <c r="C291" s="1199"/>
      <c r="D291" s="1199"/>
      <c r="E291" s="1199"/>
      <c r="F291" s="1199"/>
      <c r="G291" s="1176"/>
    </row>
    <row r="292" spans="1:7" ht="18" thickBot="1" x14ac:dyDescent="0.35">
      <c r="A292" s="1176"/>
      <c r="B292" s="1197" t="s">
        <v>596</v>
      </c>
      <c r="C292" s="1199"/>
      <c r="D292" s="1199"/>
      <c r="E292" s="1199"/>
      <c r="F292" s="1199"/>
      <c r="G292" s="1176"/>
    </row>
    <row r="293" spans="1:7" ht="18" thickBot="1" x14ac:dyDescent="0.35">
      <c r="A293" s="1176"/>
      <c r="B293" s="1204" t="s">
        <v>2237</v>
      </c>
      <c r="C293" s="1199">
        <f>C283+C288</f>
        <v>255680</v>
      </c>
      <c r="D293" s="1192">
        <f>D288+D283</f>
        <v>584320</v>
      </c>
      <c r="E293" s="1199">
        <f>E283+E288</f>
        <v>0</v>
      </c>
      <c r="F293" s="1221">
        <f>F283+F288</f>
        <v>0</v>
      </c>
      <c r="G293" s="1176"/>
    </row>
    <row r="294" spans="1:7" ht="33.75" thickBot="1" x14ac:dyDescent="0.35">
      <c r="A294" s="1176"/>
      <c r="B294" s="1190" t="s">
        <v>2236</v>
      </c>
      <c r="C294" s="1213"/>
      <c r="D294" s="1214" t="s">
        <v>587</v>
      </c>
      <c r="E294" s="1215"/>
      <c r="F294" s="1222" t="s">
        <v>2472</v>
      </c>
      <c r="G294" s="1176"/>
    </row>
    <row r="295" spans="1:7" ht="30" customHeight="1" thickBot="1" x14ac:dyDescent="0.35">
      <c r="A295" s="1176"/>
      <c r="B295" s="1184" t="s">
        <v>560</v>
      </c>
      <c r="C295" s="1909" t="s">
        <v>2473</v>
      </c>
      <c r="D295" s="1910"/>
      <c r="E295" s="1910"/>
      <c r="F295" s="1912"/>
      <c r="G295" s="1176"/>
    </row>
    <row r="296" spans="1:7" ht="18" thickBot="1" x14ac:dyDescent="0.35">
      <c r="A296" s="1176"/>
      <c r="B296" s="1184" t="s">
        <v>37</v>
      </c>
      <c r="C296" s="1906"/>
      <c r="D296" s="1907"/>
      <c r="E296" s="1907"/>
      <c r="F296" s="1908"/>
      <c r="G296" s="1176"/>
    </row>
    <row r="297" spans="1:7" ht="15.75" customHeight="1" x14ac:dyDescent="0.3">
      <c r="A297" s="1176"/>
      <c r="B297" s="1899"/>
      <c r="C297" s="1182">
        <v>2022</v>
      </c>
      <c r="D297" s="1182">
        <v>2023</v>
      </c>
      <c r="E297" s="1182">
        <v>2024</v>
      </c>
      <c r="F297" s="1182">
        <v>2025</v>
      </c>
      <c r="G297" s="1176"/>
    </row>
    <row r="298" spans="1:7" ht="22.5" customHeight="1" thickBot="1" x14ac:dyDescent="0.35">
      <c r="A298" s="1176"/>
      <c r="B298" s="1900"/>
      <c r="C298" s="1191" t="s">
        <v>17</v>
      </c>
      <c r="D298" s="1191" t="s">
        <v>18</v>
      </c>
      <c r="E298" s="1191" t="s">
        <v>18</v>
      </c>
      <c r="F298" s="1191" t="s">
        <v>18</v>
      </c>
      <c r="G298" s="1176"/>
    </row>
    <row r="299" spans="1:7" ht="18" thickBot="1" x14ac:dyDescent="0.35">
      <c r="A299" s="1176"/>
      <c r="B299" s="1184" t="s">
        <v>39</v>
      </c>
      <c r="C299" s="1184"/>
      <c r="D299" s="1184"/>
      <c r="E299" s="1184"/>
      <c r="F299" s="1184"/>
      <c r="G299" s="1176"/>
    </row>
    <row r="300" spans="1:7" ht="18" thickBot="1" x14ac:dyDescent="0.35">
      <c r="A300" s="1176"/>
      <c r="B300" s="1184" t="s">
        <v>562</v>
      </c>
      <c r="C300" s="1192"/>
      <c r="D300" s="1192">
        <v>140000</v>
      </c>
      <c r="E300" s="1192"/>
      <c r="F300" s="1192"/>
      <c r="G300" s="1228"/>
    </row>
    <row r="301" spans="1:7" ht="18" thickBot="1" x14ac:dyDescent="0.35">
      <c r="A301" s="1176"/>
      <c r="B301" s="1184" t="s">
        <v>563</v>
      </c>
      <c r="C301" s="1192" t="e">
        <f>C300/C299</f>
        <v>#DIV/0!</v>
      </c>
      <c r="D301" s="1192" t="e">
        <f>D300/D299</f>
        <v>#DIV/0!</v>
      </c>
      <c r="E301" s="1192" t="e">
        <f>E300/E299</f>
        <v>#DIV/0!</v>
      </c>
      <c r="F301" s="1192" t="e">
        <f>F300/F299</f>
        <v>#DIV/0!</v>
      </c>
      <c r="G301" s="1176"/>
    </row>
    <row r="302" spans="1:7" ht="18" thickBot="1" x14ac:dyDescent="0.35">
      <c r="A302" s="1176"/>
      <c r="B302" s="1184" t="s">
        <v>564</v>
      </c>
      <c r="C302" s="1193" t="s">
        <v>565</v>
      </c>
      <c r="D302" s="1194" t="e">
        <f t="shared" ref="D302:F304" si="11">D299/C299-1</f>
        <v>#DIV/0!</v>
      </c>
      <c r="E302" s="1194" t="e">
        <f t="shared" si="11"/>
        <v>#DIV/0!</v>
      </c>
      <c r="F302" s="1194" t="e">
        <f t="shared" si="11"/>
        <v>#DIV/0!</v>
      </c>
      <c r="G302" s="1176"/>
    </row>
    <row r="303" spans="1:7" ht="18" thickBot="1" x14ac:dyDescent="0.35">
      <c r="A303" s="1176"/>
      <c r="B303" s="1184" t="s">
        <v>566</v>
      </c>
      <c r="C303" s="1193" t="s">
        <v>565</v>
      </c>
      <c r="D303" s="1194" t="e">
        <f t="shared" si="11"/>
        <v>#DIV/0!</v>
      </c>
      <c r="E303" s="1194">
        <f t="shared" si="11"/>
        <v>-1</v>
      </c>
      <c r="F303" s="1194" t="e">
        <f t="shared" si="11"/>
        <v>#DIV/0!</v>
      </c>
      <c r="G303" s="1176"/>
    </row>
    <row r="304" spans="1:7" ht="33.75" thickBot="1" x14ac:dyDescent="0.35">
      <c r="A304" s="1176"/>
      <c r="B304" s="1184" t="s">
        <v>51</v>
      </c>
      <c r="C304" s="1193" t="s">
        <v>565</v>
      </c>
      <c r="D304" s="1194" t="e">
        <f t="shared" si="11"/>
        <v>#DIV/0!</v>
      </c>
      <c r="E304" s="1194" t="e">
        <f t="shared" si="11"/>
        <v>#DIV/0!</v>
      </c>
      <c r="F304" s="1194" t="e">
        <f t="shared" si="11"/>
        <v>#DIV/0!</v>
      </c>
      <c r="G304" s="1176"/>
    </row>
    <row r="305" spans="1:7" ht="18" customHeight="1" thickBot="1" x14ac:dyDescent="0.35">
      <c r="A305" s="1176"/>
      <c r="B305" s="1901" t="s">
        <v>2474</v>
      </c>
      <c r="C305" s="1902"/>
      <c r="D305" s="1902"/>
      <c r="E305" s="1902"/>
      <c r="F305" s="1903"/>
      <c r="G305" s="1176"/>
    </row>
    <row r="306" spans="1:7" ht="12.75" customHeight="1" x14ac:dyDescent="0.3">
      <c r="A306" s="1176"/>
      <c r="B306" s="1899"/>
      <c r="C306" s="1182">
        <v>2022</v>
      </c>
      <c r="D306" s="1182">
        <v>2023</v>
      </c>
      <c r="E306" s="1182">
        <v>2024</v>
      </c>
      <c r="F306" s="1182">
        <v>2025</v>
      </c>
      <c r="G306" s="1176"/>
    </row>
    <row r="307" spans="1:7" ht="28.5" customHeight="1" thickBot="1" x14ac:dyDescent="0.35">
      <c r="A307" s="1176"/>
      <c r="B307" s="1900"/>
      <c r="C307" s="1191" t="s">
        <v>17</v>
      </c>
      <c r="D307" s="1191" t="s">
        <v>18</v>
      </c>
      <c r="E307" s="1191" t="s">
        <v>18</v>
      </c>
      <c r="F307" s="1191" t="s">
        <v>18</v>
      </c>
      <c r="G307" s="1176"/>
    </row>
    <row r="308" spans="1:7" ht="18" thickBot="1" x14ac:dyDescent="0.35">
      <c r="A308" s="1176"/>
      <c r="B308" s="1195" t="s">
        <v>593</v>
      </c>
      <c r="C308" s="1196">
        <f>C309+C310+C311+C312</f>
        <v>0</v>
      </c>
      <c r="D308" s="1196">
        <f>D309+D310+D311+D312</f>
        <v>0</v>
      </c>
      <c r="E308" s="1196">
        <f>E309+E310+E311+E312</f>
        <v>0</v>
      </c>
      <c r="F308" s="1196">
        <f>F309+F310+F311+F312</f>
        <v>0</v>
      </c>
      <c r="G308" s="1176"/>
    </row>
    <row r="309" spans="1:7" ht="18" thickBot="1" x14ac:dyDescent="0.35">
      <c r="A309" s="1176"/>
      <c r="B309" s="1197" t="s">
        <v>569</v>
      </c>
      <c r="C309" s="1196"/>
      <c r="D309" s="1196"/>
      <c r="E309" s="1196"/>
      <c r="F309" s="1196"/>
      <c r="G309" s="1176"/>
    </row>
    <row r="310" spans="1:7" ht="18" thickBot="1" x14ac:dyDescent="0.35">
      <c r="A310" s="1176"/>
      <c r="B310" s="1197" t="s">
        <v>594</v>
      </c>
      <c r="C310" s="1196"/>
      <c r="D310" s="1196"/>
      <c r="E310" s="1196"/>
      <c r="F310" s="1196"/>
      <c r="G310" s="1176"/>
    </row>
    <row r="311" spans="1:7" ht="18" thickBot="1" x14ac:dyDescent="0.35">
      <c r="A311" s="1176"/>
      <c r="B311" s="1197" t="s">
        <v>595</v>
      </c>
      <c r="C311" s="1196"/>
      <c r="D311" s="1196"/>
      <c r="E311" s="1196"/>
      <c r="F311" s="1196"/>
      <c r="G311" s="1176"/>
    </row>
    <row r="312" spans="1:7" ht="18" thickBot="1" x14ac:dyDescent="0.35">
      <c r="A312" s="1176"/>
      <c r="B312" s="1197" t="s">
        <v>596</v>
      </c>
      <c r="C312" s="1196"/>
      <c r="D312" s="1196"/>
      <c r="E312" s="1196"/>
      <c r="F312" s="1196"/>
      <c r="G312" s="1176"/>
    </row>
    <row r="313" spans="1:7" ht="18" thickBot="1" x14ac:dyDescent="0.35">
      <c r="A313" s="1176"/>
      <c r="B313" s="1195" t="s">
        <v>597</v>
      </c>
      <c r="C313" s="1192"/>
      <c r="D313" s="1192">
        <v>140000</v>
      </c>
      <c r="E313" s="1192"/>
      <c r="F313" s="1192"/>
      <c r="G313" s="1176"/>
    </row>
    <row r="314" spans="1:7" ht="18" thickBot="1" x14ac:dyDescent="0.35">
      <c r="A314" s="1176"/>
      <c r="B314" s="1197" t="s">
        <v>569</v>
      </c>
      <c r="C314" s="1192"/>
      <c r="D314" s="1192">
        <v>140000</v>
      </c>
      <c r="E314" s="1192"/>
      <c r="F314" s="1192"/>
      <c r="G314" s="1176"/>
    </row>
    <row r="315" spans="1:7" ht="18" thickBot="1" x14ac:dyDescent="0.35">
      <c r="A315" s="1176"/>
      <c r="B315" s="1197" t="s">
        <v>594</v>
      </c>
      <c r="C315" s="1199"/>
      <c r="D315" s="1199"/>
      <c r="E315" s="1199"/>
      <c r="F315" s="1199"/>
      <c r="G315" s="1176"/>
    </row>
    <row r="316" spans="1:7" ht="18" thickBot="1" x14ac:dyDescent="0.35">
      <c r="A316" s="1176"/>
      <c r="B316" s="1197" t="s">
        <v>595</v>
      </c>
      <c r="C316" s="1199"/>
      <c r="D316" s="1199"/>
      <c r="E316" s="1199"/>
      <c r="F316" s="1199"/>
      <c r="G316" s="1176"/>
    </row>
    <row r="317" spans="1:7" ht="18" thickBot="1" x14ac:dyDescent="0.35">
      <c r="A317" s="1176"/>
      <c r="B317" s="1197" t="s">
        <v>596</v>
      </c>
      <c r="C317" s="1199"/>
      <c r="D317" s="1199"/>
      <c r="E317" s="1199"/>
      <c r="F317" s="1199"/>
      <c r="G317" s="1176"/>
    </row>
    <row r="318" spans="1:7" ht="18" thickBot="1" x14ac:dyDescent="0.35">
      <c r="A318" s="1176"/>
      <c r="B318" s="1204" t="s">
        <v>2231</v>
      </c>
      <c r="C318" s="1199">
        <f>C308+C313</f>
        <v>0</v>
      </c>
      <c r="D318" s="1199">
        <f>D308+D313</f>
        <v>140000</v>
      </c>
      <c r="E318" s="1199">
        <f>E308+E313</f>
        <v>0</v>
      </c>
      <c r="F318" s="1199">
        <f>F308+F313</f>
        <v>0</v>
      </c>
      <c r="G318" s="1176"/>
    </row>
    <row r="319" spans="1:7" ht="36" customHeight="1" thickBot="1" x14ac:dyDescent="0.35">
      <c r="A319" s="1176"/>
      <c r="B319" s="1220" t="s">
        <v>661</v>
      </c>
      <c r="C319" s="1913"/>
      <c r="D319" s="1914"/>
      <c r="E319" s="1914"/>
      <c r="F319" s="1915"/>
      <c r="G319" s="1176"/>
    </row>
    <row r="320" spans="1:7" ht="33.75" thickBot="1" x14ac:dyDescent="0.35">
      <c r="A320" s="1176"/>
      <c r="B320" s="1190" t="s">
        <v>2230</v>
      </c>
      <c r="C320" s="1213"/>
      <c r="D320" s="1214" t="s">
        <v>587</v>
      </c>
      <c r="E320" s="1215"/>
      <c r="F320" s="1229" t="s">
        <v>2475</v>
      </c>
      <c r="G320" s="1176"/>
    </row>
    <row r="321" spans="1:7" ht="17.25" customHeight="1" thickBot="1" x14ac:dyDescent="0.35">
      <c r="A321" s="1176"/>
      <c r="B321" s="1184" t="s">
        <v>560</v>
      </c>
      <c r="C321" s="1909" t="s">
        <v>2476</v>
      </c>
      <c r="D321" s="1910"/>
      <c r="E321" s="1910"/>
      <c r="F321" s="1911"/>
      <c r="G321" s="1176"/>
    </row>
    <row r="322" spans="1:7" ht="18" thickBot="1" x14ac:dyDescent="0.35">
      <c r="A322" s="1176"/>
      <c r="B322" s="1184" t="s">
        <v>37</v>
      </c>
      <c r="C322" s="1906"/>
      <c r="D322" s="1907"/>
      <c r="E322" s="1907"/>
      <c r="F322" s="1908"/>
      <c r="G322" s="1176"/>
    </row>
    <row r="323" spans="1:7" ht="12.75" customHeight="1" x14ac:dyDescent="0.3">
      <c r="A323" s="1176"/>
      <c r="B323" s="1899"/>
      <c r="C323" s="1182">
        <v>2022</v>
      </c>
      <c r="D323" s="1182">
        <v>2023</v>
      </c>
      <c r="E323" s="1182">
        <v>2024</v>
      </c>
      <c r="F323" s="1182">
        <v>2025</v>
      </c>
      <c r="G323" s="1176"/>
    </row>
    <row r="324" spans="1:7" ht="28.5" customHeight="1" thickBot="1" x14ac:dyDescent="0.35">
      <c r="A324" s="1176"/>
      <c r="B324" s="1900"/>
      <c r="C324" s="1191" t="s">
        <v>17</v>
      </c>
      <c r="D324" s="1191" t="s">
        <v>18</v>
      </c>
      <c r="E324" s="1191" t="s">
        <v>18</v>
      </c>
      <c r="F324" s="1191" t="s">
        <v>18</v>
      </c>
      <c r="G324" s="1176"/>
    </row>
    <row r="325" spans="1:7" ht="18" thickBot="1" x14ac:dyDescent="0.35">
      <c r="A325" s="1176"/>
      <c r="B325" s="1184" t="s">
        <v>39</v>
      </c>
      <c r="C325" s="1184"/>
      <c r="D325" s="1184"/>
      <c r="E325" s="1184"/>
      <c r="F325" s="1184"/>
      <c r="G325" s="1176"/>
    </row>
    <row r="326" spans="1:7" ht="18" thickBot="1" x14ac:dyDescent="0.35">
      <c r="A326" s="1176"/>
      <c r="B326" s="1184" t="s">
        <v>562</v>
      </c>
      <c r="C326" s="1226">
        <v>70000</v>
      </c>
      <c r="D326" s="1219">
        <f>50000+52920</f>
        <v>102920</v>
      </c>
      <c r="E326" s="1192"/>
      <c r="F326" s="1192"/>
      <c r="G326" s="1176"/>
    </row>
    <row r="327" spans="1:7" ht="18" thickBot="1" x14ac:dyDescent="0.35">
      <c r="A327" s="1176"/>
      <c r="B327" s="1184" t="s">
        <v>563</v>
      </c>
      <c r="C327" s="1192" t="e">
        <f>C326/C325</f>
        <v>#DIV/0!</v>
      </c>
      <c r="D327" s="1192" t="e">
        <f>D326/D325</f>
        <v>#DIV/0!</v>
      </c>
      <c r="E327" s="1192" t="e">
        <f>E326/E325</f>
        <v>#DIV/0!</v>
      </c>
      <c r="F327" s="1192" t="e">
        <f>F326/F325</f>
        <v>#DIV/0!</v>
      </c>
      <c r="G327" s="1176"/>
    </row>
    <row r="328" spans="1:7" ht="18" thickBot="1" x14ac:dyDescent="0.35">
      <c r="A328" s="1176"/>
      <c r="B328" s="1184" t="s">
        <v>564</v>
      </c>
      <c r="C328" s="1193" t="s">
        <v>565</v>
      </c>
      <c r="D328" s="1194" t="e">
        <f t="shared" ref="D328:F330" si="12">D325/C325-1</f>
        <v>#DIV/0!</v>
      </c>
      <c r="E328" s="1194" t="e">
        <f t="shared" si="12"/>
        <v>#DIV/0!</v>
      </c>
      <c r="F328" s="1194" t="e">
        <f t="shared" si="12"/>
        <v>#DIV/0!</v>
      </c>
      <c r="G328" s="1176"/>
    </row>
    <row r="329" spans="1:7" ht="18" thickBot="1" x14ac:dyDescent="0.35">
      <c r="A329" s="1176"/>
      <c r="B329" s="1184" t="s">
        <v>566</v>
      </c>
      <c r="C329" s="1193" t="s">
        <v>565</v>
      </c>
      <c r="D329" s="1194">
        <f t="shared" si="12"/>
        <v>0.4702857142857142</v>
      </c>
      <c r="E329" s="1194">
        <f t="shared" si="12"/>
        <v>-1</v>
      </c>
      <c r="F329" s="1194" t="e">
        <f t="shared" si="12"/>
        <v>#DIV/0!</v>
      </c>
      <c r="G329" s="1176"/>
    </row>
    <row r="330" spans="1:7" ht="33.75" thickBot="1" x14ac:dyDescent="0.35">
      <c r="A330" s="1176"/>
      <c r="B330" s="1184" t="s">
        <v>51</v>
      </c>
      <c r="C330" s="1193" t="s">
        <v>565</v>
      </c>
      <c r="D330" s="1194" t="e">
        <f t="shared" si="12"/>
        <v>#DIV/0!</v>
      </c>
      <c r="E330" s="1194" t="e">
        <f t="shared" si="12"/>
        <v>#DIV/0!</v>
      </c>
      <c r="F330" s="1194" t="e">
        <f t="shared" si="12"/>
        <v>#DIV/0!</v>
      </c>
      <c r="G330" s="1176"/>
    </row>
    <row r="331" spans="1:7" ht="27.75" customHeight="1" thickBot="1" x14ac:dyDescent="0.35">
      <c r="A331" s="1176"/>
      <c r="B331" s="1901" t="s">
        <v>2477</v>
      </c>
      <c r="C331" s="1902"/>
      <c r="D331" s="1902"/>
      <c r="E331" s="1902"/>
      <c r="F331" s="1903"/>
      <c r="G331" s="1176"/>
    </row>
    <row r="332" spans="1:7" ht="12.75" customHeight="1" x14ac:dyDescent="0.3">
      <c r="A332" s="1176"/>
      <c r="B332" s="1899"/>
      <c r="C332" s="1182">
        <v>2022</v>
      </c>
      <c r="D332" s="1182">
        <v>2023</v>
      </c>
      <c r="E332" s="1182">
        <v>2024</v>
      </c>
      <c r="F332" s="1182">
        <v>2025</v>
      </c>
      <c r="G332" s="1176"/>
    </row>
    <row r="333" spans="1:7" ht="18.75" customHeight="1" thickBot="1" x14ac:dyDescent="0.35">
      <c r="A333" s="1176"/>
      <c r="B333" s="1900"/>
      <c r="C333" s="1191" t="s">
        <v>17</v>
      </c>
      <c r="D333" s="1191" t="s">
        <v>18</v>
      </c>
      <c r="E333" s="1191" t="s">
        <v>18</v>
      </c>
      <c r="F333" s="1191" t="s">
        <v>18</v>
      </c>
      <c r="G333" s="1176"/>
    </row>
    <row r="334" spans="1:7" ht="18" thickBot="1" x14ac:dyDescent="0.35">
      <c r="A334" s="1176"/>
      <c r="B334" s="1195" t="s">
        <v>593</v>
      </c>
      <c r="C334" s="1196">
        <f>C335+C336+C337+C338</f>
        <v>0</v>
      </c>
      <c r="D334" s="1196">
        <f>D335+D336+D337+D338</f>
        <v>0</v>
      </c>
      <c r="E334" s="1196">
        <f>E335+E336+E337+E338</f>
        <v>0</v>
      </c>
      <c r="F334" s="1196">
        <f>F335+F336+F337+F338</f>
        <v>0</v>
      </c>
      <c r="G334" s="1176"/>
    </row>
    <row r="335" spans="1:7" ht="18" thickBot="1" x14ac:dyDescent="0.35">
      <c r="A335" s="1176"/>
      <c r="B335" s="1197" t="s">
        <v>569</v>
      </c>
      <c r="C335" s="1196"/>
      <c r="D335" s="1196"/>
      <c r="E335" s="1196"/>
      <c r="F335" s="1196"/>
      <c r="G335" s="1176"/>
    </row>
    <row r="336" spans="1:7" ht="18" thickBot="1" x14ac:dyDescent="0.35">
      <c r="A336" s="1176"/>
      <c r="B336" s="1197" t="s">
        <v>594</v>
      </c>
      <c r="C336" s="1196"/>
      <c r="D336" s="1196"/>
      <c r="E336" s="1196"/>
      <c r="F336" s="1196"/>
      <c r="G336" s="1176"/>
    </row>
    <row r="337" spans="1:7" ht="18" thickBot="1" x14ac:dyDescent="0.35">
      <c r="A337" s="1176"/>
      <c r="B337" s="1197" t="s">
        <v>595</v>
      </c>
      <c r="C337" s="1196"/>
      <c r="D337" s="1196"/>
      <c r="E337" s="1196"/>
      <c r="F337" s="1196"/>
      <c r="G337" s="1176"/>
    </row>
    <row r="338" spans="1:7" ht="18" thickBot="1" x14ac:dyDescent="0.35">
      <c r="A338" s="1176"/>
      <c r="B338" s="1197" t="s">
        <v>596</v>
      </c>
      <c r="C338" s="1196"/>
      <c r="D338" s="1196"/>
      <c r="E338" s="1196"/>
      <c r="F338" s="1196"/>
      <c r="G338" s="1176"/>
    </row>
    <row r="339" spans="1:7" ht="18" thickBot="1" x14ac:dyDescent="0.35">
      <c r="A339" s="1176"/>
      <c r="B339" s="1195" t="s">
        <v>597</v>
      </c>
      <c r="C339" s="1226">
        <v>70000</v>
      </c>
      <c r="D339" s="1219">
        <f t="shared" ref="D339:D340" si="13">50000+52920</f>
        <v>102920</v>
      </c>
      <c r="E339" s="1192"/>
      <c r="F339" s="1192"/>
      <c r="G339" s="1176"/>
    </row>
    <row r="340" spans="1:7" ht="18" thickBot="1" x14ac:dyDescent="0.35">
      <c r="A340" s="1176"/>
      <c r="B340" s="1197" t="s">
        <v>569</v>
      </c>
      <c r="C340" s="1226">
        <v>70000</v>
      </c>
      <c r="D340" s="1219">
        <f t="shared" si="13"/>
        <v>102920</v>
      </c>
      <c r="E340" s="1192"/>
      <c r="F340" s="1192"/>
      <c r="G340" s="1176"/>
    </row>
    <row r="341" spans="1:7" ht="18" thickBot="1" x14ac:dyDescent="0.35">
      <c r="A341" s="1176"/>
      <c r="B341" s="1197" t="s">
        <v>594</v>
      </c>
      <c r="C341" s="1199"/>
      <c r="D341" s="1199"/>
      <c r="E341" s="1199"/>
      <c r="F341" s="1199"/>
      <c r="G341" s="1176"/>
    </row>
    <row r="342" spans="1:7" ht="18" thickBot="1" x14ac:dyDescent="0.35">
      <c r="A342" s="1176"/>
      <c r="B342" s="1197" t="s">
        <v>595</v>
      </c>
      <c r="C342" s="1199"/>
      <c r="D342" s="1199"/>
      <c r="E342" s="1199"/>
      <c r="F342" s="1199"/>
      <c r="G342" s="1176"/>
    </row>
    <row r="343" spans="1:7" ht="18" thickBot="1" x14ac:dyDescent="0.35">
      <c r="A343" s="1176"/>
      <c r="B343" s="1197" t="s">
        <v>596</v>
      </c>
      <c r="C343" s="1199"/>
      <c r="D343" s="1199"/>
      <c r="E343" s="1199"/>
      <c r="F343" s="1199"/>
      <c r="G343" s="1176"/>
    </row>
    <row r="344" spans="1:7" ht="18" thickBot="1" x14ac:dyDescent="0.35">
      <c r="A344" s="1176"/>
      <c r="B344" s="1204" t="s">
        <v>2225</v>
      </c>
      <c r="C344" s="1199">
        <f>C334+C339</f>
        <v>70000</v>
      </c>
      <c r="D344" s="1199">
        <f>D334+D339</f>
        <v>102920</v>
      </c>
      <c r="E344" s="1199">
        <f>E334+E339</f>
        <v>0</v>
      </c>
      <c r="F344" s="1199">
        <f>F334+F339</f>
        <v>0</v>
      </c>
      <c r="G344" s="1176"/>
    </row>
    <row r="345" spans="1:7" ht="38.25" customHeight="1" thickBot="1" x14ac:dyDescent="0.35">
      <c r="A345" s="1176"/>
      <c r="B345" s="1220" t="s">
        <v>661</v>
      </c>
      <c r="C345" s="1913"/>
      <c r="D345" s="1914"/>
      <c r="E345" s="1914"/>
      <c r="F345" s="1915"/>
      <c r="G345" s="1176"/>
    </row>
    <row r="346" spans="1:7" ht="31.5" customHeight="1" thickBot="1" x14ac:dyDescent="0.35">
      <c r="A346" s="1176"/>
      <c r="B346" s="1190" t="s">
        <v>2224</v>
      </c>
      <c r="C346" s="1213"/>
      <c r="D346" s="1214" t="s">
        <v>587</v>
      </c>
      <c r="E346" s="1215"/>
      <c r="F346" s="1216"/>
      <c r="G346" s="1176"/>
    </row>
    <row r="347" spans="1:7" ht="38.25" customHeight="1" thickBot="1" x14ac:dyDescent="0.35">
      <c r="A347" s="1176"/>
      <c r="B347" s="1184" t="s">
        <v>560</v>
      </c>
      <c r="C347" s="1909" t="s">
        <v>2478</v>
      </c>
      <c r="D347" s="1910"/>
      <c r="E347" s="1910"/>
      <c r="F347" s="1911"/>
      <c r="G347" s="1176"/>
    </row>
    <row r="348" spans="1:7" ht="18" thickBot="1" x14ac:dyDescent="0.35">
      <c r="A348" s="1176"/>
      <c r="B348" s="1184" t="s">
        <v>37</v>
      </c>
      <c r="C348" s="1906"/>
      <c r="D348" s="1907"/>
      <c r="E348" s="1907"/>
      <c r="F348" s="1908"/>
      <c r="G348" s="1176"/>
    </row>
    <row r="349" spans="1:7" ht="12.75" customHeight="1" x14ac:dyDescent="0.3">
      <c r="A349" s="1176"/>
      <c r="B349" s="1899"/>
      <c r="C349" s="1182">
        <v>2022</v>
      </c>
      <c r="D349" s="1182">
        <v>2023</v>
      </c>
      <c r="E349" s="1182">
        <v>2024</v>
      </c>
      <c r="F349" s="1182">
        <v>2025</v>
      </c>
      <c r="G349" s="1176"/>
    </row>
    <row r="350" spans="1:7" ht="33.75" customHeight="1" thickBot="1" x14ac:dyDescent="0.35">
      <c r="A350" s="1176"/>
      <c r="B350" s="1900"/>
      <c r="C350" s="1191" t="s">
        <v>17</v>
      </c>
      <c r="D350" s="1191" t="s">
        <v>18</v>
      </c>
      <c r="E350" s="1191" t="s">
        <v>18</v>
      </c>
      <c r="F350" s="1191" t="s">
        <v>18</v>
      </c>
      <c r="G350" s="1176"/>
    </row>
    <row r="351" spans="1:7" ht="18" thickBot="1" x14ac:dyDescent="0.35">
      <c r="A351" s="1176"/>
      <c r="B351" s="1184" t="s">
        <v>39</v>
      </c>
      <c r="C351" s="1184"/>
      <c r="D351" s="1184"/>
      <c r="E351" s="1184"/>
      <c r="F351" s="1184"/>
      <c r="G351" s="1176"/>
    </row>
    <row r="352" spans="1:7" ht="18" thickBot="1" x14ac:dyDescent="0.35">
      <c r="A352" s="1176"/>
      <c r="B352" s="1184" t="s">
        <v>562</v>
      </c>
      <c r="C352" s="1192"/>
      <c r="D352" s="1230">
        <v>120000</v>
      </c>
      <c r="E352" s="1231">
        <v>200000</v>
      </c>
      <c r="F352" s="1232">
        <f>600000-D352-200000</f>
        <v>280000</v>
      </c>
      <c r="G352" s="1176"/>
    </row>
    <row r="353" spans="1:7" ht="18" thickBot="1" x14ac:dyDescent="0.35">
      <c r="A353" s="1176"/>
      <c r="B353" s="1184" t="s">
        <v>563</v>
      </c>
      <c r="C353" s="1192" t="e">
        <f>C352/C351</f>
        <v>#DIV/0!</v>
      </c>
      <c r="D353" s="1192" t="e">
        <f>D352/D351</f>
        <v>#DIV/0!</v>
      </c>
      <c r="E353" s="1192" t="e">
        <f>E352/E351</f>
        <v>#DIV/0!</v>
      </c>
      <c r="F353" s="1192" t="e">
        <f>F352/F351</f>
        <v>#DIV/0!</v>
      </c>
      <c r="G353" s="1176"/>
    </row>
    <row r="354" spans="1:7" ht="18" thickBot="1" x14ac:dyDescent="0.35">
      <c r="A354" s="1176"/>
      <c r="B354" s="1184" t="s">
        <v>564</v>
      </c>
      <c r="C354" s="1193" t="s">
        <v>565</v>
      </c>
      <c r="D354" s="1194" t="e">
        <f t="shared" ref="D354:F356" si="14">D351/C351-1</f>
        <v>#DIV/0!</v>
      </c>
      <c r="E354" s="1194" t="e">
        <f t="shared" si="14"/>
        <v>#DIV/0!</v>
      </c>
      <c r="F354" s="1194" t="e">
        <f t="shared" si="14"/>
        <v>#DIV/0!</v>
      </c>
      <c r="G354" s="1176"/>
    </row>
    <row r="355" spans="1:7" ht="18" thickBot="1" x14ac:dyDescent="0.35">
      <c r="A355" s="1176"/>
      <c r="B355" s="1184" t="s">
        <v>566</v>
      </c>
      <c r="C355" s="1193" t="s">
        <v>565</v>
      </c>
      <c r="D355" s="1194" t="e">
        <f t="shared" si="14"/>
        <v>#DIV/0!</v>
      </c>
      <c r="E355" s="1194">
        <f t="shared" si="14"/>
        <v>0.66666666666666674</v>
      </c>
      <c r="F355" s="1194">
        <f t="shared" si="14"/>
        <v>0.39999999999999991</v>
      </c>
      <c r="G355" s="1176"/>
    </row>
    <row r="356" spans="1:7" ht="18" customHeight="1" thickBot="1" x14ac:dyDescent="0.35">
      <c r="A356" s="1176"/>
      <c r="B356" s="1184" t="s">
        <v>51</v>
      </c>
      <c r="C356" s="1193" t="s">
        <v>565</v>
      </c>
      <c r="D356" s="1194" t="e">
        <f t="shared" si="14"/>
        <v>#DIV/0!</v>
      </c>
      <c r="E356" s="1194" t="e">
        <f t="shared" si="14"/>
        <v>#DIV/0!</v>
      </c>
      <c r="F356" s="1194" t="e">
        <f t="shared" si="14"/>
        <v>#DIV/0!</v>
      </c>
      <c r="G356" s="1176"/>
    </row>
    <row r="357" spans="1:7" ht="18" customHeight="1" thickBot="1" x14ac:dyDescent="0.35">
      <c r="A357" s="1176"/>
      <c r="B357" s="1901" t="s">
        <v>2479</v>
      </c>
      <c r="C357" s="1902"/>
      <c r="D357" s="1902"/>
      <c r="E357" s="1902"/>
      <c r="F357" s="1903"/>
      <c r="G357" s="1176"/>
    </row>
    <row r="358" spans="1:7" ht="12.75" customHeight="1" x14ac:dyDescent="0.3">
      <c r="A358" s="1176"/>
      <c r="B358" s="1899"/>
      <c r="C358" s="1182">
        <v>2022</v>
      </c>
      <c r="D358" s="1182">
        <v>2023</v>
      </c>
      <c r="E358" s="1182">
        <v>2024</v>
      </c>
      <c r="F358" s="1182">
        <v>2025</v>
      </c>
      <c r="G358" s="1176"/>
    </row>
    <row r="359" spans="1:7" ht="29.25" customHeight="1" thickBot="1" x14ac:dyDescent="0.35">
      <c r="A359" s="1176"/>
      <c r="B359" s="1900"/>
      <c r="C359" s="1191" t="s">
        <v>17</v>
      </c>
      <c r="D359" s="1191" t="s">
        <v>18</v>
      </c>
      <c r="E359" s="1191" t="s">
        <v>18</v>
      </c>
      <c r="F359" s="1191" t="s">
        <v>18</v>
      </c>
      <c r="G359" s="1176"/>
    </row>
    <row r="360" spans="1:7" ht="18" thickBot="1" x14ac:dyDescent="0.35">
      <c r="A360" s="1176"/>
      <c r="B360" s="1195" t="s">
        <v>593</v>
      </c>
      <c r="C360" s="1196">
        <f>C361+C362+C363+C364</f>
        <v>0</v>
      </c>
      <c r="D360" s="1196">
        <f>D361+D362+D363+D364</f>
        <v>0</v>
      </c>
      <c r="E360" s="1196">
        <f>E361+E362+E363+E364</f>
        <v>0</v>
      </c>
      <c r="F360" s="1196">
        <f>F361+F362+F363+F364</f>
        <v>0</v>
      </c>
      <c r="G360" s="1176"/>
    </row>
    <row r="361" spans="1:7" ht="18" thickBot="1" x14ac:dyDescent="0.35">
      <c r="A361" s="1176"/>
      <c r="B361" s="1197" t="s">
        <v>569</v>
      </c>
      <c r="C361" s="1196"/>
      <c r="D361" s="1196"/>
      <c r="E361" s="1196"/>
      <c r="F361" s="1196"/>
      <c r="G361" s="1176"/>
    </row>
    <row r="362" spans="1:7" ht="18" thickBot="1" x14ac:dyDescent="0.35">
      <c r="A362" s="1176"/>
      <c r="B362" s="1197" t="s">
        <v>594</v>
      </c>
      <c r="C362" s="1196"/>
      <c r="D362" s="1196"/>
      <c r="E362" s="1196"/>
      <c r="F362" s="1196"/>
      <c r="G362" s="1176"/>
    </row>
    <row r="363" spans="1:7" ht="18" thickBot="1" x14ac:dyDescent="0.35">
      <c r="A363" s="1176"/>
      <c r="B363" s="1197" t="s">
        <v>595</v>
      </c>
      <c r="C363" s="1196"/>
      <c r="D363" s="1196"/>
      <c r="E363" s="1196"/>
      <c r="F363" s="1196"/>
      <c r="G363" s="1176"/>
    </row>
    <row r="364" spans="1:7" ht="18" thickBot="1" x14ac:dyDescent="0.35">
      <c r="A364" s="1176"/>
      <c r="B364" s="1197" t="s">
        <v>596</v>
      </c>
      <c r="C364" s="1196"/>
      <c r="D364" s="1196"/>
      <c r="E364" s="1196"/>
      <c r="F364" s="1196"/>
      <c r="G364" s="1176"/>
    </row>
    <row r="365" spans="1:7" ht="18" thickBot="1" x14ac:dyDescent="0.35">
      <c r="A365" s="1176"/>
      <c r="B365" s="1195" t="s">
        <v>597</v>
      </c>
      <c r="C365" s="1192"/>
      <c r="D365" s="1230">
        <v>120000</v>
      </c>
      <c r="E365" s="1231">
        <v>200000</v>
      </c>
      <c r="F365" s="1232">
        <f>600000-D365-200000</f>
        <v>280000</v>
      </c>
      <c r="G365" s="1176"/>
    </row>
    <row r="366" spans="1:7" ht="18" thickBot="1" x14ac:dyDescent="0.35">
      <c r="A366" s="1176"/>
      <c r="B366" s="1197" t="s">
        <v>569</v>
      </c>
      <c r="C366" s="1192"/>
      <c r="D366" s="1230">
        <v>120000</v>
      </c>
      <c r="E366" s="1231">
        <v>200000</v>
      </c>
      <c r="F366" s="1232">
        <f>600000-D366-200000</f>
        <v>280000</v>
      </c>
      <c r="G366" s="1176"/>
    </row>
    <row r="367" spans="1:7" ht="18" thickBot="1" x14ac:dyDescent="0.35">
      <c r="A367" s="1176"/>
      <c r="B367" s="1197" t="s">
        <v>594</v>
      </c>
      <c r="C367" s="1199"/>
      <c r="D367" s="1199"/>
      <c r="E367" s="1199"/>
      <c r="F367" s="1199"/>
      <c r="G367" s="1176"/>
    </row>
    <row r="368" spans="1:7" ht="18" thickBot="1" x14ac:dyDescent="0.35">
      <c r="A368" s="1176"/>
      <c r="B368" s="1197" t="s">
        <v>595</v>
      </c>
      <c r="C368" s="1199"/>
      <c r="D368" s="1199"/>
      <c r="E368" s="1199"/>
      <c r="F368" s="1199"/>
      <c r="G368" s="1176"/>
    </row>
    <row r="369" spans="1:7" ht="18" thickBot="1" x14ac:dyDescent="0.35">
      <c r="A369" s="1176"/>
      <c r="B369" s="1233" t="s">
        <v>596</v>
      </c>
      <c r="C369" s="1199"/>
      <c r="D369" s="1199"/>
      <c r="E369" s="1199"/>
      <c r="F369" s="1199"/>
      <c r="G369" s="1176"/>
    </row>
    <row r="370" spans="1:7" ht="18" thickBot="1" x14ac:dyDescent="0.35">
      <c r="A370" s="1176"/>
      <c r="B370" s="1234" t="s">
        <v>2219</v>
      </c>
      <c r="C370" s="1199">
        <f>C360+C365</f>
        <v>0</v>
      </c>
      <c r="D370" s="1199">
        <f>D360+D365</f>
        <v>120000</v>
      </c>
      <c r="E370" s="1199">
        <f>E360+E365</f>
        <v>200000</v>
      </c>
      <c r="F370" s="1199">
        <f>F360+F365</f>
        <v>280000</v>
      </c>
      <c r="G370" s="1176"/>
    </row>
    <row r="371" spans="1:7" ht="50.25" customHeight="1" thickBot="1" x14ac:dyDescent="0.35">
      <c r="A371" s="1176"/>
      <c r="B371" s="1220" t="s">
        <v>661</v>
      </c>
      <c r="C371" s="1913"/>
      <c r="D371" s="1914"/>
      <c r="E371" s="1914"/>
      <c r="F371" s="1915"/>
      <c r="G371" s="1176"/>
    </row>
    <row r="372" spans="1:7" ht="33.75" thickBot="1" x14ac:dyDescent="0.35">
      <c r="A372" s="1176"/>
      <c r="B372" s="1190" t="s">
        <v>2480</v>
      </c>
      <c r="C372" s="1213"/>
      <c r="D372" s="1214" t="s">
        <v>587</v>
      </c>
      <c r="E372" s="1215"/>
      <c r="F372" s="1235" t="s">
        <v>2481</v>
      </c>
      <c r="G372" s="1176"/>
    </row>
    <row r="373" spans="1:7" ht="17.25" customHeight="1" thickBot="1" x14ac:dyDescent="0.35">
      <c r="A373" s="1176"/>
      <c r="B373" s="1184" t="s">
        <v>560</v>
      </c>
      <c r="C373" s="1909" t="s">
        <v>2482</v>
      </c>
      <c r="D373" s="1910"/>
      <c r="E373" s="1910"/>
      <c r="F373" s="1911"/>
      <c r="G373" s="1176"/>
    </row>
    <row r="374" spans="1:7" ht="18" thickBot="1" x14ac:dyDescent="0.35">
      <c r="A374" s="1176"/>
      <c r="B374" s="1184" t="s">
        <v>37</v>
      </c>
      <c r="C374" s="1906"/>
      <c r="D374" s="1907"/>
      <c r="E374" s="1907"/>
      <c r="F374" s="1908"/>
      <c r="G374" s="1176"/>
    </row>
    <row r="375" spans="1:7" ht="12.75" customHeight="1" x14ac:dyDescent="0.3">
      <c r="A375" s="1176"/>
      <c r="B375" s="1899"/>
      <c r="C375" s="1182">
        <v>2022</v>
      </c>
      <c r="D375" s="1182">
        <v>2023</v>
      </c>
      <c r="E375" s="1182">
        <v>2024</v>
      </c>
      <c r="F375" s="1182">
        <v>2025</v>
      </c>
      <c r="G375" s="1176"/>
    </row>
    <row r="376" spans="1:7" ht="28.5" customHeight="1" thickBot="1" x14ac:dyDescent="0.35">
      <c r="A376" s="1176"/>
      <c r="B376" s="1900"/>
      <c r="C376" s="1191" t="s">
        <v>17</v>
      </c>
      <c r="D376" s="1191" t="s">
        <v>18</v>
      </c>
      <c r="E376" s="1191" t="s">
        <v>18</v>
      </c>
      <c r="F376" s="1191" t="s">
        <v>18</v>
      </c>
      <c r="G376" s="1176"/>
    </row>
    <row r="377" spans="1:7" ht="18" thickBot="1" x14ac:dyDescent="0.35">
      <c r="A377" s="1176"/>
      <c r="B377" s="1184" t="s">
        <v>39</v>
      </c>
      <c r="C377" s="1184"/>
      <c r="D377" s="1184"/>
      <c r="E377" s="1236"/>
      <c r="F377" s="1236"/>
      <c r="G377" s="1176"/>
    </row>
    <row r="378" spans="1:7" ht="18" thickBot="1" x14ac:dyDescent="0.35">
      <c r="A378" s="1176"/>
      <c r="B378" s="1184" t="s">
        <v>562</v>
      </c>
      <c r="C378" s="1192">
        <v>52000</v>
      </c>
      <c r="D378" s="1236">
        <v>60000</v>
      </c>
      <c r="E378" s="1236"/>
      <c r="F378" s="1236"/>
      <c r="G378" s="1176"/>
    </row>
    <row r="379" spans="1:7" ht="18" thickBot="1" x14ac:dyDescent="0.35">
      <c r="A379" s="1176"/>
      <c r="B379" s="1184" t="s">
        <v>563</v>
      </c>
      <c r="C379" s="1192" t="e">
        <f>C378/C377</f>
        <v>#DIV/0!</v>
      </c>
      <c r="D379" s="1192" t="e">
        <f>D378/D377</f>
        <v>#DIV/0!</v>
      </c>
      <c r="E379" s="1192" t="e">
        <f>E378/E377</f>
        <v>#DIV/0!</v>
      </c>
      <c r="F379" s="1192" t="e">
        <f>F378/F377</f>
        <v>#DIV/0!</v>
      </c>
      <c r="G379" s="1176"/>
    </row>
    <row r="380" spans="1:7" ht="18" thickBot="1" x14ac:dyDescent="0.35">
      <c r="A380" s="1176"/>
      <c r="B380" s="1184" t="s">
        <v>564</v>
      </c>
      <c r="C380" s="1193" t="s">
        <v>565</v>
      </c>
      <c r="D380" s="1194" t="e">
        <f t="shared" ref="D380:F382" si="15">D377/C377-1</f>
        <v>#DIV/0!</v>
      </c>
      <c r="E380" s="1194" t="e">
        <f t="shared" si="15"/>
        <v>#DIV/0!</v>
      </c>
      <c r="F380" s="1194" t="e">
        <f t="shared" si="15"/>
        <v>#DIV/0!</v>
      </c>
      <c r="G380" s="1176"/>
    </row>
    <row r="381" spans="1:7" ht="18" thickBot="1" x14ac:dyDescent="0.35">
      <c r="A381" s="1176"/>
      <c r="B381" s="1184" t="s">
        <v>566</v>
      </c>
      <c r="C381" s="1193" t="s">
        <v>565</v>
      </c>
      <c r="D381" s="1194">
        <f t="shared" si="15"/>
        <v>0.15384615384615374</v>
      </c>
      <c r="E381" s="1194">
        <f t="shared" si="15"/>
        <v>-1</v>
      </c>
      <c r="F381" s="1194" t="e">
        <f t="shared" si="15"/>
        <v>#DIV/0!</v>
      </c>
      <c r="G381" s="1176"/>
    </row>
    <row r="382" spans="1:7" ht="33.75" thickBot="1" x14ac:dyDescent="0.35">
      <c r="A382" s="1176"/>
      <c r="B382" s="1184" t="s">
        <v>51</v>
      </c>
      <c r="C382" s="1193" t="s">
        <v>565</v>
      </c>
      <c r="D382" s="1194" t="e">
        <f t="shared" si="15"/>
        <v>#DIV/0!</v>
      </c>
      <c r="E382" s="1194" t="e">
        <f t="shared" si="15"/>
        <v>#DIV/0!</v>
      </c>
      <c r="F382" s="1194" t="e">
        <f t="shared" si="15"/>
        <v>#DIV/0!</v>
      </c>
      <c r="G382" s="1176"/>
    </row>
    <row r="383" spans="1:7" ht="18" customHeight="1" thickBot="1" x14ac:dyDescent="0.35">
      <c r="A383" s="1176"/>
      <c r="B383" s="1901" t="s">
        <v>2483</v>
      </c>
      <c r="C383" s="1902"/>
      <c r="D383" s="1902"/>
      <c r="E383" s="1902"/>
      <c r="F383" s="1903"/>
      <c r="G383" s="1176"/>
    </row>
    <row r="384" spans="1:7" ht="12.75" customHeight="1" x14ac:dyDescent="0.3">
      <c r="A384" s="1176"/>
      <c r="B384" s="1899"/>
      <c r="C384" s="1182">
        <v>2022</v>
      </c>
      <c r="D384" s="1182">
        <v>2023</v>
      </c>
      <c r="E384" s="1182">
        <v>2024</v>
      </c>
      <c r="F384" s="1182">
        <v>2025</v>
      </c>
      <c r="G384" s="1176"/>
    </row>
    <row r="385" spans="1:7" ht="39" customHeight="1" thickBot="1" x14ac:dyDescent="0.35">
      <c r="A385" s="1176"/>
      <c r="B385" s="1900"/>
      <c r="C385" s="1191" t="s">
        <v>17</v>
      </c>
      <c r="D385" s="1191" t="s">
        <v>18</v>
      </c>
      <c r="E385" s="1191" t="s">
        <v>18</v>
      </c>
      <c r="F385" s="1191" t="s">
        <v>18</v>
      </c>
      <c r="G385" s="1176"/>
    </row>
    <row r="386" spans="1:7" ht="18" thickBot="1" x14ac:dyDescent="0.35">
      <c r="A386" s="1176"/>
      <c r="B386" s="1195" t="s">
        <v>593</v>
      </c>
      <c r="C386" s="1196">
        <f>C387+C388+C389+C390</f>
        <v>0</v>
      </c>
      <c r="D386" s="1196">
        <f>D387+D388+D389+D390</f>
        <v>0</v>
      </c>
      <c r="E386" s="1196">
        <f>E387+E388+E389+E390</f>
        <v>0</v>
      </c>
      <c r="F386" s="1196">
        <f>F387+F388+F389+F390</f>
        <v>0</v>
      </c>
      <c r="G386" s="1176"/>
    </row>
    <row r="387" spans="1:7" ht="18" thickBot="1" x14ac:dyDescent="0.35">
      <c r="A387" s="1176"/>
      <c r="B387" s="1197" t="s">
        <v>569</v>
      </c>
      <c r="C387" s="1196"/>
      <c r="D387" s="1196"/>
      <c r="E387" s="1196"/>
      <c r="F387" s="1196"/>
      <c r="G387" s="1176"/>
    </row>
    <row r="388" spans="1:7" ht="18" thickBot="1" x14ac:dyDescent="0.35">
      <c r="A388" s="1176"/>
      <c r="B388" s="1197" t="s">
        <v>594</v>
      </c>
      <c r="C388" s="1196"/>
      <c r="D388" s="1196"/>
      <c r="E388" s="1196"/>
      <c r="F388" s="1196"/>
      <c r="G388" s="1176"/>
    </row>
    <row r="389" spans="1:7" ht="18" thickBot="1" x14ac:dyDescent="0.35">
      <c r="A389" s="1176"/>
      <c r="B389" s="1197" t="s">
        <v>595</v>
      </c>
      <c r="C389" s="1196"/>
      <c r="D389" s="1196"/>
      <c r="E389" s="1196"/>
      <c r="F389" s="1196"/>
      <c r="G389" s="1176"/>
    </row>
    <row r="390" spans="1:7" ht="18" thickBot="1" x14ac:dyDescent="0.35">
      <c r="A390" s="1176"/>
      <c r="B390" s="1197" t="s">
        <v>596</v>
      </c>
      <c r="C390" s="1196"/>
      <c r="D390" s="1196"/>
      <c r="E390" s="1196"/>
      <c r="F390" s="1196"/>
      <c r="G390" s="1176"/>
    </row>
    <row r="391" spans="1:7" ht="18" thickBot="1" x14ac:dyDescent="0.35">
      <c r="A391" s="1176"/>
      <c r="B391" s="1195" t="s">
        <v>597</v>
      </c>
      <c r="C391" s="1192">
        <v>52000</v>
      </c>
      <c r="D391" s="1192">
        <v>60000</v>
      </c>
      <c r="E391" s="1236"/>
      <c r="F391" s="1236"/>
      <c r="G391" s="1176"/>
    </row>
    <row r="392" spans="1:7" ht="18" thickBot="1" x14ac:dyDescent="0.35">
      <c r="A392" s="1176"/>
      <c r="B392" s="1197" t="s">
        <v>569</v>
      </c>
      <c r="C392" s="1192">
        <v>52000</v>
      </c>
      <c r="D392" s="1192">
        <v>60000</v>
      </c>
      <c r="E392" s="1236"/>
      <c r="F392" s="1236"/>
      <c r="G392" s="1176"/>
    </row>
    <row r="393" spans="1:7" ht="18" thickBot="1" x14ac:dyDescent="0.35">
      <c r="A393" s="1176"/>
      <c r="B393" s="1197" t="s">
        <v>594</v>
      </c>
      <c r="C393" s="1199"/>
      <c r="D393" s="1199"/>
      <c r="E393" s="1199"/>
      <c r="F393" s="1199"/>
      <c r="G393" s="1176"/>
    </row>
    <row r="394" spans="1:7" ht="18" thickBot="1" x14ac:dyDescent="0.35">
      <c r="A394" s="1176"/>
      <c r="B394" s="1197" t="s">
        <v>595</v>
      </c>
      <c r="C394" s="1199"/>
      <c r="D394" s="1199"/>
      <c r="E394" s="1199"/>
      <c r="F394" s="1199"/>
      <c r="G394" s="1176"/>
    </row>
    <row r="395" spans="1:7" ht="18" thickBot="1" x14ac:dyDescent="0.35">
      <c r="A395" s="1176"/>
      <c r="B395" s="1233" t="s">
        <v>596</v>
      </c>
      <c r="C395" s="1199"/>
      <c r="D395" s="1199"/>
      <c r="E395" s="1199"/>
      <c r="F395" s="1199"/>
      <c r="G395" s="1176"/>
    </row>
    <row r="396" spans="1:7" ht="18" thickBot="1" x14ac:dyDescent="0.35">
      <c r="A396" s="1176"/>
      <c r="B396" s="1234" t="s">
        <v>2484</v>
      </c>
      <c r="C396" s="1199">
        <f>C386+C391</f>
        <v>52000</v>
      </c>
      <c r="D396" s="1199">
        <f>D386+D391</f>
        <v>60000</v>
      </c>
      <c r="E396" s="1199">
        <f>E386+E391</f>
        <v>0</v>
      </c>
      <c r="F396" s="1199">
        <f>F386+F391</f>
        <v>0</v>
      </c>
      <c r="G396" s="1176"/>
    </row>
    <row r="397" spans="1:7" ht="36" customHeight="1" thickBot="1" x14ac:dyDescent="0.35">
      <c r="A397" s="1176"/>
      <c r="B397" s="1220" t="s">
        <v>661</v>
      </c>
      <c r="C397" s="1913"/>
      <c r="D397" s="1914"/>
      <c r="E397" s="1914"/>
      <c r="F397" s="1915"/>
      <c r="G397" s="1176"/>
    </row>
    <row r="398" spans="1:7" ht="33.75" thickBot="1" x14ac:dyDescent="0.35">
      <c r="A398" s="1176"/>
      <c r="B398" s="1190" t="s">
        <v>2485</v>
      </c>
      <c r="C398" s="1213"/>
      <c r="D398" s="1214" t="s">
        <v>587</v>
      </c>
      <c r="E398" s="1215"/>
      <c r="F398" s="1229" t="s">
        <v>2486</v>
      </c>
      <c r="G398" s="1176"/>
    </row>
    <row r="399" spans="1:7" ht="17.25" customHeight="1" thickBot="1" x14ac:dyDescent="0.35">
      <c r="A399" s="1176"/>
      <c r="B399" s="1184" t="s">
        <v>560</v>
      </c>
      <c r="C399" s="1909" t="s">
        <v>2487</v>
      </c>
      <c r="D399" s="1910"/>
      <c r="E399" s="1910"/>
      <c r="F399" s="1911"/>
      <c r="G399" s="1176"/>
    </row>
    <row r="400" spans="1:7" ht="18" thickBot="1" x14ac:dyDescent="0.35">
      <c r="A400" s="1176"/>
      <c r="B400" s="1184" t="s">
        <v>37</v>
      </c>
      <c r="C400" s="1906"/>
      <c r="D400" s="1907"/>
      <c r="E400" s="1907"/>
      <c r="F400" s="1908"/>
      <c r="G400" s="1176"/>
    </row>
    <row r="401" spans="1:7" ht="12.75" customHeight="1" x14ac:dyDescent="0.3">
      <c r="A401" s="1176"/>
      <c r="B401" s="1899"/>
      <c r="C401" s="1182">
        <v>2022</v>
      </c>
      <c r="D401" s="1182">
        <v>2023</v>
      </c>
      <c r="E401" s="1182">
        <v>2024</v>
      </c>
      <c r="F401" s="1182">
        <v>2025</v>
      </c>
      <c r="G401" s="1176"/>
    </row>
    <row r="402" spans="1:7" ht="26.25" customHeight="1" thickBot="1" x14ac:dyDescent="0.35">
      <c r="A402" s="1176"/>
      <c r="B402" s="1900"/>
      <c r="C402" s="1191" t="s">
        <v>17</v>
      </c>
      <c r="D402" s="1191" t="s">
        <v>18</v>
      </c>
      <c r="E402" s="1191" t="s">
        <v>18</v>
      </c>
      <c r="F402" s="1191" t="s">
        <v>18</v>
      </c>
      <c r="G402" s="1176"/>
    </row>
    <row r="403" spans="1:7" ht="18" thickBot="1" x14ac:dyDescent="0.35">
      <c r="A403" s="1176"/>
      <c r="B403" s="1184" t="s">
        <v>39</v>
      </c>
      <c r="C403" s="1184"/>
      <c r="D403" s="1184"/>
      <c r="E403" s="1236"/>
      <c r="F403" s="1236"/>
      <c r="G403" s="1237"/>
    </row>
    <row r="404" spans="1:7" ht="18" thickBot="1" x14ac:dyDescent="0.35">
      <c r="A404" s="1176"/>
      <c r="B404" s="1184" t="s">
        <v>562</v>
      </c>
      <c r="C404" s="1238">
        <v>52000</v>
      </c>
      <c r="D404" s="1226">
        <v>80000</v>
      </c>
      <c r="E404" s="1236"/>
      <c r="F404" s="1236"/>
      <c r="G404" s="1176"/>
    </row>
    <row r="405" spans="1:7" ht="18" thickBot="1" x14ac:dyDescent="0.35">
      <c r="A405" s="1176"/>
      <c r="B405" s="1184" t="s">
        <v>563</v>
      </c>
      <c r="C405" s="1192" t="e">
        <f>C404/C403</f>
        <v>#DIV/0!</v>
      </c>
      <c r="D405" s="1192" t="e">
        <f>D404/D403</f>
        <v>#DIV/0!</v>
      </c>
      <c r="E405" s="1192" t="e">
        <f>E404/E403</f>
        <v>#DIV/0!</v>
      </c>
      <c r="F405" s="1192" t="e">
        <f>F404/F403</f>
        <v>#DIV/0!</v>
      </c>
      <c r="G405" s="1176"/>
    </row>
    <row r="406" spans="1:7" ht="18" thickBot="1" x14ac:dyDescent="0.35">
      <c r="A406" s="1176"/>
      <c r="B406" s="1184" t="s">
        <v>564</v>
      </c>
      <c r="C406" s="1193" t="s">
        <v>565</v>
      </c>
      <c r="D406" s="1194" t="e">
        <f t="shared" ref="D406:F408" si="16">D403/C403-1</f>
        <v>#DIV/0!</v>
      </c>
      <c r="E406" s="1194" t="e">
        <f t="shared" si="16"/>
        <v>#DIV/0!</v>
      </c>
      <c r="F406" s="1194" t="e">
        <f t="shared" si="16"/>
        <v>#DIV/0!</v>
      </c>
      <c r="G406" s="1176"/>
    </row>
    <row r="407" spans="1:7" ht="18" thickBot="1" x14ac:dyDescent="0.35">
      <c r="A407" s="1176"/>
      <c r="B407" s="1184" t="s">
        <v>566</v>
      </c>
      <c r="C407" s="1193" t="s">
        <v>565</v>
      </c>
      <c r="D407" s="1194">
        <f t="shared" si="16"/>
        <v>0.53846153846153855</v>
      </c>
      <c r="E407" s="1194">
        <f t="shared" si="16"/>
        <v>-1</v>
      </c>
      <c r="F407" s="1194" t="e">
        <f t="shared" si="16"/>
        <v>#DIV/0!</v>
      </c>
      <c r="G407" s="1176"/>
    </row>
    <row r="408" spans="1:7" ht="33.75" thickBot="1" x14ac:dyDescent="0.35">
      <c r="A408" s="1176"/>
      <c r="B408" s="1184" t="s">
        <v>51</v>
      </c>
      <c r="C408" s="1193" t="s">
        <v>565</v>
      </c>
      <c r="D408" s="1194" t="e">
        <f t="shared" si="16"/>
        <v>#DIV/0!</v>
      </c>
      <c r="E408" s="1194" t="e">
        <f t="shared" si="16"/>
        <v>#DIV/0!</v>
      </c>
      <c r="F408" s="1194" t="e">
        <f t="shared" si="16"/>
        <v>#DIV/0!</v>
      </c>
      <c r="G408" s="1176"/>
    </row>
    <row r="409" spans="1:7" ht="24.75" customHeight="1" thickBot="1" x14ac:dyDescent="0.35">
      <c r="A409" s="1176"/>
      <c r="B409" s="1901" t="s">
        <v>2488</v>
      </c>
      <c r="C409" s="1902"/>
      <c r="D409" s="1902"/>
      <c r="E409" s="1902"/>
      <c r="F409" s="1903"/>
      <c r="G409" s="1176"/>
    </row>
    <row r="410" spans="1:7" ht="17.25" customHeight="1" x14ac:dyDescent="0.3">
      <c r="A410" s="1176"/>
      <c r="B410" s="1899"/>
      <c r="C410" s="1182">
        <v>2022</v>
      </c>
      <c r="D410" s="1182">
        <v>2023</v>
      </c>
      <c r="E410" s="1182">
        <v>2024</v>
      </c>
      <c r="F410" s="1182">
        <v>2025</v>
      </c>
      <c r="G410" s="1176"/>
    </row>
    <row r="411" spans="1:7" ht="22.5" customHeight="1" thickBot="1" x14ac:dyDescent="0.35">
      <c r="A411" s="1176"/>
      <c r="B411" s="1900"/>
      <c r="C411" s="1191" t="s">
        <v>17</v>
      </c>
      <c r="D411" s="1191" t="s">
        <v>18</v>
      </c>
      <c r="E411" s="1191" t="s">
        <v>18</v>
      </c>
      <c r="F411" s="1191" t="s">
        <v>18</v>
      </c>
      <c r="G411" s="1176"/>
    </row>
    <row r="412" spans="1:7" ht="18" thickBot="1" x14ac:dyDescent="0.35">
      <c r="A412" s="1176"/>
      <c r="B412" s="1195" t="s">
        <v>593</v>
      </c>
      <c r="C412" s="1196">
        <f>C413+C414+C415+C416</f>
        <v>0</v>
      </c>
      <c r="D412" s="1196">
        <f>D413+D414+D415+D416</f>
        <v>0</v>
      </c>
      <c r="E412" s="1196">
        <f>E413+E414+E415+E416</f>
        <v>0</v>
      </c>
      <c r="F412" s="1196">
        <f>F413+F414+F415+F416</f>
        <v>0</v>
      </c>
      <c r="G412" s="1176"/>
    </row>
    <row r="413" spans="1:7" ht="18" thickBot="1" x14ac:dyDescent="0.35">
      <c r="A413" s="1176"/>
      <c r="B413" s="1197" t="s">
        <v>569</v>
      </c>
      <c r="C413" s="1196"/>
      <c r="D413" s="1196"/>
      <c r="E413" s="1196"/>
      <c r="F413" s="1196"/>
      <c r="G413" s="1176"/>
    </row>
    <row r="414" spans="1:7" ht="18" thickBot="1" x14ac:dyDescent="0.35">
      <c r="A414" s="1176"/>
      <c r="B414" s="1197" t="s">
        <v>594</v>
      </c>
      <c r="C414" s="1196"/>
      <c r="D414" s="1196"/>
      <c r="E414" s="1196"/>
      <c r="F414" s="1196"/>
      <c r="G414" s="1176"/>
    </row>
    <row r="415" spans="1:7" ht="18" thickBot="1" x14ac:dyDescent="0.35">
      <c r="A415" s="1176"/>
      <c r="B415" s="1197" t="s">
        <v>595</v>
      </c>
      <c r="C415" s="1196"/>
      <c r="D415" s="1196"/>
      <c r="E415" s="1196"/>
      <c r="F415" s="1196"/>
      <c r="G415" s="1176"/>
    </row>
    <row r="416" spans="1:7" ht="18" thickBot="1" x14ac:dyDescent="0.35">
      <c r="A416" s="1176"/>
      <c r="B416" s="1197" t="s">
        <v>596</v>
      </c>
      <c r="C416" s="1196"/>
      <c r="D416" s="1196"/>
      <c r="E416" s="1196"/>
      <c r="F416" s="1196"/>
      <c r="G416" s="1176"/>
    </row>
    <row r="417" spans="1:7" ht="18" thickBot="1" x14ac:dyDescent="0.35">
      <c r="A417" s="1176"/>
      <c r="B417" s="1195" t="s">
        <v>597</v>
      </c>
      <c r="C417" s="1238">
        <v>52000</v>
      </c>
      <c r="D417" s="1226">
        <v>80000</v>
      </c>
      <c r="E417" s="1236"/>
      <c r="F417" s="1236"/>
      <c r="G417" s="1176"/>
    </row>
    <row r="418" spans="1:7" ht="18" thickBot="1" x14ac:dyDescent="0.35">
      <c r="A418" s="1176"/>
      <c r="B418" s="1197" t="s">
        <v>569</v>
      </c>
      <c r="C418" s="1238">
        <v>52000</v>
      </c>
      <c r="D418" s="1226">
        <v>80000</v>
      </c>
      <c r="E418" s="1236"/>
      <c r="F418" s="1236"/>
      <c r="G418" s="1176"/>
    </row>
    <row r="419" spans="1:7" ht="18" thickBot="1" x14ac:dyDescent="0.35">
      <c r="A419" s="1176"/>
      <c r="B419" s="1197" t="s">
        <v>594</v>
      </c>
      <c r="C419" s="1199"/>
      <c r="D419" s="1199"/>
      <c r="E419" s="1199"/>
      <c r="F419" s="1199"/>
      <c r="G419" s="1176"/>
    </row>
    <row r="420" spans="1:7" ht="18" thickBot="1" x14ac:dyDescent="0.35">
      <c r="A420" s="1176"/>
      <c r="B420" s="1197" t="s">
        <v>595</v>
      </c>
      <c r="C420" s="1199"/>
      <c r="D420" s="1199"/>
      <c r="E420" s="1199"/>
      <c r="F420" s="1199"/>
      <c r="G420" s="1176"/>
    </row>
    <row r="421" spans="1:7" ht="18" thickBot="1" x14ac:dyDescent="0.35">
      <c r="A421" s="1176"/>
      <c r="B421" s="1233" t="s">
        <v>596</v>
      </c>
      <c r="C421" s="1199"/>
      <c r="D421" s="1199"/>
      <c r="E421" s="1199"/>
      <c r="F421" s="1199"/>
      <c r="G421" s="1176"/>
    </row>
    <row r="422" spans="1:7" ht="18" thickBot="1" x14ac:dyDescent="0.35">
      <c r="A422" s="1176"/>
      <c r="B422" s="1234" t="s">
        <v>2489</v>
      </c>
      <c r="C422" s="1199">
        <f>C412+C417</f>
        <v>52000</v>
      </c>
      <c r="D422" s="1199">
        <f>D412+D417</f>
        <v>80000</v>
      </c>
      <c r="E422" s="1199">
        <f>E412+E417</f>
        <v>0</v>
      </c>
      <c r="F422" s="1199">
        <f>F412+F417</f>
        <v>0</v>
      </c>
      <c r="G422" s="1176"/>
    </row>
    <row r="423" spans="1:7" ht="33.75" thickBot="1" x14ac:dyDescent="0.35">
      <c r="A423" s="1176"/>
      <c r="B423" s="1190" t="s">
        <v>2490</v>
      </c>
      <c r="C423" s="1213"/>
      <c r="D423" s="1214" t="s">
        <v>587</v>
      </c>
      <c r="E423" s="1215"/>
      <c r="F423" s="1239" t="s">
        <v>2491</v>
      </c>
      <c r="G423" s="1176"/>
    </row>
    <row r="424" spans="1:7" ht="18" thickBot="1" x14ac:dyDescent="0.35">
      <c r="A424" s="1176"/>
      <c r="B424" s="1184" t="s">
        <v>560</v>
      </c>
      <c r="C424" s="1909" t="s">
        <v>2492</v>
      </c>
      <c r="D424" s="1910"/>
      <c r="E424" s="1910"/>
      <c r="F424" s="1911"/>
      <c r="G424" s="1176"/>
    </row>
    <row r="425" spans="1:7" ht="18" thickBot="1" x14ac:dyDescent="0.35">
      <c r="A425" s="1176"/>
      <c r="B425" s="1184" t="s">
        <v>37</v>
      </c>
      <c r="C425" s="1906"/>
      <c r="D425" s="1907"/>
      <c r="E425" s="1907"/>
      <c r="F425" s="1908"/>
      <c r="G425" s="1176"/>
    </row>
    <row r="426" spans="1:7" ht="17.25" x14ac:dyDescent="0.3">
      <c r="A426" s="1176"/>
      <c r="B426" s="1899"/>
      <c r="C426" s="1182">
        <v>2022</v>
      </c>
      <c r="D426" s="1182">
        <v>2023</v>
      </c>
      <c r="E426" s="1182">
        <v>2024</v>
      </c>
      <c r="F426" s="1182">
        <v>2025</v>
      </c>
      <c r="G426" s="1176"/>
    </row>
    <row r="427" spans="1:7" ht="18" thickBot="1" x14ac:dyDescent="0.35">
      <c r="A427" s="1176"/>
      <c r="B427" s="1900"/>
      <c r="C427" s="1191" t="s">
        <v>17</v>
      </c>
      <c r="D427" s="1191" t="s">
        <v>18</v>
      </c>
      <c r="E427" s="1191" t="s">
        <v>18</v>
      </c>
      <c r="F427" s="1191" t="s">
        <v>18</v>
      </c>
      <c r="G427" s="1176"/>
    </row>
    <row r="428" spans="1:7" ht="18" thickBot="1" x14ac:dyDescent="0.35">
      <c r="A428" s="1176"/>
      <c r="B428" s="1184" t="s">
        <v>39</v>
      </c>
      <c r="C428" s="1184"/>
      <c r="D428" s="1184"/>
      <c r="E428" s="1236"/>
      <c r="F428" s="1236"/>
      <c r="G428" s="1176"/>
    </row>
    <row r="429" spans="1:7" ht="18" thickBot="1" x14ac:dyDescent="0.35">
      <c r="A429" s="1176"/>
      <c r="B429" s="1184" t="s">
        <v>562</v>
      </c>
      <c r="C429" s="1238">
        <v>50000</v>
      </c>
      <c r="D429" s="1226">
        <v>100000</v>
      </c>
      <c r="E429" s="1240">
        <v>82000</v>
      </c>
      <c r="F429" s="1236"/>
      <c r="G429" s="1176"/>
    </row>
    <row r="430" spans="1:7" ht="18" thickBot="1" x14ac:dyDescent="0.35">
      <c r="A430" s="1176"/>
      <c r="B430" s="1184" t="s">
        <v>563</v>
      </c>
      <c r="C430" s="1192" t="e">
        <f>C429/C428</f>
        <v>#DIV/0!</v>
      </c>
      <c r="D430" s="1192" t="e">
        <f>D429/D428</f>
        <v>#DIV/0!</v>
      </c>
      <c r="E430" s="1192" t="e">
        <f>E429/E428</f>
        <v>#DIV/0!</v>
      </c>
      <c r="F430" s="1192" t="e">
        <f>F429/F428</f>
        <v>#DIV/0!</v>
      </c>
      <c r="G430" s="1176"/>
    </row>
    <row r="431" spans="1:7" ht="18" thickBot="1" x14ac:dyDescent="0.35">
      <c r="A431" s="1176"/>
      <c r="B431" s="1184" t="s">
        <v>564</v>
      </c>
      <c r="C431" s="1193" t="s">
        <v>565</v>
      </c>
      <c r="D431" s="1194" t="e">
        <f t="shared" ref="D431:F433" si="17">D428/C428-1</f>
        <v>#DIV/0!</v>
      </c>
      <c r="E431" s="1194" t="e">
        <f t="shared" si="17"/>
        <v>#DIV/0!</v>
      </c>
      <c r="F431" s="1194" t="e">
        <f t="shared" si="17"/>
        <v>#DIV/0!</v>
      </c>
      <c r="G431" s="1176"/>
    </row>
    <row r="432" spans="1:7" ht="18" thickBot="1" x14ac:dyDescent="0.35">
      <c r="A432" s="1176"/>
      <c r="B432" s="1184" t="s">
        <v>566</v>
      </c>
      <c r="C432" s="1193" t="s">
        <v>565</v>
      </c>
      <c r="D432" s="1194">
        <f t="shared" si="17"/>
        <v>1</v>
      </c>
      <c r="E432" s="1194">
        <f t="shared" si="17"/>
        <v>-0.18000000000000005</v>
      </c>
      <c r="F432" s="1194">
        <f t="shared" si="17"/>
        <v>-1</v>
      </c>
      <c r="G432" s="1176"/>
    </row>
    <row r="433" spans="1:7" ht="33.75" thickBot="1" x14ac:dyDescent="0.35">
      <c r="A433" s="1176"/>
      <c r="B433" s="1184" t="s">
        <v>51</v>
      </c>
      <c r="C433" s="1193" t="s">
        <v>565</v>
      </c>
      <c r="D433" s="1194" t="e">
        <f t="shared" si="17"/>
        <v>#DIV/0!</v>
      </c>
      <c r="E433" s="1194" t="e">
        <f t="shared" si="17"/>
        <v>#DIV/0!</v>
      </c>
      <c r="F433" s="1194" t="e">
        <f t="shared" si="17"/>
        <v>#DIV/0!</v>
      </c>
      <c r="G433" s="1176"/>
    </row>
    <row r="434" spans="1:7" ht="18" customHeight="1" thickBot="1" x14ac:dyDescent="0.35">
      <c r="A434" s="1176"/>
      <c r="B434" s="1901" t="s">
        <v>2493</v>
      </c>
      <c r="C434" s="1902"/>
      <c r="D434" s="1902"/>
      <c r="E434" s="1902"/>
      <c r="F434" s="1903"/>
      <c r="G434" s="1176"/>
    </row>
    <row r="435" spans="1:7" ht="17.25" x14ac:dyDescent="0.3">
      <c r="A435" s="1176"/>
      <c r="B435" s="1899"/>
      <c r="C435" s="1182">
        <v>2022</v>
      </c>
      <c r="D435" s="1182">
        <v>2023</v>
      </c>
      <c r="E435" s="1182">
        <v>2024</v>
      </c>
      <c r="F435" s="1182">
        <v>2025</v>
      </c>
      <c r="G435" s="1176"/>
    </row>
    <row r="436" spans="1:7" ht="18" thickBot="1" x14ac:dyDescent="0.35">
      <c r="A436" s="1176"/>
      <c r="B436" s="1900"/>
      <c r="C436" s="1191" t="s">
        <v>17</v>
      </c>
      <c r="D436" s="1191" t="s">
        <v>18</v>
      </c>
      <c r="E436" s="1191" t="s">
        <v>18</v>
      </c>
      <c r="F436" s="1191" t="s">
        <v>18</v>
      </c>
      <c r="G436" s="1176"/>
    </row>
    <row r="437" spans="1:7" ht="18" thickBot="1" x14ac:dyDescent="0.35">
      <c r="A437" s="1176"/>
      <c r="B437" s="1195" t="s">
        <v>593</v>
      </c>
      <c r="C437" s="1196">
        <f>C438+C439+C440+C441</f>
        <v>0</v>
      </c>
      <c r="D437" s="1196">
        <f>D438+D439+D440+D441</f>
        <v>0</v>
      </c>
      <c r="E437" s="1196">
        <f>E438+E439+E440+E441</f>
        <v>0</v>
      </c>
      <c r="F437" s="1196">
        <f>F438+F439+F440+F441</f>
        <v>0</v>
      </c>
      <c r="G437" s="1176"/>
    </row>
    <row r="438" spans="1:7" ht="18" thickBot="1" x14ac:dyDescent="0.35">
      <c r="A438" s="1176"/>
      <c r="B438" s="1197" t="s">
        <v>569</v>
      </c>
      <c r="C438" s="1196"/>
      <c r="D438" s="1196"/>
      <c r="E438" s="1196"/>
      <c r="F438" s="1196"/>
      <c r="G438" s="1176"/>
    </row>
    <row r="439" spans="1:7" ht="18" thickBot="1" x14ac:dyDescent="0.35">
      <c r="A439" s="1176"/>
      <c r="B439" s="1197" t="s">
        <v>594</v>
      </c>
      <c r="C439" s="1196"/>
      <c r="D439" s="1196"/>
      <c r="E439" s="1196"/>
      <c r="F439" s="1196"/>
      <c r="G439" s="1176"/>
    </row>
    <row r="440" spans="1:7" ht="18" thickBot="1" x14ac:dyDescent="0.35">
      <c r="A440" s="1176"/>
      <c r="B440" s="1197" t="s">
        <v>595</v>
      </c>
      <c r="C440" s="1196"/>
      <c r="D440" s="1196"/>
      <c r="E440" s="1196"/>
      <c r="F440" s="1196"/>
      <c r="G440" s="1176"/>
    </row>
    <row r="441" spans="1:7" ht="18" thickBot="1" x14ac:dyDescent="0.35">
      <c r="A441" s="1176"/>
      <c r="B441" s="1197" t="s">
        <v>596</v>
      </c>
      <c r="C441" s="1196"/>
      <c r="D441" s="1196"/>
      <c r="E441" s="1196"/>
      <c r="F441" s="1196"/>
      <c r="G441" s="1176"/>
    </row>
    <row r="442" spans="1:7" ht="18" thickBot="1" x14ac:dyDescent="0.35">
      <c r="A442" s="1176"/>
      <c r="B442" s="1195" t="s">
        <v>597</v>
      </c>
      <c r="C442" s="1238">
        <v>50000</v>
      </c>
      <c r="D442" s="1226">
        <v>100000</v>
      </c>
      <c r="E442" s="1240">
        <v>82000</v>
      </c>
      <c r="F442" s="1236"/>
      <c r="G442" s="1176"/>
    </row>
    <row r="443" spans="1:7" ht="18" thickBot="1" x14ac:dyDescent="0.35">
      <c r="A443" s="1176"/>
      <c r="B443" s="1197" t="s">
        <v>569</v>
      </c>
      <c r="C443" s="1238">
        <v>50000</v>
      </c>
      <c r="D443" s="1226">
        <v>100000</v>
      </c>
      <c r="E443" s="1240">
        <v>82000</v>
      </c>
      <c r="F443" s="1236"/>
      <c r="G443" s="1176"/>
    </row>
    <row r="444" spans="1:7" ht="18" thickBot="1" x14ac:dyDescent="0.35">
      <c r="A444" s="1176"/>
      <c r="B444" s="1197" t="s">
        <v>594</v>
      </c>
      <c r="C444" s="1199"/>
      <c r="D444" s="1199"/>
      <c r="E444" s="1199"/>
      <c r="F444" s="1199"/>
      <c r="G444" s="1176"/>
    </row>
    <row r="445" spans="1:7" ht="18" thickBot="1" x14ac:dyDescent="0.35">
      <c r="A445" s="1176"/>
      <c r="B445" s="1197" t="s">
        <v>595</v>
      </c>
      <c r="C445" s="1199"/>
      <c r="D445" s="1199"/>
      <c r="E445" s="1199"/>
      <c r="F445" s="1199"/>
      <c r="G445" s="1176"/>
    </row>
    <row r="446" spans="1:7" ht="18" thickBot="1" x14ac:dyDescent="0.35">
      <c r="A446" s="1176"/>
      <c r="B446" s="1233" t="s">
        <v>596</v>
      </c>
      <c r="C446" s="1199"/>
      <c r="D446" s="1199"/>
      <c r="E446" s="1199"/>
      <c r="F446" s="1199"/>
      <c r="G446" s="1176"/>
    </row>
    <row r="447" spans="1:7" ht="18" thickBot="1" x14ac:dyDescent="0.35">
      <c r="A447" s="1176"/>
      <c r="B447" s="1234" t="s">
        <v>2494</v>
      </c>
      <c r="C447" s="1199">
        <f>C437+C442</f>
        <v>50000</v>
      </c>
      <c r="D447" s="1199">
        <f>D437+D442</f>
        <v>100000</v>
      </c>
      <c r="E447" s="1199">
        <f>E437+E442</f>
        <v>82000</v>
      </c>
      <c r="F447" s="1199">
        <f>F437+F442</f>
        <v>0</v>
      </c>
      <c r="G447" s="1176"/>
    </row>
    <row r="448" spans="1:7" ht="33.75" thickBot="1" x14ac:dyDescent="0.35">
      <c r="A448" s="1176"/>
      <c r="B448" s="1190" t="s">
        <v>2495</v>
      </c>
      <c r="C448" s="1213"/>
      <c r="D448" s="1214" t="s">
        <v>587</v>
      </c>
      <c r="E448" s="1215"/>
      <c r="F448" s="1241" t="s">
        <v>2496</v>
      </c>
      <c r="G448" s="1176"/>
    </row>
    <row r="449" spans="1:7" ht="18" thickBot="1" x14ac:dyDescent="0.35">
      <c r="A449" s="1176"/>
      <c r="B449" s="1184" t="s">
        <v>560</v>
      </c>
      <c r="C449" s="1909" t="s">
        <v>2497</v>
      </c>
      <c r="D449" s="1910"/>
      <c r="E449" s="1910"/>
      <c r="F449" s="1911"/>
      <c r="G449" s="1176"/>
    </row>
    <row r="450" spans="1:7" ht="18" thickBot="1" x14ac:dyDescent="0.35">
      <c r="A450" s="1176"/>
      <c r="B450" s="1184" t="s">
        <v>37</v>
      </c>
      <c r="C450" s="1906"/>
      <c r="D450" s="1907"/>
      <c r="E450" s="1907"/>
      <c r="F450" s="1908"/>
      <c r="G450" s="1176"/>
    </row>
    <row r="451" spans="1:7" ht="17.25" x14ac:dyDescent="0.3">
      <c r="A451" s="1176"/>
      <c r="B451" s="1899"/>
      <c r="C451" s="1182">
        <v>2022</v>
      </c>
      <c r="D451" s="1182">
        <v>2023</v>
      </c>
      <c r="E451" s="1182">
        <v>2024</v>
      </c>
      <c r="F451" s="1182">
        <v>2025</v>
      </c>
      <c r="G451" s="1176"/>
    </row>
    <row r="452" spans="1:7" ht="18" thickBot="1" x14ac:dyDescent="0.35">
      <c r="A452" s="1176"/>
      <c r="B452" s="1900"/>
      <c r="C452" s="1191" t="s">
        <v>17</v>
      </c>
      <c r="D452" s="1191" t="s">
        <v>18</v>
      </c>
      <c r="E452" s="1191" t="s">
        <v>18</v>
      </c>
      <c r="F452" s="1191" t="s">
        <v>18</v>
      </c>
      <c r="G452" s="1176"/>
    </row>
    <row r="453" spans="1:7" ht="18" thickBot="1" x14ac:dyDescent="0.35">
      <c r="A453" s="1176"/>
      <c r="B453" s="1184" t="s">
        <v>39</v>
      </c>
      <c r="C453" s="1184"/>
      <c r="D453" s="1184"/>
      <c r="E453" s="1184"/>
      <c r="F453" s="1184"/>
      <c r="G453" s="1176"/>
    </row>
    <row r="454" spans="1:7" ht="18" thickBot="1" x14ac:dyDescent="0.35">
      <c r="A454" s="1176"/>
      <c r="B454" s="1184" t="s">
        <v>562</v>
      </c>
      <c r="C454" s="1192">
        <v>50000</v>
      </c>
      <c r="D454" s="1192">
        <v>168000</v>
      </c>
      <c r="E454" s="1192"/>
      <c r="F454" s="1192"/>
      <c r="G454" s="1176"/>
    </row>
    <row r="455" spans="1:7" ht="18" thickBot="1" x14ac:dyDescent="0.35">
      <c r="A455" s="1176"/>
      <c r="B455" s="1184" t="s">
        <v>563</v>
      </c>
      <c r="C455" s="1192" t="e">
        <f>C454/C453</f>
        <v>#DIV/0!</v>
      </c>
      <c r="D455" s="1192" t="e">
        <f>D454/D453</f>
        <v>#DIV/0!</v>
      </c>
      <c r="E455" s="1192" t="e">
        <f>E454/E453</f>
        <v>#DIV/0!</v>
      </c>
      <c r="F455" s="1192" t="e">
        <f>F454/F453</f>
        <v>#DIV/0!</v>
      </c>
      <c r="G455" s="1176"/>
    </row>
    <row r="456" spans="1:7" ht="18" thickBot="1" x14ac:dyDescent="0.35">
      <c r="A456" s="1176"/>
      <c r="B456" s="1184" t="s">
        <v>564</v>
      </c>
      <c r="C456" s="1193" t="s">
        <v>565</v>
      </c>
      <c r="D456" s="1194" t="e">
        <f t="shared" ref="D456:F458" si="18">D453/C453-1</f>
        <v>#DIV/0!</v>
      </c>
      <c r="E456" s="1194" t="e">
        <f t="shared" si="18"/>
        <v>#DIV/0!</v>
      </c>
      <c r="F456" s="1194" t="e">
        <f t="shared" si="18"/>
        <v>#DIV/0!</v>
      </c>
      <c r="G456" s="1176"/>
    </row>
    <row r="457" spans="1:7" ht="18" thickBot="1" x14ac:dyDescent="0.35">
      <c r="A457" s="1176"/>
      <c r="B457" s="1184" t="s">
        <v>566</v>
      </c>
      <c r="C457" s="1193" t="s">
        <v>565</v>
      </c>
      <c r="D457" s="1194">
        <f t="shared" si="18"/>
        <v>2.36</v>
      </c>
      <c r="E457" s="1194">
        <f t="shared" si="18"/>
        <v>-1</v>
      </c>
      <c r="F457" s="1194" t="e">
        <f t="shared" si="18"/>
        <v>#DIV/0!</v>
      </c>
      <c r="G457" s="1176"/>
    </row>
    <row r="458" spans="1:7" ht="33.75" thickBot="1" x14ac:dyDescent="0.35">
      <c r="A458" s="1176"/>
      <c r="B458" s="1184" t="s">
        <v>51</v>
      </c>
      <c r="C458" s="1193" t="s">
        <v>565</v>
      </c>
      <c r="D458" s="1194" t="e">
        <f t="shared" si="18"/>
        <v>#DIV/0!</v>
      </c>
      <c r="E458" s="1194" t="e">
        <f t="shared" si="18"/>
        <v>#DIV/0!</v>
      </c>
      <c r="F458" s="1194" t="e">
        <f t="shared" si="18"/>
        <v>#DIV/0!</v>
      </c>
      <c r="G458" s="1176"/>
    </row>
    <row r="459" spans="1:7" ht="18" customHeight="1" thickBot="1" x14ac:dyDescent="0.35">
      <c r="A459" s="1176"/>
      <c r="B459" s="1901" t="s">
        <v>2498</v>
      </c>
      <c r="C459" s="1902"/>
      <c r="D459" s="1902"/>
      <c r="E459" s="1902"/>
      <c r="F459" s="1903"/>
      <c r="G459" s="1176"/>
    </row>
    <row r="460" spans="1:7" ht="17.25" x14ac:dyDescent="0.3">
      <c r="A460" s="1176"/>
      <c r="B460" s="1899"/>
      <c r="C460" s="1182">
        <v>2022</v>
      </c>
      <c r="D460" s="1182">
        <v>2023</v>
      </c>
      <c r="E460" s="1182">
        <v>2024</v>
      </c>
      <c r="F460" s="1182">
        <v>2025</v>
      </c>
      <c r="G460" s="1176"/>
    </row>
    <row r="461" spans="1:7" ht="18" thickBot="1" x14ac:dyDescent="0.35">
      <c r="A461" s="1176"/>
      <c r="B461" s="1900"/>
      <c r="C461" s="1191" t="s">
        <v>17</v>
      </c>
      <c r="D461" s="1191" t="s">
        <v>18</v>
      </c>
      <c r="E461" s="1191" t="s">
        <v>18</v>
      </c>
      <c r="F461" s="1191" t="s">
        <v>18</v>
      </c>
      <c r="G461" s="1176"/>
    </row>
    <row r="462" spans="1:7" ht="18" thickBot="1" x14ac:dyDescent="0.35">
      <c r="A462" s="1176"/>
      <c r="B462" s="1195" t="s">
        <v>593</v>
      </c>
      <c r="C462" s="1196">
        <f>C463+C464+C465+C466</f>
        <v>0</v>
      </c>
      <c r="D462" s="1196">
        <f>D463+D464+D465+D466</f>
        <v>0</v>
      </c>
      <c r="E462" s="1196">
        <f>E463+E464+E465+E466</f>
        <v>0</v>
      </c>
      <c r="F462" s="1196">
        <f>F463+F464+F465+F466</f>
        <v>0</v>
      </c>
      <c r="G462" s="1176"/>
    </row>
    <row r="463" spans="1:7" ht="18" thickBot="1" x14ac:dyDescent="0.35">
      <c r="A463" s="1176"/>
      <c r="B463" s="1197" t="s">
        <v>569</v>
      </c>
      <c r="C463" s="1196"/>
      <c r="D463" s="1196"/>
      <c r="E463" s="1196"/>
      <c r="F463" s="1196"/>
      <c r="G463" s="1176"/>
    </row>
    <row r="464" spans="1:7" ht="18" thickBot="1" x14ac:dyDescent="0.35">
      <c r="A464" s="1176"/>
      <c r="B464" s="1197" t="s">
        <v>594</v>
      </c>
      <c r="C464" s="1196"/>
      <c r="D464" s="1196"/>
      <c r="E464" s="1196"/>
      <c r="F464" s="1196"/>
      <c r="G464" s="1176"/>
    </row>
    <row r="465" spans="1:7" ht="18" thickBot="1" x14ac:dyDescent="0.35">
      <c r="A465" s="1176"/>
      <c r="B465" s="1197" t="s">
        <v>595</v>
      </c>
      <c r="C465" s="1196"/>
      <c r="D465" s="1196"/>
      <c r="E465" s="1196"/>
      <c r="F465" s="1196"/>
      <c r="G465" s="1176"/>
    </row>
    <row r="466" spans="1:7" ht="18" thickBot="1" x14ac:dyDescent="0.35">
      <c r="A466" s="1176"/>
      <c r="B466" s="1197" t="s">
        <v>596</v>
      </c>
      <c r="C466" s="1196"/>
      <c r="D466" s="1196"/>
      <c r="E466" s="1196"/>
      <c r="F466" s="1196"/>
      <c r="G466" s="1176"/>
    </row>
    <row r="467" spans="1:7" ht="18" thickBot="1" x14ac:dyDescent="0.35">
      <c r="A467" s="1176"/>
      <c r="B467" s="1195" t="s">
        <v>597</v>
      </c>
      <c r="C467" s="1192">
        <v>50000</v>
      </c>
      <c r="D467" s="1192">
        <v>168000</v>
      </c>
      <c r="E467" s="1192"/>
      <c r="F467" s="1192"/>
      <c r="G467" s="1176"/>
    </row>
    <row r="468" spans="1:7" ht="18" thickBot="1" x14ac:dyDescent="0.35">
      <c r="A468" s="1176"/>
      <c r="B468" s="1197" t="s">
        <v>569</v>
      </c>
      <c r="C468" s="1192">
        <v>50000</v>
      </c>
      <c r="D468" s="1192">
        <v>168000</v>
      </c>
      <c r="E468" s="1192"/>
      <c r="F468" s="1192"/>
      <c r="G468" s="1176"/>
    </row>
    <row r="469" spans="1:7" ht="18" thickBot="1" x14ac:dyDescent="0.35">
      <c r="A469" s="1176"/>
      <c r="B469" s="1197" t="s">
        <v>594</v>
      </c>
      <c r="C469" s="1199"/>
      <c r="D469" s="1199"/>
      <c r="E469" s="1199"/>
      <c r="F469" s="1199"/>
      <c r="G469" s="1176"/>
    </row>
    <row r="470" spans="1:7" ht="18" thickBot="1" x14ac:dyDescent="0.35">
      <c r="A470" s="1176"/>
      <c r="B470" s="1197" t="s">
        <v>595</v>
      </c>
      <c r="C470" s="1199"/>
      <c r="D470" s="1199"/>
      <c r="E470" s="1199"/>
      <c r="F470" s="1199"/>
      <c r="G470" s="1176"/>
    </row>
    <row r="471" spans="1:7" ht="18" thickBot="1" x14ac:dyDescent="0.35">
      <c r="A471" s="1176"/>
      <c r="B471" s="1197" t="s">
        <v>596</v>
      </c>
      <c r="C471" s="1199"/>
      <c r="D471" s="1199"/>
      <c r="E471" s="1199"/>
      <c r="F471" s="1199"/>
      <c r="G471" s="1176"/>
    </row>
    <row r="472" spans="1:7" ht="18" thickBot="1" x14ac:dyDescent="0.35">
      <c r="A472" s="1176"/>
      <c r="B472" s="1204" t="s">
        <v>2499</v>
      </c>
      <c r="C472" s="1199">
        <f>C462+C467</f>
        <v>50000</v>
      </c>
      <c r="D472" s="1199">
        <f>D462+D467</f>
        <v>168000</v>
      </c>
      <c r="E472" s="1199">
        <f>E462+E467</f>
        <v>0</v>
      </c>
      <c r="F472" s="1199">
        <f>F462+F467</f>
        <v>0</v>
      </c>
      <c r="G472" s="1176"/>
    </row>
    <row r="473" spans="1:7" ht="33.75" thickBot="1" x14ac:dyDescent="0.35">
      <c r="A473" s="1176"/>
      <c r="B473" s="1190" t="s">
        <v>2500</v>
      </c>
      <c r="C473" s="1213"/>
      <c r="D473" s="1214" t="s">
        <v>587</v>
      </c>
      <c r="E473" s="1215"/>
      <c r="F473" s="1242" t="s">
        <v>2501</v>
      </c>
      <c r="G473" s="1176"/>
    </row>
    <row r="474" spans="1:7" ht="18" thickBot="1" x14ac:dyDescent="0.35">
      <c r="A474" s="1176"/>
      <c r="B474" s="1184" t="s">
        <v>560</v>
      </c>
      <c r="C474" s="1909" t="s">
        <v>2502</v>
      </c>
      <c r="D474" s="1910"/>
      <c r="E474" s="1910"/>
      <c r="F474" s="1911"/>
      <c r="G474" s="1176"/>
    </row>
    <row r="475" spans="1:7" ht="18" thickBot="1" x14ac:dyDescent="0.35">
      <c r="A475" s="1176"/>
      <c r="B475" s="1184" t="s">
        <v>37</v>
      </c>
      <c r="C475" s="1906"/>
      <c r="D475" s="1907"/>
      <c r="E475" s="1907"/>
      <c r="F475" s="1908"/>
      <c r="G475" s="1176"/>
    </row>
    <row r="476" spans="1:7" ht="17.25" x14ac:dyDescent="0.3">
      <c r="A476" s="1176"/>
      <c r="B476" s="1899"/>
      <c r="C476" s="1182">
        <v>2022</v>
      </c>
      <c r="D476" s="1182">
        <v>2023</v>
      </c>
      <c r="E476" s="1182">
        <v>2024</v>
      </c>
      <c r="F476" s="1182">
        <v>2025</v>
      </c>
      <c r="G476" s="1176"/>
    </row>
    <row r="477" spans="1:7" ht="18" thickBot="1" x14ac:dyDescent="0.35">
      <c r="A477" s="1176"/>
      <c r="B477" s="1900"/>
      <c r="C477" s="1191" t="s">
        <v>17</v>
      </c>
      <c r="D477" s="1191" t="s">
        <v>18</v>
      </c>
      <c r="E477" s="1191" t="s">
        <v>18</v>
      </c>
      <c r="F477" s="1191" t="s">
        <v>18</v>
      </c>
      <c r="G477" s="1176"/>
    </row>
    <row r="478" spans="1:7" ht="18" thickBot="1" x14ac:dyDescent="0.35">
      <c r="A478" s="1176"/>
      <c r="B478" s="1184" t="s">
        <v>39</v>
      </c>
      <c r="C478" s="1184"/>
      <c r="D478" s="1184"/>
      <c r="E478" s="1236"/>
      <c r="F478" s="1236"/>
      <c r="G478" s="1176"/>
    </row>
    <row r="479" spans="1:7" ht="18" thickBot="1" x14ac:dyDescent="0.35">
      <c r="A479" s="1176"/>
      <c r="B479" s="1184" t="s">
        <v>562</v>
      </c>
      <c r="C479" s="1192"/>
      <c r="D479" s="1192"/>
      <c r="E479" s="1240">
        <f>490000+59000-245674</f>
        <v>303326</v>
      </c>
      <c r="F479" s="1243">
        <f>420000+159000</f>
        <v>579000</v>
      </c>
      <c r="G479" s="1176"/>
    </row>
    <row r="480" spans="1:7" ht="18" thickBot="1" x14ac:dyDescent="0.35">
      <c r="A480" s="1176"/>
      <c r="B480" s="1184" t="s">
        <v>563</v>
      </c>
      <c r="C480" s="1192" t="e">
        <f>C479/C478</f>
        <v>#DIV/0!</v>
      </c>
      <c r="D480" s="1192" t="e">
        <f>D479/D478</f>
        <v>#DIV/0!</v>
      </c>
      <c r="E480" s="1192" t="e">
        <f>E479/E478</f>
        <v>#DIV/0!</v>
      </c>
      <c r="F480" s="1192" t="e">
        <f>F479/F478</f>
        <v>#DIV/0!</v>
      </c>
      <c r="G480" s="1176"/>
    </row>
    <row r="481" spans="1:7" ht="18" thickBot="1" x14ac:dyDescent="0.35">
      <c r="A481" s="1176"/>
      <c r="B481" s="1184" t="s">
        <v>564</v>
      </c>
      <c r="C481" s="1193" t="s">
        <v>565</v>
      </c>
      <c r="D481" s="1194" t="e">
        <f t="shared" ref="D481:F483" si="19">D478/C478-1</f>
        <v>#DIV/0!</v>
      </c>
      <c r="E481" s="1194" t="e">
        <f t="shared" si="19"/>
        <v>#DIV/0!</v>
      </c>
      <c r="F481" s="1194" t="e">
        <f t="shared" si="19"/>
        <v>#DIV/0!</v>
      </c>
      <c r="G481" s="1176"/>
    </row>
    <row r="482" spans="1:7" ht="18" thickBot="1" x14ac:dyDescent="0.35">
      <c r="A482" s="1176"/>
      <c r="B482" s="1184" t="s">
        <v>566</v>
      </c>
      <c r="C482" s="1193" t="s">
        <v>565</v>
      </c>
      <c r="D482" s="1194" t="e">
        <f t="shared" si="19"/>
        <v>#DIV/0!</v>
      </c>
      <c r="E482" s="1194" t="e">
        <f t="shared" si="19"/>
        <v>#DIV/0!</v>
      </c>
      <c r="F482" s="1194">
        <f t="shared" si="19"/>
        <v>0.90883735650752007</v>
      </c>
      <c r="G482" s="1176"/>
    </row>
    <row r="483" spans="1:7" ht="33.75" thickBot="1" x14ac:dyDescent="0.35">
      <c r="A483" s="1176"/>
      <c r="B483" s="1184" t="s">
        <v>51</v>
      </c>
      <c r="C483" s="1193" t="s">
        <v>565</v>
      </c>
      <c r="D483" s="1194" t="e">
        <f t="shared" si="19"/>
        <v>#DIV/0!</v>
      </c>
      <c r="E483" s="1194" t="e">
        <f t="shared" si="19"/>
        <v>#DIV/0!</v>
      </c>
      <c r="F483" s="1194" t="e">
        <f t="shared" si="19"/>
        <v>#DIV/0!</v>
      </c>
      <c r="G483" s="1176"/>
    </row>
    <row r="484" spans="1:7" ht="18" customHeight="1" thickBot="1" x14ac:dyDescent="0.35">
      <c r="A484" s="1176"/>
      <c r="B484" s="1901" t="s">
        <v>2503</v>
      </c>
      <c r="C484" s="1902"/>
      <c r="D484" s="1902"/>
      <c r="E484" s="1902"/>
      <c r="F484" s="1903"/>
      <c r="G484" s="1176"/>
    </row>
    <row r="485" spans="1:7" ht="17.25" x14ac:dyDescent="0.3">
      <c r="A485" s="1176"/>
      <c r="B485" s="1899"/>
      <c r="C485" s="1182">
        <v>2022</v>
      </c>
      <c r="D485" s="1182">
        <v>2023</v>
      </c>
      <c r="E485" s="1182">
        <v>2024</v>
      </c>
      <c r="F485" s="1182">
        <v>2025</v>
      </c>
      <c r="G485" s="1176"/>
    </row>
    <row r="486" spans="1:7" ht="18" thickBot="1" x14ac:dyDescent="0.35">
      <c r="A486" s="1176"/>
      <c r="B486" s="1900"/>
      <c r="C486" s="1191" t="s">
        <v>17</v>
      </c>
      <c r="D486" s="1191" t="s">
        <v>18</v>
      </c>
      <c r="E486" s="1191" t="s">
        <v>18</v>
      </c>
      <c r="F486" s="1191" t="s">
        <v>18</v>
      </c>
      <c r="G486" s="1176"/>
    </row>
    <row r="487" spans="1:7" ht="18" thickBot="1" x14ac:dyDescent="0.35">
      <c r="A487" s="1176"/>
      <c r="B487" s="1195" t="s">
        <v>593</v>
      </c>
      <c r="C487" s="1196">
        <f>C488+C489+C490+C491</f>
        <v>0</v>
      </c>
      <c r="D487" s="1196">
        <f>D488+D489+D490+D491</f>
        <v>0</v>
      </c>
      <c r="E487" s="1196">
        <f>E488+E489+E490+E491</f>
        <v>0</v>
      </c>
      <c r="F487" s="1196">
        <f>F488+F489+F490+F491</f>
        <v>0</v>
      </c>
      <c r="G487" s="1176"/>
    </row>
    <row r="488" spans="1:7" ht="18" thickBot="1" x14ac:dyDescent="0.35">
      <c r="A488" s="1176"/>
      <c r="B488" s="1197" t="s">
        <v>569</v>
      </c>
      <c r="C488" s="1196"/>
      <c r="D488" s="1196"/>
      <c r="E488" s="1196"/>
      <c r="F488" s="1196"/>
      <c r="G488" s="1176"/>
    </row>
    <row r="489" spans="1:7" ht="18" thickBot="1" x14ac:dyDescent="0.35">
      <c r="A489" s="1176"/>
      <c r="B489" s="1197" t="s">
        <v>594</v>
      </c>
      <c r="C489" s="1196"/>
      <c r="D489" s="1196"/>
      <c r="E489" s="1196"/>
      <c r="F489" s="1196"/>
      <c r="G489" s="1176"/>
    </row>
    <row r="490" spans="1:7" ht="18" thickBot="1" x14ac:dyDescent="0.35">
      <c r="A490" s="1176"/>
      <c r="B490" s="1197" t="s">
        <v>595</v>
      </c>
      <c r="C490" s="1196"/>
      <c r="D490" s="1196"/>
      <c r="E490" s="1196"/>
      <c r="F490" s="1196"/>
      <c r="G490" s="1176"/>
    </row>
    <row r="491" spans="1:7" ht="18" thickBot="1" x14ac:dyDescent="0.35">
      <c r="A491" s="1176"/>
      <c r="B491" s="1197" t="s">
        <v>596</v>
      </c>
      <c r="C491" s="1196"/>
      <c r="D491" s="1196"/>
      <c r="E491" s="1196"/>
      <c r="F491" s="1196"/>
      <c r="G491" s="1176"/>
    </row>
    <row r="492" spans="1:7" ht="18" thickBot="1" x14ac:dyDescent="0.35">
      <c r="A492" s="1176"/>
      <c r="B492" s="1195" t="s">
        <v>597</v>
      </c>
      <c r="C492" s="1192"/>
      <c r="D492" s="1192"/>
      <c r="E492" s="1240">
        <f>490000+59000-245674</f>
        <v>303326</v>
      </c>
      <c r="F492" s="1243">
        <f>420000+159000</f>
        <v>579000</v>
      </c>
      <c r="G492" s="1176"/>
    </row>
    <row r="493" spans="1:7" ht="18" thickBot="1" x14ac:dyDescent="0.35">
      <c r="A493" s="1176"/>
      <c r="B493" s="1197" t="s">
        <v>569</v>
      </c>
      <c r="C493" s="1192"/>
      <c r="D493" s="1192"/>
      <c r="E493" s="1240">
        <f>490000+59000-245674</f>
        <v>303326</v>
      </c>
      <c r="F493" s="1243">
        <f>420000+159000</f>
        <v>579000</v>
      </c>
      <c r="G493" s="1176"/>
    </row>
    <row r="494" spans="1:7" ht="18" thickBot="1" x14ac:dyDescent="0.35">
      <c r="A494" s="1176"/>
      <c r="B494" s="1197" t="s">
        <v>594</v>
      </c>
      <c r="C494" s="1199"/>
      <c r="D494" s="1199"/>
      <c r="E494" s="1199"/>
      <c r="F494" s="1199"/>
      <c r="G494" s="1176"/>
    </row>
    <row r="495" spans="1:7" ht="18" thickBot="1" x14ac:dyDescent="0.35">
      <c r="A495" s="1176"/>
      <c r="B495" s="1197" t="s">
        <v>595</v>
      </c>
      <c r="C495" s="1199"/>
      <c r="D495" s="1199"/>
      <c r="E495" s="1199"/>
      <c r="F495" s="1199"/>
      <c r="G495" s="1176"/>
    </row>
    <row r="496" spans="1:7" ht="18" thickBot="1" x14ac:dyDescent="0.35">
      <c r="A496" s="1176"/>
      <c r="B496" s="1233" t="s">
        <v>596</v>
      </c>
      <c r="C496" s="1199"/>
      <c r="D496" s="1199"/>
      <c r="E496" s="1199"/>
      <c r="F496" s="1199"/>
      <c r="G496" s="1176"/>
    </row>
    <row r="497" spans="1:7" ht="18" thickBot="1" x14ac:dyDescent="0.35">
      <c r="A497" s="1176"/>
      <c r="B497" s="1234" t="s">
        <v>2504</v>
      </c>
      <c r="C497" s="1199">
        <f>C487+C492</f>
        <v>0</v>
      </c>
      <c r="D497" s="1199">
        <f>D487+D492</f>
        <v>0</v>
      </c>
      <c r="E497" s="1199">
        <f>E487+E492</f>
        <v>303326</v>
      </c>
      <c r="F497" s="1221">
        <f>F487+F492</f>
        <v>579000</v>
      </c>
      <c r="G497" s="1176"/>
    </row>
    <row r="498" spans="1:7" ht="33.75" thickBot="1" x14ac:dyDescent="0.35">
      <c r="A498" s="1176"/>
      <c r="B498" s="1190" t="s">
        <v>2505</v>
      </c>
      <c r="C498" s="1213"/>
      <c r="D498" s="1214" t="s">
        <v>587</v>
      </c>
      <c r="E498" s="1215"/>
      <c r="F498" s="1244" t="s">
        <v>2506</v>
      </c>
      <c r="G498" s="1176"/>
    </row>
    <row r="499" spans="1:7" ht="18" customHeight="1" thickBot="1" x14ac:dyDescent="0.35">
      <c r="A499" s="1176"/>
      <c r="B499" s="1184" t="s">
        <v>560</v>
      </c>
      <c r="C499" s="1909" t="s">
        <v>1815</v>
      </c>
      <c r="D499" s="1910"/>
      <c r="E499" s="1910"/>
      <c r="F499" s="1912"/>
      <c r="G499" s="1176"/>
    </row>
    <row r="500" spans="1:7" ht="18" thickBot="1" x14ac:dyDescent="0.35">
      <c r="A500" s="1176"/>
      <c r="B500" s="1184" t="s">
        <v>37</v>
      </c>
      <c r="C500" s="1906"/>
      <c r="D500" s="1907"/>
      <c r="E500" s="1907"/>
      <c r="F500" s="1908"/>
      <c r="G500" s="1176"/>
    </row>
    <row r="501" spans="1:7" ht="17.25" x14ac:dyDescent="0.3">
      <c r="A501" s="1176"/>
      <c r="B501" s="1899"/>
      <c r="C501" s="1182">
        <v>2022</v>
      </c>
      <c r="D501" s="1182">
        <v>2023</v>
      </c>
      <c r="E501" s="1182">
        <v>2024</v>
      </c>
      <c r="F501" s="1182">
        <v>2025</v>
      </c>
      <c r="G501" s="1176"/>
    </row>
    <row r="502" spans="1:7" ht="18" thickBot="1" x14ac:dyDescent="0.35">
      <c r="A502" s="1176"/>
      <c r="B502" s="1900"/>
      <c r="C502" s="1191" t="s">
        <v>17</v>
      </c>
      <c r="D502" s="1191" t="s">
        <v>18</v>
      </c>
      <c r="E502" s="1191" t="s">
        <v>18</v>
      </c>
      <c r="F502" s="1191" t="s">
        <v>18</v>
      </c>
      <c r="G502" s="1176"/>
    </row>
    <row r="503" spans="1:7" ht="18" thickBot="1" x14ac:dyDescent="0.35">
      <c r="A503" s="1176"/>
      <c r="B503" s="1184" t="s">
        <v>39</v>
      </c>
      <c r="C503" s="1245"/>
      <c r="D503" s="1245"/>
      <c r="E503" s="1246"/>
      <c r="F503" s="1246"/>
      <c r="G503" s="1176"/>
    </row>
    <row r="504" spans="1:7" ht="18" thickBot="1" x14ac:dyDescent="0.35">
      <c r="A504" s="1176"/>
      <c r="B504" s="1247" t="s">
        <v>562</v>
      </c>
      <c r="C504" s="1238">
        <v>15000</v>
      </c>
      <c r="D504" s="1226">
        <v>20000</v>
      </c>
      <c r="E504" s="1240">
        <v>20000</v>
      </c>
      <c r="F504" s="1248">
        <v>20000</v>
      </c>
      <c r="G504" s="1176"/>
    </row>
    <row r="505" spans="1:7" ht="18" thickBot="1" x14ac:dyDescent="0.35">
      <c r="A505" s="1176"/>
      <c r="B505" s="1184" t="s">
        <v>563</v>
      </c>
      <c r="C505" s="1192" t="e">
        <f>C504/C503</f>
        <v>#DIV/0!</v>
      </c>
      <c r="D505" s="1192" t="e">
        <f>D504/D503</f>
        <v>#DIV/0!</v>
      </c>
      <c r="E505" s="1192" t="e">
        <f>E504/E503</f>
        <v>#DIV/0!</v>
      </c>
      <c r="F505" s="1192" t="e">
        <f>F504/F503</f>
        <v>#DIV/0!</v>
      </c>
      <c r="G505" s="1176"/>
    </row>
    <row r="506" spans="1:7" ht="18" thickBot="1" x14ac:dyDescent="0.35">
      <c r="A506" s="1176"/>
      <c r="B506" s="1184" t="s">
        <v>564</v>
      </c>
      <c r="C506" s="1193" t="s">
        <v>565</v>
      </c>
      <c r="D506" s="1194" t="e">
        <f t="shared" ref="D506:F508" si="20">D503/C503-1</f>
        <v>#DIV/0!</v>
      </c>
      <c r="E506" s="1194" t="e">
        <f t="shared" si="20"/>
        <v>#DIV/0!</v>
      </c>
      <c r="F506" s="1194" t="e">
        <f t="shared" si="20"/>
        <v>#DIV/0!</v>
      </c>
      <c r="G506" s="1176"/>
    </row>
    <row r="507" spans="1:7" ht="18" thickBot="1" x14ac:dyDescent="0.35">
      <c r="A507" s="1176"/>
      <c r="B507" s="1184" t="s">
        <v>566</v>
      </c>
      <c r="C507" s="1193" t="s">
        <v>565</v>
      </c>
      <c r="D507" s="1194">
        <f t="shared" si="20"/>
        <v>0.33333333333333326</v>
      </c>
      <c r="E507" s="1194">
        <f t="shared" si="20"/>
        <v>0</v>
      </c>
      <c r="F507" s="1194">
        <f t="shared" si="20"/>
        <v>0</v>
      </c>
      <c r="G507" s="1176"/>
    </row>
    <row r="508" spans="1:7" ht="33.75" thickBot="1" x14ac:dyDescent="0.35">
      <c r="A508" s="1176"/>
      <c r="B508" s="1184" t="s">
        <v>51</v>
      </c>
      <c r="C508" s="1193" t="s">
        <v>565</v>
      </c>
      <c r="D508" s="1194" t="e">
        <f t="shared" si="20"/>
        <v>#DIV/0!</v>
      </c>
      <c r="E508" s="1194" t="e">
        <f t="shared" si="20"/>
        <v>#DIV/0!</v>
      </c>
      <c r="F508" s="1194" t="e">
        <f t="shared" si="20"/>
        <v>#DIV/0!</v>
      </c>
      <c r="G508" s="1176"/>
    </row>
    <row r="509" spans="1:7" ht="18" customHeight="1" thickBot="1" x14ac:dyDescent="0.35">
      <c r="A509" s="1176"/>
      <c r="B509" s="1901" t="s">
        <v>2507</v>
      </c>
      <c r="C509" s="1902"/>
      <c r="D509" s="1902"/>
      <c r="E509" s="1902"/>
      <c r="F509" s="1903"/>
      <c r="G509" s="1176"/>
    </row>
    <row r="510" spans="1:7" ht="17.25" x14ac:dyDescent="0.3">
      <c r="A510" s="1176"/>
      <c r="B510" s="1899"/>
      <c r="C510" s="1182">
        <v>2022</v>
      </c>
      <c r="D510" s="1182">
        <v>2023</v>
      </c>
      <c r="E510" s="1182">
        <v>2024</v>
      </c>
      <c r="F510" s="1182">
        <v>2025</v>
      </c>
      <c r="G510" s="1176"/>
    </row>
    <row r="511" spans="1:7" ht="18" thickBot="1" x14ac:dyDescent="0.35">
      <c r="A511" s="1176"/>
      <c r="B511" s="1900"/>
      <c r="C511" s="1191" t="s">
        <v>17</v>
      </c>
      <c r="D511" s="1191" t="s">
        <v>18</v>
      </c>
      <c r="E511" s="1191" t="s">
        <v>18</v>
      </c>
      <c r="F511" s="1191" t="s">
        <v>18</v>
      </c>
      <c r="G511" s="1176"/>
    </row>
    <row r="512" spans="1:7" ht="18" thickBot="1" x14ac:dyDescent="0.35">
      <c r="A512" s="1176"/>
      <c r="B512" s="1195" t="s">
        <v>593</v>
      </c>
      <c r="C512" s="1196">
        <f>C513+C514+C515+C516</f>
        <v>0</v>
      </c>
      <c r="D512" s="1196">
        <f>D513+D514+D515+D516</f>
        <v>0</v>
      </c>
      <c r="E512" s="1196">
        <f>E513+E514+E515+E516</f>
        <v>0</v>
      </c>
      <c r="F512" s="1196">
        <f>F513+F514+F515+F516</f>
        <v>0</v>
      </c>
      <c r="G512" s="1176"/>
    </row>
    <row r="513" spans="1:7" ht="18" thickBot="1" x14ac:dyDescent="0.35">
      <c r="A513" s="1176"/>
      <c r="B513" s="1197" t="s">
        <v>569</v>
      </c>
      <c r="C513" s="1196"/>
      <c r="D513" s="1196"/>
      <c r="E513" s="1196"/>
      <c r="F513" s="1196"/>
      <c r="G513" s="1176"/>
    </row>
    <row r="514" spans="1:7" ht="18" thickBot="1" x14ac:dyDescent="0.35">
      <c r="A514" s="1176"/>
      <c r="B514" s="1197" t="s">
        <v>594</v>
      </c>
      <c r="C514" s="1196"/>
      <c r="D514" s="1196"/>
      <c r="E514" s="1196"/>
      <c r="F514" s="1196"/>
      <c r="G514" s="1176"/>
    </row>
    <row r="515" spans="1:7" ht="18" thickBot="1" x14ac:dyDescent="0.35">
      <c r="A515" s="1176"/>
      <c r="B515" s="1197" t="s">
        <v>595</v>
      </c>
      <c r="C515" s="1196"/>
      <c r="D515" s="1196"/>
      <c r="E515" s="1196"/>
      <c r="F515" s="1196"/>
      <c r="G515" s="1176"/>
    </row>
    <row r="516" spans="1:7" ht="18" thickBot="1" x14ac:dyDescent="0.35">
      <c r="A516" s="1176"/>
      <c r="B516" s="1197" t="s">
        <v>596</v>
      </c>
      <c r="C516" s="1196"/>
      <c r="D516" s="1196"/>
      <c r="E516" s="1196"/>
      <c r="F516" s="1196"/>
      <c r="G516" s="1176"/>
    </row>
    <row r="517" spans="1:7" ht="18" thickBot="1" x14ac:dyDescent="0.35">
      <c r="A517" s="1176"/>
      <c r="B517" s="1195" t="s">
        <v>597</v>
      </c>
      <c r="C517" s="1249">
        <v>15000</v>
      </c>
      <c r="D517" s="1250">
        <v>20000</v>
      </c>
      <c r="E517" s="1251">
        <v>20000</v>
      </c>
      <c r="F517" s="1252">
        <v>20000</v>
      </c>
      <c r="G517" s="1176"/>
    </row>
    <row r="518" spans="1:7" ht="18" thickBot="1" x14ac:dyDescent="0.35">
      <c r="A518" s="1176"/>
      <c r="B518" s="1197" t="s">
        <v>569</v>
      </c>
      <c r="C518" s="1249">
        <v>15000</v>
      </c>
      <c r="D518" s="1250">
        <v>20000</v>
      </c>
      <c r="E518" s="1251">
        <v>20000</v>
      </c>
      <c r="F518" s="1252">
        <v>20000</v>
      </c>
      <c r="G518" s="1176"/>
    </row>
    <row r="519" spans="1:7" ht="18" thickBot="1" x14ac:dyDescent="0.35">
      <c r="A519" s="1176"/>
      <c r="B519" s="1197" t="s">
        <v>594</v>
      </c>
      <c r="C519" s="1199"/>
      <c r="D519" s="1199"/>
      <c r="E519" s="1199"/>
      <c r="F519" s="1199"/>
      <c r="G519" s="1176"/>
    </row>
    <row r="520" spans="1:7" ht="18" thickBot="1" x14ac:dyDescent="0.35">
      <c r="A520" s="1176"/>
      <c r="B520" s="1197" t="s">
        <v>595</v>
      </c>
      <c r="C520" s="1199"/>
      <c r="D520" s="1199"/>
      <c r="E520" s="1199"/>
      <c r="F520" s="1199"/>
      <c r="G520" s="1176"/>
    </row>
    <row r="521" spans="1:7" ht="18" thickBot="1" x14ac:dyDescent="0.35">
      <c r="A521" s="1176"/>
      <c r="B521" s="1233" t="s">
        <v>596</v>
      </c>
      <c r="C521" s="1199"/>
      <c r="D521" s="1199"/>
      <c r="E521" s="1199"/>
      <c r="F521" s="1199"/>
      <c r="G521" s="1176"/>
    </row>
    <row r="522" spans="1:7" ht="18" thickBot="1" x14ac:dyDescent="0.35">
      <c r="A522" s="1176"/>
      <c r="B522" s="1234" t="s">
        <v>2508</v>
      </c>
      <c r="C522" s="1199">
        <f>C512+C517</f>
        <v>15000</v>
      </c>
      <c r="D522" s="1199">
        <f>D512+D517</f>
        <v>20000</v>
      </c>
      <c r="E522" s="1199">
        <f>E512+E517</f>
        <v>20000</v>
      </c>
      <c r="F522" s="1199">
        <f>F512+F517</f>
        <v>20000</v>
      </c>
      <c r="G522" s="1176"/>
    </row>
    <row r="523" spans="1:7" ht="32.25" hidden="1" customHeight="1" thickBot="1" x14ac:dyDescent="0.35">
      <c r="A523" s="1176"/>
      <c r="B523" s="1190" t="s">
        <v>2509</v>
      </c>
      <c r="C523" s="1213"/>
      <c r="D523" s="1214" t="s">
        <v>587</v>
      </c>
      <c r="E523" s="1215"/>
      <c r="F523" s="1216"/>
      <c r="G523" s="1176"/>
    </row>
    <row r="524" spans="1:7" ht="15" hidden="1" customHeight="1" thickBot="1" x14ac:dyDescent="0.35">
      <c r="A524" s="1176"/>
      <c r="B524" s="1184"/>
      <c r="C524" s="1909"/>
      <c r="D524" s="1910"/>
      <c r="E524" s="1910"/>
      <c r="F524" s="1911"/>
      <c r="G524" s="1176"/>
    </row>
    <row r="525" spans="1:7" ht="18" hidden="1" thickBot="1" x14ac:dyDescent="0.35">
      <c r="A525" s="1176"/>
      <c r="B525" s="1184"/>
      <c r="C525" s="1906"/>
      <c r="D525" s="1907"/>
      <c r="E525" s="1907"/>
      <c r="F525" s="1908"/>
      <c r="G525" s="1176"/>
    </row>
    <row r="526" spans="1:7" ht="18" hidden="1" thickBot="1" x14ac:dyDescent="0.35">
      <c r="A526" s="1176"/>
      <c r="B526" s="1899"/>
      <c r="C526" s="1182"/>
      <c r="D526" s="1182"/>
      <c r="E526" s="1182"/>
      <c r="F526" s="1182"/>
      <c r="G526" s="1176"/>
    </row>
    <row r="527" spans="1:7" ht="18" hidden="1" thickBot="1" x14ac:dyDescent="0.35">
      <c r="A527" s="1176"/>
      <c r="B527" s="1900"/>
      <c r="C527" s="1191"/>
      <c r="D527" s="1191"/>
      <c r="E527" s="1191"/>
      <c r="F527" s="1191"/>
      <c r="G527" s="1176"/>
    </row>
    <row r="528" spans="1:7" ht="18" hidden="1" thickBot="1" x14ac:dyDescent="0.35">
      <c r="A528" s="1176"/>
      <c r="B528" s="1184"/>
      <c r="C528" s="1184"/>
      <c r="D528" s="1184"/>
      <c r="E528" s="1236"/>
      <c r="F528" s="1236"/>
      <c r="G528" s="1176"/>
    </row>
    <row r="529" spans="1:7" ht="18" hidden="1" thickBot="1" x14ac:dyDescent="0.35">
      <c r="A529" s="1176"/>
      <c r="B529" s="1184"/>
      <c r="C529" s="1192"/>
      <c r="D529" s="1236"/>
      <c r="E529" s="1236"/>
      <c r="F529" s="1236"/>
      <c r="G529" s="1176"/>
    </row>
    <row r="530" spans="1:7" ht="18" hidden="1" thickBot="1" x14ac:dyDescent="0.35">
      <c r="A530" s="1176"/>
      <c r="B530" s="1184"/>
      <c r="C530" s="1192"/>
      <c r="D530" s="1192"/>
      <c r="E530" s="1192"/>
      <c r="F530" s="1192"/>
      <c r="G530" s="1176"/>
    </row>
    <row r="531" spans="1:7" ht="18" hidden="1" thickBot="1" x14ac:dyDescent="0.35">
      <c r="A531" s="1176"/>
      <c r="B531" s="1184"/>
      <c r="C531" s="1193"/>
      <c r="D531" s="1194"/>
      <c r="E531" s="1194"/>
      <c r="F531" s="1194"/>
      <c r="G531" s="1176"/>
    </row>
    <row r="532" spans="1:7" ht="18" hidden="1" thickBot="1" x14ac:dyDescent="0.35">
      <c r="A532" s="1176"/>
      <c r="B532" s="1184"/>
      <c r="C532" s="1193"/>
      <c r="D532" s="1194"/>
      <c r="E532" s="1194"/>
      <c r="F532" s="1194"/>
      <c r="G532" s="1176"/>
    </row>
    <row r="533" spans="1:7" ht="18" hidden="1" thickBot="1" x14ac:dyDescent="0.35">
      <c r="A533" s="1176"/>
      <c r="B533" s="1184"/>
      <c r="C533" s="1193"/>
      <c r="D533" s="1194"/>
      <c r="E533" s="1194"/>
      <c r="F533" s="1194"/>
      <c r="G533" s="1176"/>
    </row>
    <row r="534" spans="1:7" ht="18" hidden="1" thickBot="1" x14ac:dyDescent="0.35">
      <c r="A534" s="1176"/>
      <c r="B534" s="1901"/>
      <c r="C534" s="1902"/>
      <c r="D534" s="1902"/>
      <c r="E534" s="1902"/>
      <c r="F534" s="1903"/>
      <c r="G534" s="1176"/>
    </row>
    <row r="535" spans="1:7" ht="18" hidden="1" thickBot="1" x14ac:dyDescent="0.35">
      <c r="A535" s="1176"/>
      <c r="B535" s="1899"/>
      <c r="C535" s="1182"/>
      <c r="D535" s="1182"/>
      <c r="E535" s="1182"/>
      <c r="F535" s="1182"/>
      <c r="G535" s="1176"/>
    </row>
    <row r="536" spans="1:7" ht="18" hidden="1" thickBot="1" x14ac:dyDescent="0.35">
      <c r="A536" s="1176"/>
      <c r="B536" s="1900"/>
      <c r="C536" s="1191"/>
      <c r="D536" s="1191"/>
      <c r="E536" s="1191"/>
      <c r="F536" s="1191"/>
      <c r="G536" s="1176"/>
    </row>
    <row r="537" spans="1:7" ht="18" hidden="1" thickBot="1" x14ac:dyDescent="0.35">
      <c r="A537" s="1176"/>
      <c r="B537" s="1195"/>
      <c r="C537" s="1196"/>
      <c r="D537" s="1196"/>
      <c r="E537" s="1196"/>
      <c r="F537" s="1196"/>
      <c r="G537" s="1176"/>
    </row>
    <row r="538" spans="1:7" ht="18" hidden="1" thickBot="1" x14ac:dyDescent="0.35">
      <c r="A538" s="1176"/>
      <c r="B538" s="1197"/>
      <c r="C538" s="1196"/>
      <c r="D538" s="1196"/>
      <c r="E538" s="1196"/>
      <c r="F538" s="1196"/>
      <c r="G538" s="1176"/>
    </row>
    <row r="539" spans="1:7" ht="18" hidden="1" thickBot="1" x14ac:dyDescent="0.35">
      <c r="A539" s="1176"/>
      <c r="B539" s="1197"/>
      <c r="C539" s="1196"/>
      <c r="D539" s="1196"/>
      <c r="E539" s="1196"/>
      <c r="F539" s="1196"/>
      <c r="G539" s="1176"/>
    </row>
    <row r="540" spans="1:7" ht="18" hidden="1" thickBot="1" x14ac:dyDescent="0.35">
      <c r="A540" s="1176"/>
      <c r="B540" s="1197"/>
      <c r="C540" s="1196"/>
      <c r="D540" s="1196"/>
      <c r="E540" s="1196"/>
      <c r="F540" s="1196"/>
      <c r="G540" s="1176"/>
    </row>
    <row r="541" spans="1:7" ht="18" hidden="1" thickBot="1" x14ac:dyDescent="0.35">
      <c r="A541" s="1176"/>
      <c r="B541" s="1197"/>
      <c r="C541" s="1196"/>
      <c r="D541" s="1196"/>
      <c r="E541" s="1196"/>
      <c r="F541" s="1196"/>
      <c r="G541" s="1176"/>
    </row>
    <row r="542" spans="1:7" ht="18" hidden="1" thickBot="1" x14ac:dyDescent="0.35">
      <c r="A542" s="1176"/>
      <c r="B542" s="1195"/>
      <c r="C542" s="1192"/>
      <c r="D542" s="1236"/>
      <c r="E542" s="1236"/>
      <c r="F542" s="1236"/>
      <c r="G542" s="1176"/>
    </row>
    <row r="543" spans="1:7" ht="18" hidden="1" thickBot="1" x14ac:dyDescent="0.35">
      <c r="A543" s="1176"/>
      <c r="B543" s="1197"/>
      <c r="C543" s="1192"/>
      <c r="D543" s="1236"/>
      <c r="E543" s="1236"/>
      <c r="F543" s="1236"/>
      <c r="G543" s="1176"/>
    </row>
    <row r="544" spans="1:7" ht="18" hidden="1" thickBot="1" x14ac:dyDescent="0.35">
      <c r="A544" s="1176"/>
      <c r="B544" s="1197"/>
      <c r="C544" s="1199"/>
      <c r="D544" s="1199"/>
      <c r="E544" s="1199"/>
      <c r="F544" s="1199"/>
      <c r="G544" s="1176"/>
    </row>
    <row r="545" spans="1:7" ht="18" hidden="1" thickBot="1" x14ac:dyDescent="0.35">
      <c r="A545" s="1176"/>
      <c r="B545" s="1197"/>
      <c r="C545" s="1199"/>
      <c r="D545" s="1199"/>
      <c r="E545" s="1199"/>
      <c r="F545" s="1199"/>
      <c r="G545" s="1176"/>
    </row>
    <row r="546" spans="1:7" ht="18" hidden="1" thickBot="1" x14ac:dyDescent="0.35">
      <c r="A546" s="1176"/>
      <c r="B546" s="1233"/>
      <c r="C546" s="1199"/>
      <c r="D546" s="1199"/>
      <c r="E546" s="1199"/>
      <c r="F546" s="1199"/>
      <c r="G546" s="1176"/>
    </row>
    <row r="547" spans="1:7" ht="18" hidden="1" thickBot="1" x14ac:dyDescent="0.35">
      <c r="A547" s="1176"/>
      <c r="B547" s="1234"/>
      <c r="C547" s="1199"/>
      <c r="D547" s="1199"/>
      <c r="E547" s="1199"/>
      <c r="F547" s="1199"/>
      <c r="G547" s="1176"/>
    </row>
    <row r="548" spans="1:7" ht="33.75" thickBot="1" x14ac:dyDescent="0.35">
      <c r="A548" s="1176"/>
      <c r="B548" s="1190" t="s">
        <v>2509</v>
      </c>
      <c r="C548" s="1213"/>
      <c r="D548" s="1214" t="s">
        <v>587</v>
      </c>
      <c r="E548" s="1215"/>
      <c r="F548" s="1229"/>
      <c r="G548" s="1176"/>
    </row>
    <row r="549" spans="1:7" ht="18" customHeight="1" thickBot="1" x14ac:dyDescent="0.35">
      <c r="A549" s="1176"/>
      <c r="B549" s="1184" t="s">
        <v>560</v>
      </c>
      <c r="C549" s="1909"/>
      <c r="D549" s="1910"/>
      <c r="E549" s="1910"/>
      <c r="F549" s="1911"/>
      <c r="G549" s="1176"/>
    </row>
    <row r="550" spans="1:7" ht="18" thickBot="1" x14ac:dyDescent="0.35">
      <c r="A550" s="1176"/>
      <c r="B550" s="1184" t="s">
        <v>37</v>
      </c>
      <c r="C550" s="1906"/>
      <c r="D550" s="1907"/>
      <c r="E550" s="1907"/>
      <c r="F550" s="1908"/>
      <c r="G550" s="1176"/>
    </row>
    <row r="551" spans="1:7" ht="17.25" x14ac:dyDescent="0.3">
      <c r="A551" s="1176"/>
      <c r="B551" s="1899"/>
      <c r="C551" s="1182">
        <v>2022</v>
      </c>
      <c r="D551" s="1182">
        <v>2023</v>
      </c>
      <c r="E551" s="1182">
        <v>2024</v>
      </c>
      <c r="F551" s="1182">
        <v>2025</v>
      </c>
      <c r="G551" s="1176"/>
    </row>
    <row r="552" spans="1:7" ht="18" thickBot="1" x14ac:dyDescent="0.35">
      <c r="A552" s="1176"/>
      <c r="B552" s="1900"/>
      <c r="C552" s="1191" t="s">
        <v>17</v>
      </c>
      <c r="D552" s="1191" t="s">
        <v>18</v>
      </c>
      <c r="E552" s="1191" t="s">
        <v>18</v>
      </c>
      <c r="F552" s="1191" t="s">
        <v>18</v>
      </c>
      <c r="G552" s="1176"/>
    </row>
    <row r="553" spans="1:7" ht="18" thickBot="1" x14ac:dyDescent="0.35">
      <c r="A553" s="1176"/>
      <c r="B553" s="1184" t="s">
        <v>39</v>
      </c>
      <c r="C553" s="1184"/>
      <c r="D553" s="1184"/>
      <c r="E553" s="1236"/>
      <c r="F553" s="1236"/>
      <c r="G553" s="1176"/>
    </row>
    <row r="554" spans="1:7" ht="18" thickBot="1" x14ac:dyDescent="0.35">
      <c r="A554" s="1176"/>
      <c r="B554" s="1184" t="s">
        <v>562</v>
      </c>
      <c r="C554" s="1238"/>
      <c r="D554" s="1226"/>
      <c r="E554" s="1236"/>
      <c r="F554" s="1236"/>
      <c r="G554" s="1176"/>
    </row>
    <row r="555" spans="1:7" ht="18" thickBot="1" x14ac:dyDescent="0.35">
      <c r="A555" s="1176"/>
      <c r="B555" s="1184" t="s">
        <v>563</v>
      </c>
      <c r="C555" s="1192" t="e">
        <f>C554/C553</f>
        <v>#DIV/0!</v>
      </c>
      <c r="D555" s="1192" t="e">
        <f>D554/D553</f>
        <v>#DIV/0!</v>
      </c>
      <c r="E555" s="1192" t="e">
        <f>E554/E553</f>
        <v>#DIV/0!</v>
      </c>
      <c r="F555" s="1192" t="e">
        <f>F554/F553</f>
        <v>#DIV/0!</v>
      </c>
      <c r="G555" s="1176"/>
    </row>
    <row r="556" spans="1:7" ht="18" thickBot="1" x14ac:dyDescent="0.35">
      <c r="A556" s="1176"/>
      <c r="B556" s="1184" t="s">
        <v>564</v>
      </c>
      <c r="C556" s="1193" t="s">
        <v>565</v>
      </c>
      <c r="D556" s="1194" t="e">
        <f t="shared" ref="D556:F558" si="21">D553/C553-1</f>
        <v>#DIV/0!</v>
      </c>
      <c r="E556" s="1194" t="e">
        <f t="shared" si="21"/>
        <v>#DIV/0!</v>
      </c>
      <c r="F556" s="1194" t="e">
        <f t="shared" si="21"/>
        <v>#DIV/0!</v>
      </c>
      <c r="G556" s="1176"/>
    </row>
    <row r="557" spans="1:7" ht="18" thickBot="1" x14ac:dyDescent="0.35">
      <c r="A557" s="1176"/>
      <c r="B557" s="1184" t="s">
        <v>566</v>
      </c>
      <c r="C557" s="1193" t="s">
        <v>565</v>
      </c>
      <c r="D557" s="1194" t="e">
        <f t="shared" si="21"/>
        <v>#DIV/0!</v>
      </c>
      <c r="E557" s="1194" t="e">
        <f t="shared" si="21"/>
        <v>#DIV/0!</v>
      </c>
      <c r="F557" s="1194" t="e">
        <f t="shared" si="21"/>
        <v>#DIV/0!</v>
      </c>
      <c r="G557" s="1176"/>
    </row>
    <row r="558" spans="1:7" ht="33.75" thickBot="1" x14ac:dyDescent="0.35">
      <c r="A558" s="1176"/>
      <c r="B558" s="1184" t="s">
        <v>51</v>
      </c>
      <c r="C558" s="1193" t="s">
        <v>565</v>
      </c>
      <c r="D558" s="1194" t="e">
        <f t="shared" si="21"/>
        <v>#DIV/0!</v>
      </c>
      <c r="E558" s="1194" t="e">
        <f t="shared" si="21"/>
        <v>#DIV/0!</v>
      </c>
      <c r="F558" s="1194" t="e">
        <f t="shared" si="21"/>
        <v>#DIV/0!</v>
      </c>
      <c r="G558" s="1176"/>
    </row>
    <row r="559" spans="1:7" ht="18" customHeight="1" thickBot="1" x14ac:dyDescent="0.35">
      <c r="A559" s="1176"/>
      <c r="B559" s="1901" t="s">
        <v>2510</v>
      </c>
      <c r="C559" s="1902"/>
      <c r="D559" s="1902"/>
      <c r="E559" s="1902"/>
      <c r="F559" s="1903"/>
      <c r="G559" s="1176"/>
    </row>
    <row r="560" spans="1:7" ht="17.25" x14ac:dyDescent="0.3">
      <c r="A560" s="1176"/>
      <c r="B560" s="1899"/>
      <c r="C560" s="1182">
        <v>2022</v>
      </c>
      <c r="D560" s="1182">
        <v>2023</v>
      </c>
      <c r="E560" s="1182">
        <v>2024</v>
      </c>
      <c r="F560" s="1182">
        <v>2025</v>
      </c>
      <c r="G560" s="1176"/>
    </row>
    <row r="561" spans="1:7" ht="18" thickBot="1" x14ac:dyDescent="0.35">
      <c r="A561" s="1176"/>
      <c r="B561" s="1900"/>
      <c r="C561" s="1191" t="s">
        <v>17</v>
      </c>
      <c r="D561" s="1191" t="s">
        <v>18</v>
      </c>
      <c r="E561" s="1191" t="s">
        <v>18</v>
      </c>
      <c r="F561" s="1191" t="s">
        <v>18</v>
      </c>
      <c r="G561" s="1176"/>
    </row>
    <row r="562" spans="1:7" ht="18" thickBot="1" x14ac:dyDescent="0.35">
      <c r="A562" s="1176"/>
      <c r="B562" s="1195" t="s">
        <v>593</v>
      </c>
      <c r="C562" s="1196">
        <f>C563+C564+C565+C566</f>
        <v>0</v>
      </c>
      <c r="D562" s="1196">
        <f>D563+D564+D565+D566</f>
        <v>0</v>
      </c>
      <c r="E562" s="1196">
        <f>E563+E564+E565+E566</f>
        <v>0</v>
      </c>
      <c r="F562" s="1196">
        <f>F563+F564+F565+F566</f>
        <v>0</v>
      </c>
      <c r="G562" s="1176"/>
    </row>
    <row r="563" spans="1:7" ht="18" thickBot="1" x14ac:dyDescent="0.35">
      <c r="A563" s="1176"/>
      <c r="B563" s="1197" t="s">
        <v>569</v>
      </c>
      <c r="C563" s="1196"/>
      <c r="D563" s="1196"/>
      <c r="E563" s="1196"/>
      <c r="F563" s="1196"/>
      <c r="G563" s="1176"/>
    </row>
    <row r="564" spans="1:7" ht="18" thickBot="1" x14ac:dyDescent="0.35">
      <c r="A564" s="1176"/>
      <c r="B564" s="1197" t="s">
        <v>594</v>
      </c>
      <c r="C564" s="1196"/>
      <c r="D564" s="1196"/>
      <c r="E564" s="1196"/>
      <c r="F564" s="1196"/>
      <c r="G564" s="1176"/>
    </row>
    <row r="565" spans="1:7" ht="18" thickBot="1" x14ac:dyDescent="0.35">
      <c r="A565" s="1176"/>
      <c r="B565" s="1197" t="s">
        <v>595</v>
      </c>
      <c r="C565" s="1196"/>
      <c r="D565" s="1196"/>
      <c r="E565" s="1196"/>
      <c r="F565" s="1196"/>
      <c r="G565" s="1176"/>
    </row>
    <row r="566" spans="1:7" ht="18" thickBot="1" x14ac:dyDescent="0.35">
      <c r="A566" s="1176"/>
      <c r="B566" s="1197" t="s">
        <v>596</v>
      </c>
      <c r="C566" s="1196"/>
      <c r="D566" s="1196"/>
      <c r="E566" s="1196"/>
      <c r="F566" s="1196"/>
      <c r="G566" s="1176"/>
    </row>
    <row r="567" spans="1:7" ht="18" thickBot="1" x14ac:dyDescent="0.35">
      <c r="A567" s="1176"/>
      <c r="B567" s="1195" t="s">
        <v>597</v>
      </c>
      <c r="C567" s="1238"/>
      <c r="D567" s="1226"/>
      <c r="E567" s="1236"/>
      <c r="F567" s="1236"/>
      <c r="G567" s="1176"/>
    </row>
    <row r="568" spans="1:7" ht="18" thickBot="1" x14ac:dyDescent="0.35">
      <c r="A568" s="1176"/>
      <c r="B568" s="1197" t="s">
        <v>569</v>
      </c>
      <c r="C568" s="1238"/>
      <c r="D568" s="1226"/>
      <c r="E568" s="1236"/>
      <c r="F568" s="1236"/>
      <c r="G568" s="1176"/>
    </row>
    <row r="569" spans="1:7" ht="18" thickBot="1" x14ac:dyDescent="0.35">
      <c r="A569" s="1176"/>
      <c r="B569" s="1197" t="s">
        <v>594</v>
      </c>
      <c r="C569" s="1199"/>
      <c r="D569" s="1199"/>
      <c r="E569" s="1199"/>
      <c r="F569" s="1199"/>
      <c r="G569" s="1176"/>
    </row>
    <row r="570" spans="1:7" ht="18" thickBot="1" x14ac:dyDescent="0.35">
      <c r="A570" s="1176"/>
      <c r="B570" s="1197" t="s">
        <v>595</v>
      </c>
      <c r="C570" s="1199"/>
      <c r="D570" s="1199"/>
      <c r="E570" s="1199"/>
      <c r="F570" s="1199"/>
      <c r="G570" s="1176"/>
    </row>
    <row r="571" spans="1:7" ht="18" thickBot="1" x14ac:dyDescent="0.35">
      <c r="A571" s="1176"/>
      <c r="B571" s="1233" t="s">
        <v>596</v>
      </c>
      <c r="C571" s="1199"/>
      <c r="D571" s="1199"/>
      <c r="E571" s="1199"/>
      <c r="F571" s="1199"/>
      <c r="G571" s="1176"/>
    </row>
    <row r="572" spans="1:7" ht="18" thickBot="1" x14ac:dyDescent="0.35">
      <c r="A572" s="1176"/>
      <c r="B572" s="1234" t="s">
        <v>2511</v>
      </c>
      <c r="C572" s="1199">
        <f>C562+C567</f>
        <v>0</v>
      </c>
      <c r="D572" s="1199">
        <f>D562+D567</f>
        <v>0</v>
      </c>
      <c r="E572" s="1199">
        <f>E562+E567</f>
        <v>0</v>
      </c>
      <c r="F572" s="1199">
        <f>F562+F567</f>
        <v>0</v>
      </c>
      <c r="G572" s="1176"/>
    </row>
    <row r="573" spans="1:7" ht="33.75" thickBot="1" x14ac:dyDescent="0.35">
      <c r="A573" s="1176"/>
      <c r="B573" s="1190" t="s">
        <v>2512</v>
      </c>
      <c r="C573" s="1213"/>
      <c r="D573" s="1214" t="s">
        <v>587</v>
      </c>
      <c r="E573" s="1215"/>
      <c r="F573" s="1239"/>
      <c r="G573" s="1176"/>
    </row>
    <row r="574" spans="1:7" ht="18" thickBot="1" x14ac:dyDescent="0.35">
      <c r="A574" s="1176"/>
      <c r="B574" s="1184" t="s">
        <v>560</v>
      </c>
      <c r="C574" s="1909"/>
      <c r="D574" s="1910"/>
      <c r="E574" s="1910"/>
      <c r="F574" s="1911"/>
      <c r="G574" s="1176"/>
    </row>
    <row r="575" spans="1:7" ht="18" thickBot="1" x14ac:dyDescent="0.35">
      <c r="A575" s="1176"/>
      <c r="B575" s="1184" t="s">
        <v>37</v>
      </c>
      <c r="C575" s="1906"/>
      <c r="D575" s="1907"/>
      <c r="E575" s="1907"/>
      <c r="F575" s="1908"/>
      <c r="G575" s="1176"/>
    </row>
    <row r="576" spans="1:7" ht="17.25" x14ac:dyDescent="0.3">
      <c r="A576" s="1176"/>
      <c r="B576" s="1899"/>
      <c r="C576" s="1182">
        <v>2022</v>
      </c>
      <c r="D576" s="1182">
        <v>2023</v>
      </c>
      <c r="E576" s="1182">
        <v>2024</v>
      </c>
      <c r="F576" s="1182">
        <v>2025</v>
      </c>
      <c r="G576" s="1176"/>
    </row>
    <row r="577" spans="1:7" ht="18" thickBot="1" x14ac:dyDescent="0.35">
      <c r="A577" s="1176"/>
      <c r="B577" s="1900"/>
      <c r="C577" s="1191" t="s">
        <v>17</v>
      </c>
      <c r="D577" s="1191" t="s">
        <v>18</v>
      </c>
      <c r="E577" s="1191" t="s">
        <v>18</v>
      </c>
      <c r="F577" s="1191" t="s">
        <v>18</v>
      </c>
      <c r="G577" s="1176"/>
    </row>
    <row r="578" spans="1:7" ht="18" thickBot="1" x14ac:dyDescent="0.35">
      <c r="A578" s="1176"/>
      <c r="B578" s="1184" t="s">
        <v>39</v>
      </c>
      <c r="C578" s="1184"/>
      <c r="D578" s="1184"/>
      <c r="E578" s="1236"/>
      <c r="F578" s="1236"/>
      <c r="G578" s="1176"/>
    </row>
    <row r="579" spans="1:7" ht="18" thickBot="1" x14ac:dyDescent="0.35">
      <c r="A579" s="1176"/>
      <c r="B579" s="1184" t="s">
        <v>562</v>
      </c>
      <c r="C579" s="1238"/>
      <c r="D579" s="1226"/>
      <c r="E579" s="1240"/>
      <c r="F579" s="1236"/>
      <c r="G579" s="1176"/>
    </row>
    <row r="580" spans="1:7" ht="18" thickBot="1" x14ac:dyDescent="0.35">
      <c r="A580" s="1176"/>
      <c r="B580" s="1184" t="s">
        <v>563</v>
      </c>
      <c r="C580" s="1192" t="e">
        <f>C579/C578</f>
        <v>#DIV/0!</v>
      </c>
      <c r="D580" s="1192" t="e">
        <f>D579/D578</f>
        <v>#DIV/0!</v>
      </c>
      <c r="E580" s="1192" t="e">
        <f>E579/E578</f>
        <v>#DIV/0!</v>
      </c>
      <c r="F580" s="1192" t="e">
        <f>F579/F578</f>
        <v>#DIV/0!</v>
      </c>
      <c r="G580" s="1176"/>
    </row>
    <row r="581" spans="1:7" ht="18" thickBot="1" x14ac:dyDescent="0.35">
      <c r="A581" s="1176"/>
      <c r="B581" s="1184" t="s">
        <v>564</v>
      </c>
      <c r="C581" s="1193" t="s">
        <v>565</v>
      </c>
      <c r="D581" s="1194" t="e">
        <f t="shared" ref="D581:F583" si="22">D578/C578-1</f>
        <v>#DIV/0!</v>
      </c>
      <c r="E581" s="1194" t="e">
        <f t="shared" si="22"/>
        <v>#DIV/0!</v>
      </c>
      <c r="F581" s="1194" t="e">
        <f t="shared" si="22"/>
        <v>#DIV/0!</v>
      </c>
      <c r="G581" s="1176"/>
    </row>
    <row r="582" spans="1:7" ht="18" thickBot="1" x14ac:dyDescent="0.35">
      <c r="A582" s="1176"/>
      <c r="B582" s="1184" t="s">
        <v>566</v>
      </c>
      <c r="C582" s="1193" t="s">
        <v>565</v>
      </c>
      <c r="D582" s="1194" t="e">
        <f t="shared" si="22"/>
        <v>#DIV/0!</v>
      </c>
      <c r="E582" s="1194" t="e">
        <f t="shared" si="22"/>
        <v>#DIV/0!</v>
      </c>
      <c r="F582" s="1194" t="e">
        <f t="shared" si="22"/>
        <v>#DIV/0!</v>
      </c>
      <c r="G582" s="1176"/>
    </row>
    <row r="583" spans="1:7" ht="33.75" thickBot="1" x14ac:dyDescent="0.35">
      <c r="A583" s="1176"/>
      <c r="B583" s="1184" t="s">
        <v>51</v>
      </c>
      <c r="C583" s="1193" t="s">
        <v>565</v>
      </c>
      <c r="D583" s="1194" t="e">
        <f t="shared" si="22"/>
        <v>#DIV/0!</v>
      </c>
      <c r="E583" s="1194" t="e">
        <f t="shared" si="22"/>
        <v>#DIV/0!</v>
      </c>
      <c r="F583" s="1194" t="e">
        <f t="shared" si="22"/>
        <v>#DIV/0!</v>
      </c>
      <c r="G583" s="1176"/>
    </row>
    <row r="584" spans="1:7" ht="18" thickBot="1" x14ac:dyDescent="0.35">
      <c r="A584" s="1176"/>
      <c r="B584" s="1901" t="s">
        <v>2513</v>
      </c>
      <c r="C584" s="1902"/>
      <c r="D584" s="1902"/>
      <c r="E584" s="1902"/>
      <c r="F584" s="1903"/>
      <c r="G584" s="1176"/>
    </row>
    <row r="585" spans="1:7" ht="17.25" x14ac:dyDescent="0.3">
      <c r="A585" s="1176"/>
      <c r="B585" s="1899"/>
      <c r="C585" s="1182">
        <v>2022</v>
      </c>
      <c r="D585" s="1182">
        <v>2023</v>
      </c>
      <c r="E585" s="1182">
        <v>2024</v>
      </c>
      <c r="F585" s="1182">
        <v>2025</v>
      </c>
      <c r="G585" s="1176"/>
    </row>
    <row r="586" spans="1:7" ht="18" thickBot="1" x14ac:dyDescent="0.35">
      <c r="A586" s="1176"/>
      <c r="B586" s="1900"/>
      <c r="C586" s="1191" t="s">
        <v>17</v>
      </c>
      <c r="D586" s="1191" t="s">
        <v>18</v>
      </c>
      <c r="E586" s="1191" t="s">
        <v>18</v>
      </c>
      <c r="F586" s="1191" t="s">
        <v>18</v>
      </c>
      <c r="G586" s="1176"/>
    </row>
    <row r="587" spans="1:7" ht="18" thickBot="1" x14ac:dyDescent="0.35">
      <c r="A587" s="1176"/>
      <c r="B587" s="1195" t="s">
        <v>593</v>
      </c>
      <c r="C587" s="1196">
        <f>C588+C589+C590+C591</f>
        <v>0</v>
      </c>
      <c r="D587" s="1196">
        <f>D588+D589+D590+D591</f>
        <v>0</v>
      </c>
      <c r="E587" s="1196">
        <f>E588+E589+E590+E591</f>
        <v>0</v>
      </c>
      <c r="F587" s="1196">
        <f>F588+F589+F590+F591</f>
        <v>0</v>
      </c>
      <c r="G587" s="1176"/>
    </row>
    <row r="588" spans="1:7" ht="18" thickBot="1" x14ac:dyDescent="0.35">
      <c r="A588" s="1176"/>
      <c r="B588" s="1197" t="s">
        <v>569</v>
      </c>
      <c r="C588" s="1196"/>
      <c r="D588" s="1196"/>
      <c r="E588" s="1196"/>
      <c r="F588" s="1196"/>
      <c r="G588" s="1176"/>
    </row>
    <row r="589" spans="1:7" ht="18" thickBot="1" x14ac:dyDescent="0.35">
      <c r="A589" s="1176"/>
      <c r="B589" s="1197" t="s">
        <v>594</v>
      </c>
      <c r="C589" s="1196"/>
      <c r="D589" s="1196"/>
      <c r="E589" s="1196"/>
      <c r="F589" s="1196"/>
      <c r="G589" s="1176"/>
    </row>
    <row r="590" spans="1:7" ht="18" thickBot="1" x14ac:dyDescent="0.35">
      <c r="A590" s="1176"/>
      <c r="B590" s="1197" t="s">
        <v>595</v>
      </c>
      <c r="C590" s="1196"/>
      <c r="D590" s="1196"/>
      <c r="E590" s="1196"/>
      <c r="F590" s="1196"/>
      <c r="G590" s="1176"/>
    </row>
    <row r="591" spans="1:7" ht="18" thickBot="1" x14ac:dyDescent="0.35">
      <c r="A591" s="1176"/>
      <c r="B591" s="1197" t="s">
        <v>596</v>
      </c>
      <c r="C591" s="1196"/>
      <c r="D591" s="1196"/>
      <c r="E591" s="1196"/>
      <c r="F591" s="1196"/>
      <c r="G591" s="1176"/>
    </row>
    <row r="592" spans="1:7" ht="18" thickBot="1" x14ac:dyDescent="0.35">
      <c r="A592" s="1176"/>
      <c r="B592" s="1195" t="s">
        <v>597</v>
      </c>
      <c r="C592" s="1238"/>
      <c r="D592" s="1226"/>
      <c r="E592" s="1240"/>
      <c r="F592" s="1236"/>
      <c r="G592" s="1176"/>
    </row>
    <row r="593" spans="1:7" ht="18" thickBot="1" x14ac:dyDescent="0.35">
      <c r="A593" s="1176"/>
      <c r="B593" s="1197" t="s">
        <v>569</v>
      </c>
      <c r="C593" s="1238"/>
      <c r="D593" s="1226"/>
      <c r="E593" s="1240"/>
      <c r="F593" s="1236"/>
      <c r="G593" s="1176"/>
    </row>
    <row r="594" spans="1:7" ht="18" thickBot="1" x14ac:dyDescent="0.35">
      <c r="A594" s="1176"/>
      <c r="B594" s="1197" t="s">
        <v>594</v>
      </c>
      <c r="C594" s="1199"/>
      <c r="D594" s="1199"/>
      <c r="E594" s="1199"/>
      <c r="F594" s="1199"/>
      <c r="G594" s="1176"/>
    </row>
    <row r="595" spans="1:7" ht="18" thickBot="1" x14ac:dyDescent="0.35">
      <c r="A595" s="1176"/>
      <c r="B595" s="1197" t="s">
        <v>595</v>
      </c>
      <c r="C595" s="1199"/>
      <c r="D595" s="1199"/>
      <c r="E595" s="1199"/>
      <c r="F595" s="1199"/>
      <c r="G595" s="1176"/>
    </row>
    <row r="596" spans="1:7" ht="18" thickBot="1" x14ac:dyDescent="0.35">
      <c r="A596" s="1176"/>
      <c r="B596" s="1233" t="s">
        <v>596</v>
      </c>
      <c r="C596" s="1199"/>
      <c r="D596" s="1199"/>
      <c r="E596" s="1199"/>
      <c r="F596" s="1199"/>
      <c r="G596" s="1176"/>
    </row>
    <row r="597" spans="1:7" ht="18" thickBot="1" x14ac:dyDescent="0.35">
      <c r="A597" s="1176"/>
      <c r="B597" s="1234" t="s">
        <v>2514</v>
      </c>
      <c r="C597" s="1199">
        <f>C587+C592</f>
        <v>0</v>
      </c>
      <c r="D597" s="1199">
        <f>D587+D592</f>
        <v>0</v>
      </c>
      <c r="E597" s="1199">
        <f>E587+E592</f>
        <v>0</v>
      </c>
      <c r="F597" s="1199">
        <f>F587+F592</f>
        <v>0</v>
      </c>
      <c r="G597" s="1176"/>
    </row>
    <row r="598" spans="1:7" ht="33.75" thickBot="1" x14ac:dyDescent="0.35">
      <c r="A598" s="1176"/>
      <c r="B598" s="1190" t="s">
        <v>2515</v>
      </c>
      <c r="C598" s="1213"/>
      <c r="D598" s="1214" t="s">
        <v>587</v>
      </c>
      <c r="E598" s="1215"/>
      <c r="F598" s="1242"/>
      <c r="G598" s="1176"/>
    </row>
    <row r="599" spans="1:7" ht="18" customHeight="1" thickBot="1" x14ac:dyDescent="0.35">
      <c r="A599" s="1176"/>
      <c r="B599" s="1184" t="s">
        <v>560</v>
      </c>
      <c r="C599" s="1909"/>
      <c r="D599" s="1910"/>
      <c r="E599" s="1910"/>
      <c r="F599" s="1911"/>
      <c r="G599" s="1176"/>
    </row>
    <row r="600" spans="1:7" ht="18" thickBot="1" x14ac:dyDescent="0.35">
      <c r="A600" s="1176"/>
      <c r="B600" s="1184" t="s">
        <v>37</v>
      </c>
      <c r="C600" s="1906"/>
      <c r="D600" s="1907"/>
      <c r="E600" s="1907"/>
      <c r="F600" s="1908"/>
      <c r="G600" s="1176"/>
    </row>
    <row r="601" spans="1:7" ht="17.25" x14ac:dyDescent="0.3">
      <c r="A601" s="1176"/>
      <c r="B601" s="1899"/>
      <c r="C601" s="1182">
        <v>2022</v>
      </c>
      <c r="D601" s="1182">
        <v>2023</v>
      </c>
      <c r="E601" s="1182">
        <v>2024</v>
      </c>
      <c r="F601" s="1182">
        <v>2025</v>
      </c>
      <c r="G601" s="1176"/>
    </row>
    <row r="602" spans="1:7" ht="18" thickBot="1" x14ac:dyDescent="0.35">
      <c r="A602" s="1176"/>
      <c r="B602" s="1900"/>
      <c r="C602" s="1191" t="s">
        <v>17</v>
      </c>
      <c r="D602" s="1191" t="s">
        <v>18</v>
      </c>
      <c r="E602" s="1191" t="s">
        <v>18</v>
      </c>
      <c r="F602" s="1191" t="s">
        <v>18</v>
      </c>
      <c r="G602" s="1176"/>
    </row>
    <row r="603" spans="1:7" ht="18" thickBot="1" x14ac:dyDescent="0.35">
      <c r="A603" s="1176"/>
      <c r="B603" s="1184" t="s">
        <v>39</v>
      </c>
      <c r="C603" s="1184"/>
      <c r="D603" s="1184"/>
      <c r="E603" s="1236"/>
      <c r="F603" s="1236"/>
      <c r="G603" s="1176"/>
    </row>
    <row r="604" spans="1:7" ht="18" thickBot="1" x14ac:dyDescent="0.35">
      <c r="A604" s="1176"/>
      <c r="B604" s="1184" t="s">
        <v>562</v>
      </c>
      <c r="C604" s="1192"/>
      <c r="D604" s="1192"/>
      <c r="E604" s="1240"/>
      <c r="F604" s="1243"/>
      <c r="G604" s="1176"/>
    </row>
    <row r="605" spans="1:7" ht="18" thickBot="1" x14ac:dyDescent="0.35">
      <c r="A605" s="1176"/>
      <c r="B605" s="1184" t="s">
        <v>563</v>
      </c>
      <c r="C605" s="1192" t="e">
        <f>C604/C603</f>
        <v>#DIV/0!</v>
      </c>
      <c r="D605" s="1192" t="e">
        <f>D604/D603</f>
        <v>#DIV/0!</v>
      </c>
      <c r="E605" s="1192" t="e">
        <f>E604/E603</f>
        <v>#DIV/0!</v>
      </c>
      <c r="F605" s="1192" t="e">
        <f>F604/F603</f>
        <v>#DIV/0!</v>
      </c>
      <c r="G605" s="1176"/>
    </row>
    <row r="606" spans="1:7" ht="18" thickBot="1" x14ac:dyDescent="0.35">
      <c r="A606" s="1176"/>
      <c r="B606" s="1184" t="s">
        <v>564</v>
      </c>
      <c r="C606" s="1193" t="s">
        <v>565</v>
      </c>
      <c r="D606" s="1194" t="e">
        <f t="shared" ref="D606:F608" si="23">D603/C603-1</f>
        <v>#DIV/0!</v>
      </c>
      <c r="E606" s="1194" t="e">
        <f t="shared" si="23"/>
        <v>#DIV/0!</v>
      </c>
      <c r="F606" s="1194" t="e">
        <f t="shared" si="23"/>
        <v>#DIV/0!</v>
      </c>
      <c r="G606" s="1176"/>
    </row>
    <row r="607" spans="1:7" ht="18" thickBot="1" x14ac:dyDescent="0.35">
      <c r="A607" s="1176"/>
      <c r="B607" s="1184" t="s">
        <v>566</v>
      </c>
      <c r="C607" s="1193" t="s">
        <v>565</v>
      </c>
      <c r="D607" s="1194" t="e">
        <f t="shared" si="23"/>
        <v>#DIV/0!</v>
      </c>
      <c r="E607" s="1194" t="e">
        <f t="shared" si="23"/>
        <v>#DIV/0!</v>
      </c>
      <c r="F607" s="1194" t="e">
        <f t="shared" si="23"/>
        <v>#DIV/0!</v>
      </c>
      <c r="G607" s="1176"/>
    </row>
    <row r="608" spans="1:7" ht="33.75" thickBot="1" x14ac:dyDescent="0.35">
      <c r="A608" s="1176"/>
      <c r="B608" s="1184" t="s">
        <v>51</v>
      </c>
      <c r="C608" s="1193" t="s">
        <v>565</v>
      </c>
      <c r="D608" s="1194" t="e">
        <f t="shared" si="23"/>
        <v>#DIV/0!</v>
      </c>
      <c r="E608" s="1194" t="e">
        <f t="shared" si="23"/>
        <v>#DIV/0!</v>
      </c>
      <c r="F608" s="1194" t="e">
        <f t="shared" si="23"/>
        <v>#DIV/0!</v>
      </c>
      <c r="G608" s="1176"/>
    </row>
    <row r="609" spans="1:7" ht="18" customHeight="1" thickBot="1" x14ac:dyDescent="0.35">
      <c r="A609" s="1176"/>
      <c r="B609" s="1901" t="s">
        <v>2516</v>
      </c>
      <c r="C609" s="1902"/>
      <c r="D609" s="1902"/>
      <c r="E609" s="1902"/>
      <c r="F609" s="1903"/>
      <c r="G609" s="1176"/>
    </row>
    <row r="610" spans="1:7" ht="17.25" x14ac:dyDescent="0.3">
      <c r="A610" s="1176"/>
      <c r="B610" s="1899"/>
      <c r="C610" s="1182">
        <v>2022</v>
      </c>
      <c r="D610" s="1182">
        <v>2023</v>
      </c>
      <c r="E610" s="1182">
        <v>2024</v>
      </c>
      <c r="F610" s="1182">
        <v>2025</v>
      </c>
      <c r="G610" s="1176"/>
    </row>
    <row r="611" spans="1:7" ht="18" thickBot="1" x14ac:dyDescent="0.35">
      <c r="A611" s="1176"/>
      <c r="B611" s="1900"/>
      <c r="C611" s="1191" t="s">
        <v>17</v>
      </c>
      <c r="D611" s="1191" t="s">
        <v>18</v>
      </c>
      <c r="E611" s="1191" t="s">
        <v>18</v>
      </c>
      <c r="F611" s="1191" t="s">
        <v>18</v>
      </c>
      <c r="G611" s="1176"/>
    </row>
    <row r="612" spans="1:7" ht="18" thickBot="1" x14ac:dyDescent="0.35">
      <c r="A612" s="1176"/>
      <c r="B612" s="1195" t="s">
        <v>593</v>
      </c>
      <c r="C612" s="1196">
        <f>C613+C614+C615+C616</f>
        <v>0</v>
      </c>
      <c r="D612" s="1196">
        <f>D613+D614+D615+D616</f>
        <v>0</v>
      </c>
      <c r="E612" s="1196">
        <f>E613+E614+E615+E616</f>
        <v>0</v>
      </c>
      <c r="F612" s="1196">
        <f>F613+F614+F615+F616</f>
        <v>0</v>
      </c>
      <c r="G612" s="1176"/>
    </row>
    <row r="613" spans="1:7" ht="18" thickBot="1" x14ac:dyDescent="0.35">
      <c r="A613" s="1176"/>
      <c r="B613" s="1197" t="s">
        <v>569</v>
      </c>
      <c r="C613" s="1196"/>
      <c r="D613" s="1196"/>
      <c r="E613" s="1196"/>
      <c r="F613" s="1196"/>
      <c r="G613" s="1176"/>
    </row>
    <row r="614" spans="1:7" ht="18" thickBot="1" x14ac:dyDescent="0.35">
      <c r="A614" s="1176"/>
      <c r="B614" s="1197" t="s">
        <v>594</v>
      </c>
      <c r="C614" s="1196"/>
      <c r="D614" s="1196"/>
      <c r="E614" s="1196"/>
      <c r="F614" s="1196"/>
      <c r="G614" s="1176"/>
    </row>
    <row r="615" spans="1:7" ht="18" thickBot="1" x14ac:dyDescent="0.35">
      <c r="A615" s="1176"/>
      <c r="B615" s="1197" t="s">
        <v>595</v>
      </c>
      <c r="C615" s="1196"/>
      <c r="D615" s="1196"/>
      <c r="E615" s="1196"/>
      <c r="F615" s="1196"/>
      <c r="G615" s="1176"/>
    </row>
    <row r="616" spans="1:7" ht="18" thickBot="1" x14ac:dyDescent="0.35">
      <c r="A616" s="1176"/>
      <c r="B616" s="1197" t="s">
        <v>596</v>
      </c>
      <c r="C616" s="1196"/>
      <c r="D616" s="1196"/>
      <c r="E616" s="1196"/>
      <c r="F616" s="1196"/>
      <c r="G616" s="1176"/>
    </row>
    <row r="617" spans="1:7" ht="18" thickBot="1" x14ac:dyDescent="0.35">
      <c r="A617" s="1176"/>
      <c r="B617" s="1195" t="s">
        <v>597</v>
      </c>
      <c r="C617" s="1192"/>
      <c r="D617" s="1192"/>
      <c r="E617" s="1240"/>
      <c r="F617" s="1243"/>
      <c r="G617" s="1176"/>
    </row>
    <row r="618" spans="1:7" ht="18" thickBot="1" x14ac:dyDescent="0.35">
      <c r="A618" s="1176"/>
      <c r="B618" s="1197" t="s">
        <v>569</v>
      </c>
      <c r="C618" s="1192"/>
      <c r="D618" s="1192"/>
      <c r="E618" s="1240"/>
      <c r="F618" s="1243"/>
      <c r="G618" s="1176"/>
    </row>
    <row r="619" spans="1:7" ht="18" thickBot="1" x14ac:dyDescent="0.35">
      <c r="A619" s="1176"/>
      <c r="B619" s="1197" t="s">
        <v>594</v>
      </c>
      <c r="C619" s="1199"/>
      <c r="D619" s="1199"/>
      <c r="E619" s="1199"/>
      <c r="F619" s="1199"/>
      <c r="G619" s="1176"/>
    </row>
    <row r="620" spans="1:7" ht="18" thickBot="1" x14ac:dyDescent="0.35">
      <c r="A620" s="1176"/>
      <c r="B620" s="1197" t="s">
        <v>595</v>
      </c>
      <c r="C620" s="1199"/>
      <c r="D620" s="1199"/>
      <c r="E620" s="1199"/>
      <c r="F620" s="1199"/>
      <c r="G620" s="1176"/>
    </row>
    <row r="621" spans="1:7" ht="18" thickBot="1" x14ac:dyDescent="0.35">
      <c r="A621" s="1176"/>
      <c r="B621" s="1233" t="s">
        <v>596</v>
      </c>
      <c r="C621" s="1199"/>
      <c r="D621" s="1199"/>
      <c r="E621" s="1199"/>
      <c r="F621" s="1199"/>
      <c r="G621" s="1176"/>
    </row>
    <row r="622" spans="1:7" ht="18" thickBot="1" x14ac:dyDescent="0.35">
      <c r="A622" s="1176"/>
      <c r="B622" s="1234" t="s">
        <v>2517</v>
      </c>
      <c r="C622" s="1199">
        <f>C612+C617</f>
        <v>0</v>
      </c>
      <c r="D622" s="1199">
        <f>D612+D617</f>
        <v>0</v>
      </c>
      <c r="E622" s="1199">
        <f>E612+E617</f>
        <v>0</v>
      </c>
      <c r="F622" s="1199">
        <f>F612+F617</f>
        <v>0</v>
      </c>
      <c r="G622" s="1176"/>
    </row>
    <row r="623" spans="1:7" ht="33.75" thickBot="1" x14ac:dyDescent="0.35">
      <c r="A623" s="1176"/>
      <c r="B623" s="1190" t="s">
        <v>2518</v>
      </c>
      <c r="C623" s="1213"/>
      <c r="D623" s="1214" t="s">
        <v>587</v>
      </c>
      <c r="E623" s="1215"/>
      <c r="F623" s="1253"/>
      <c r="G623" s="1176"/>
    </row>
    <row r="624" spans="1:7" ht="18" customHeight="1" thickBot="1" x14ac:dyDescent="0.35">
      <c r="A624" s="1176"/>
      <c r="B624" s="1184" t="s">
        <v>560</v>
      </c>
      <c r="C624" s="1909"/>
      <c r="D624" s="1910"/>
      <c r="E624" s="1910"/>
      <c r="F624" s="1911"/>
      <c r="G624" s="1176"/>
    </row>
    <row r="625" spans="1:7" ht="18" thickBot="1" x14ac:dyDescent="0.35">
      <c r="A625" s="1176"/>
      <c r="B625" s="1184" t="s">
        <v>37</v>
      </c>
      <c r="C625" s="1906"/>
      <c r="D625" s="1907"/>
      <c r="E625" s="1907"/>
      <c r="F625" s="1908"/>
      <c r="G625" s="1176"/>
    </row>
    <row r="626" spans="1:7" ht="17.25" x14ac:dyDescent="0.3">
      <c r="A626" s="1176"/>
      <c r="B626" s="1899"/>
      <c r="C626" s="1182">
        <v>2022</v>
      </c>
      <c r="D626" s="1182">
        <v>2023</v>
      </c>
      <c r="E626" s="1182">
        <v>2024</v>
      </c>
      <c r="F626" s="1182">
        <v>2025</v>
      </c>
      <c r="G626" s="1176"/>
    </row>
    <row r="627" spans="1:7" ht="18" thickBot="1" x14ac:dyDescent="0.35">
      <c r="A627" s="1176"/>
      <c r="B627" s="1900"/>
      <c r="C627" s="1191" t="s">
        <v>17</v>
      </c>
      <c r="D627" s="1191" t="s">
        <v>18</v>
      </c>
      <c r="E627" s="1191" t="s">
        <v>18</v>
      </c>
      <c r="F627" s="1191" t="s">
        <v>18</v>
      </c>
      <c r="G627" s="1176"/>
    </row>
    <row r="628" spans="1:7" ht="18" thickBot="1" x14ac:dyDescent="0.35">
      <c r="A628" s="1176"/>
      <c r="B628" s="1184" t="s">
        <v>39</v>
      </c>
      <c r="C628" s="1184"/>
      <c r="D628" s="1184"/>
      <c r="E628" s="1236"/>
      <c r="F628" s="1236"/>
      <c r="G628" s="1176"/>
    </row>
    <row r="629" spans="1:7" ht="18" thickBot="1" x14ac:dyDescent="0.35">
      <c r="A629" s="1176"/>
      <c r="B629" s="1184" t="s">
        <v>562</v>
      </c>
      <c r="C629" s="1249"/>
      <c r="D629" s="1250"/>
      <c r="E629" s="1251"/>
      <c r="F629" s="1252"/>
      <c r="G629" s="1176"/>
    </row>
    <row r="630" spans="1:7" ht="18" thickBot="1" x14ac:dyDescent="0.35">
      <c r="A630" s="1176"/>
      <c r="B630" s="1184" t="s">
        <v>563</v>
      </c>
      <c r="C630" s="1192" t="e">
        <f>C629/C628</f>
        <v>#DIV/0!</v>
      </c>
      <c r="D630" s="1192" t="e">
        <f>D629/D628</f>
        <v>#DIV/0!</v>
      </c>
      <c r="E630" s="1192" t="e">
        <f>E629/E628</f>
        <v>#DIV/0!</v>
      </c>
      <c r="F630" s="1192" t="e">
        <f>F629/F628</f>
        <v>#DIV/0!</v>
      </c>
      <c r="G630" s="1176"/>
    </row>
    <row r="631" spans="1:7" ht="18" thickBot="1" x14ac:dyDescent="0.35">
      <c r="A631" s="1176"/>
      <c r="B631" s="1184" t="s">
        <v>564</v>
      </c>
      <c r="C631" s="1193" t="s">
        <v>565</v>
      </c>
      <c r="D631" s="1194" t="e">
        <f t="shared" ref="D631:F633" si="24">D628/C628-1</f>
        <v>#DIV/0!</v>
      </c>
      <c r="E631" s="1194" t="e">
        <f t="shared" si="24"/>
        <v>#DIV/0!</v>
      </c>
      <c r="F631" s="1194" t="e">
        <f t="shared" si="24"/>
        <v>#DIV/0!</v>
      </c>
      <c r="G631" s="1176"/>
    </row>
    <row r="632" spans="1:7" ht="18" thickBot="1" x14ac:dyDescent="0.35">
      <c r="A632" s="1176"/>
      <c r="B632" s="1184" t="s">
        <v>566</v>
      </c>
      <c r="C632" s="1193" t="s">
        <v>565</v>
      </c>
      <c r="D632" s="1194" t="e">
        <f t="shared" si="24"/>
        <v>#DIV/0!</v>
      </c>
      <c r="E632" s="1194" t="e">
        <f t="shared" si="24"/>
        <v>#DIV/0!</v>
      </c>
      <c r="F632" s="1194" t="e">
        <f t="shared" si="24"/>
        <v>#DIV/0!</v>
      </c>
      <c r="G632" s="1176"/>
    </row>
    <row r="633" spans="1:7" ht="33.75" thickBot="1" x14ac:dyDescent="0.35">
      <c r="A633" s="1176"/>
      <c r="B633" s="1184" t="s">
        <v>51</v>
      </c>
      <c r="C633" s="1193" t="s">
        <v>565</v>
      </c>
      <c r="D633" s="1194" t="e">
        <f t="shared" si="24"/>
        <v>#DIV/0!</v>
      </c>
      <c r="E633" s="1194" t="e">
        <f t="shared" si="24"/>
        <v>#DIV/0!</v>
      </c>
      <c r="F633" s="1194" t="e">
        <f t="shared" si="24"/>
        <v>#DIV/0!</v>
      </c>
      <c r="G633" s="1176"/>
    </row>
    <row r="634" spans="1:7" ht="18" thickBot="1" x14ac:dyDescent="0.35">
      <c r="A634" s="1176"/>
      <c r="B634" s="1901" t="s">
        <v>2519</v>
      </c>
      <c r="C634" s="1902"/>
      <c r="D634" s="1902"/>
      <c r="E634" s="1902"/>
      <c r="F634" s="1903"/>
      <c r="G634" s="1176"/>
    </row>
    <row r="635" spans="1:7" ht="18" customHeight="1" x14ac:dyDescent="0.3">
      <c r="A635" s="1176"/>
      <c r="B635" s="1899"/>
      <c r="C635" s="1182">
        <v>2022</v>
      </c>
      <c r="D635" s="1182">
        <v>2023</v>
      </c>
      <c r="E635" s="1182">
        <v>2024</v>
      </c>
      <c r="F635" s="1182">
        <v>2025</v>
      </c>
      <c r="G635" s="1176"/>
    </row>
    <row r="636" spans="1:7" ht="18" thickBot="1" x14ac:dyDescent="0.35">
      <c r="A636" s="1176"/>
      <c r="B636" s="1900"/>
      <c r="C636" s="1191" t="s">
        <v>17</v>
      </c>
      <c r="D636" s="1191" t="s">
        <v>18</v>
      </c>
      <c r="E636" s="1191" t="s">
        <v>18</v>
      </c>
      <c r="F636" s="1191" t="s">
        <v>18</v>
      </c>
      <c r="G636" s="1176"/>
    </row>
    <row r="637" spans="1:7" ht="18" thickBot="1" x14ac:dyDescent="0.35">
      <c r="A637" s="1176"/>
      <c r="B637" s="1195" t="s">
        <v>593</v>
      </c>
      <c r="C637" s="1196">
        <f>C638+C639+C640+C641</f>
        <v>0</v>
      </c>
      <c r="D637" s="1196">
        <f>D638+D639+D640+D641</f>
        <v>0</v>
      </c>
      <c r="E637" s="1196">
        <f>E638+E639+E640+E641</f>
        <v>0</v>
      </c>
      <c r="F637" s="1196">
        <f>F638+F639+F640+F641</f>
        <v>0</v>
      </c>
      <c r="G637" s="1176"/>
    </row>
    <row r="638" spans="1:7" ht="18" thickBot="1" x14ac:dyDescent="0.35">
      <c r="A638" s="1176"/>
      <c r="B638" s="1197" t="s">
        <v>569</v>
      </c>
      <c r="C638" s="1196"/>
      <c r="D638" s="1196"/>
      <c r="E638" s="1196"/>
      <c r="F638" s="1196"/>
      <c r="G638" s="1176"/>
    </row>
    <row r="639" spans="1:7" ht="18" thickBot="1" x14ac:dyDescent="0.35">
      <c r="A639" s="1176"/>
      <c r="B639" s="1197" t="s">
        <v>594</v>
      </c>
      <c r="C639" s="1196"/>
      <c r="D639" s="1196"/>
      <c r="E639" s="1196"/>
      <c r="F639" s="1196"/>
      <c r="G639" s="1176"/>
    </row>
    <row r="640" spans="1:7" ht="18" thickBot="1" x14ac:dyDescent="0.35">
      <c r="A640" s="1176"/>
      <c r="B640" s="1197" t="s">
        <v>595</v>
      </c>
      <c r="C640" s="1196"/>
      <c r="D640" s="1196"/>
      <c r="E640" s="1196"/>
      <c r="F640" s="1196"/>
      <c r="G640" s="1176"/>
    </row>
    <row r="641" spans="1:7" ht="18" thickBot="1" x14ac:dyDescent="0.35">
      <c r="A641" s="1176"/>
      <c r="B641" s="1197" t="s">
        <v>596</v>
      </c>
      <c r="C641" s="1196"/>
      <c r="D641" s="1196"/>
      <c r="E641" s="1196"/>
      <c r="F641" s="1196"/>
      <c r="G641" s="1176"/>
    </row>
    <row r="642" spans="1:7" ht="18" thickBot="1" x14ac:dyDescent="0.35">
      <c r="A642" s="1176"/>
      <c r="B642" s="1195" t="s">
        <v>597</v>
      </c>
      <c r="C642" s="1249"/>
      <c r="D642" s="1250"/>
      <c r="E642" s="1251"/>
      <c r="F642" s="1252"/>
      <c r="G642" s="1176"/>
    </row>
    <row r="643" spans="1:7" ht="18" thickBot="1" x14ac:dyDescent="0.35">
      <c r="A643" s="1176"/>
      <c r="B643" s="1197" t="s">
        <v>569</v>
      </c>
      <c r="C643" s="1249"/>
      <c r="D643" s="1250"/>
      <c r="E643" s="1251"/>
      <c r="F643" s="1252"/>
      <c r="G643" s="1176"/>
    </row>
    <row r="644" spans="1:7" ht="18" thickBot="1" x14ac:dyDescent="0.35">
      <c r="A644" s="1176"/>
      <c r="B644" s="1197" t="s">
        <v>594</v>
      </c>
      <c r="C644" s="1199"/>
      <c r="D644" s="1199"/>
      <c r="E644" s="1199"/>
      <c r="F644" s="1199"/>
      <c r="G644" s="1176"/>
    </row>
    <row r="645" spans="1:7" ht="18" thickBot="1" x14ac:dyDescent="0.35">
      <c r="A645" s="1176"/>
      <c r="B645" s="1197" t="s">
        <v>595</v>
      </c>
      <c r="C645" s="1199"/>
      <c r="D645" s="1199"/>
      <c r="E645" s="1199"/>
      <c r="F645" s="1199"/>
      <c r="G645" s="1176"/>
    </row>
    <row r="646" spans="1:7" ht="18" customHeight="1" thickBot="1" x14ac:dyDescent="0.35">
      <c r="A646" s="1176"/>
      <c r="B646" s="1233" t="s">
        <v>596</v>
      </c>
      <c r="C646" s="1199"/>
      <c r="D646" s="1199"/>
      <c r="E646" s="1199"/>
      <c r="F646" s="1199"/>
      <c r="G646" s="1176"/>
    </row>
    <row r="647" spans="1:7" ht="18" thickBot="1" x14ac:dyDescent="0.35">
      <c r="A647" s="1176"/>
      <c r="B647" s="1234" t="s">
        <v>2520</v>
      </c>
      <c r="C647" s="1199">
        <f>C637+C642</f>
        <v>0</v>
      </c>
      <c r="D647" s="1199">
        <f>D637+D642</f>
        <v>0</v>
      </c>
      <c r="E647" s="1199">
        <f>E637+E642</f>
        <v>0</v>
      </c>
      <c r="F647" s="1199">
        <f>F637+F642</f>
        <v>0</v>
      </c>
      <c r="G647" s="1176"/>
    </row>
    <row r="648" spans="1:7" ht="33.75" thickBot="1" x14ac:dyDescent="0.35">
      <c r="A648" s="1176"/>
      <c r="B648" s="1190" t="s">
        <v>2521</v>
      </c>
      <c r="C648" s="1213"/>
      <c r="D648" s="1214" t="s">
        <v>587</v>
      </c>
      <c r="E648" s="1215"/>
      <c r="F648" s="1241"/>
      <c r="G648" s="1176"/>
    </row>
    <row r="649" spans="1:7" ht="18" customHeight="1" thickBot="1" x14ac:dyDescent="0.35">
      <c r="A649" s="1176"/>
      <c r="B649" s="1184" t="s">
        <v>560</v>
      </c>
      <c r="C649" s="1909"/>
      <c r="D649" s="1910"/>
      <c r="E649" s="1910"/>
      <c r="F649" s="1911"/>
      <c r="G649" s="1176"/>
    </row>
    <row r="650" spans="1:7" ht="18" thickBot="1" x14ac:dyDescent="0.35">
      <c r="A650" s="1176"/>
      <c r="B650" s="1184" t="s">
        <v>37</v>
      </c>
      <c r="C650" s="1906"/>
      <c r="D650" s="1907"/>
      <c r="E650" s="1907"/>
      <c r="F650" s="1908"/>
      <c r="G650" s="1176"/>
    </row>
    <row r="651" spans="1:7" ht="17.25" x14ac:dyDescent="0.3">
      <c r="A651" s="1176"/>
      <c r="B651" s="1899"/>
      <c r="C651" s="1182">
        <v>2022</v>
      </c>
      <c r="D651" s="1182">
        <v>2023</v>
      </c>
      <c r="E651" s="1182">
        <v>2024</v>
      </c>
      <c r="F651" s="1182">
        <v>2025</v>
      </c>
      <c r="G651" s="1176"/>
    </row>
    <row r="652" spans="1:7" ht="18" thickBot="1" x14ac:dyDescent="0.35">
      <c r="A652" s="1176"/>
      <c r="B652" s="1900"/>
      <c r="C652" s="1191" t="s">
        <v>17</v>
      </c>
      <c r="D652" s="1191" t="s">
        <v>18</v>
      </c>
      <c r="E652" s="1191" t="s">
        <v>18</v>
      </c>
      <c r="F652" s="1191" t="s">
        <v>18</v>
      </c>
      <c r="G652" s="1176"/>
    </row>
    <row r="653" spans="1:7" ht="18" thickBot="1" x14ac:dyDescent="0.35">
      <c r="A653" s="1176"/>
      <c r="B653" s="1184" t="s">
        <v>39</v>
      </c>
      <c r="C653" s="1184"/>
      <c r="D653" s="1184"/>
      <c r="E653" s="1184"/>
      <c r="F653" s="1184"/>
      <c r="G653" s="1176"/>
    </row>
    <row r="654" spans="1:7" ht="18" thickBot="1" x14ac:dyDescent="0.35">
      <c r="A654" s="1176"/>
      <c r="B654" s="1184" t="s">
        <v>562</v>
      </c>
      <c r="C654" s="1192"/>
      <c r="D654" s="1192"/>
      <c r="E654" s="1192"/>
      <c r="F654" s="1192"/>
      <c r="G654" s="1176"/>
    </row>
    <row r="655" spans="1:7" ht="18" thickBot="1" x14ac:dyDescent="0.35">
      <c r="A655" s="1176"/>
      <c r="B655" s="1184" t="s">
        <v>563</v>
      </c>
      <c r="C655" s="1192" t="e">
        <f>C654/C653</f>
        <v>#DIV/0!</v>
      </c>
      <c r="D655" s="1192" t="e">
        <f>D654/D653</f>
        <v>#DIV/0!</v>
      </c>
      <c r="E655" s="1192" t="e">
        <f>E654/E653</f>
        <v>#DIV/0!</v>
      </c>
      <c r="F655" s="1192" t="e">
        <f>F654/F653</f>
        <v>#DIV/0!</v>
      </c>
      <c r="G655" s="1176"/>
    </row>
    <row r="656" spans="1:7" ht="18" thickBot="1" x14ac:dyDescent="0.35">
      <c r="A656" s="1176"/>
      <c r="B656" s="1184" t="s">
        <v>564</v>
      </c>
      <c r="C656" s="1193" t="s">
        <v>565</v>
      </c>
      <c r="D656" s="1194" t="e">
        <f t="shared" ref="D656:F658" si="25">D653/C653-1</f>
        <v>#DIV/0!</v>
      </c>
      <c r="E656" s="1194" t="e">
        <f t="shared" si="25"/>
        <v>#DIV/0!</v>
      </c>
      <c r="F656" s="1194" t="e">
        <f t="shared" si="25"/>
        <v>#DIV/0!</v>
      </c>
      <c r="G656" s="1176"/>
    </row>
    <row r="657" spans="1:7" ht="18" thickBot="1" x14ac:dyDescent="0.35">
      <c r="A657" s="1176"/>
      <c r="B657" s="1184" t="s">
        <v>566</v>
      </c>
      <c r="C657" s="1193" t="s">
        <v>565</v>
      </c>
      <c r="D657" s="1194" t="e">
        <f t="shared" si="25"/>
        <v>#DIV/0!</v>
      </c>
      <c r="E657" s="1194" t="e">
        <f t="shared" si="25"/>
        <v>#DIV/0!</v>
      </c>
      <c r="F657" s="1194" t="e">
        <f t="shared" si="25"/>
        <v>#DIV/0!</v>
      </c>
      <c r="G657" s="1176"/>
    </row>
    <row r="658" spans="1:7" ht="33.75" thickBot="1" x14ac:dyDescent="0.35">
      <c r="A658" s="1176"/>
      <c r="B658" s="1184" t="s">
        <v>51</v>
      </c>
      <c r="C658" s="1193" t="s">
        <v>565</v>
      </c>
      <c r="D658" s="1194" t="e">
        <f t="shared" si="25"/>
        <v>#DIV/0!</v>
      </c>
      <c r="E658" s="1194" t="e">
        <f t="shared" si="25"/>
        <v>#DIV/0!</v>
      </c>
      <c r="F658" s="1194" t="e">
        <f t="shared" si="25"/>
        <v>#DIV/0!</v>
      </c>
      <c r="G658" s="1176"/>
    </row>
    <row r="659" spans="1:7" ht="18" thickBot="1" x14ac:dyDescent="0.35">
      <c r="A659" s="1176"/>
      <c r="B659" s="1901" t="s">
        <v>2522</v>
      </c>
      <c r="C659" s="1902"/>
      <c r="D659" s="1902"/>
      <c r="E659" s="1902"/>
      <c r="F659" s="1903"/>
      <c r="G659" s="1176"/>
    </row>
    <row r="660" spans="1:7" ht="17.25" x14ac:dyDescent="0.3">
      <c r="A660" s="1176"/>
      <c r="B660" s="1899"/>
      <c r="C660" s="1182">
        <v>2022</v>
      </c>
      <c r="D660" s="1182">
        <v>2023</v>
      </c>
      <c r="E660" s="1182">
        <v>2024</v>
      </c>
      <c r="F660" s="1182">
        <v>2025</v>
      </c>
      <c r="G660" s="1176"/>
    </row>
    <row r="661" spans="1:7" ht="18" thickBot="1" x14ac:dyDescent="0.35">
      <c r="A661" s="1176"/>
      <c r="B661" s="1900"/>
      <c r="C661" s="1191" t="s">
        <v>17</v>
      </c>
      <c r="D661" s="1191" t="s">
        <v>18</v>
      </c>
      <c r="E661" s="1191" t="s">
        <v>18</v>
      </c>
      <c r="F661" s="1191" t="s">
        <v>18</v>
      </c>
      <c r="G661" s="1176"/>
    </row>
    <row r="662" spans="1:7" ht="18" thickBot="1" x14ac:dyDescent="0.35">
      <c r="A662" s="1176"/>
      <c r="B662" s="1195" t="s">
        <v>593</v>
      </c>
      <c r="C662" s="1196">
        <f>C663+C664+C665+C666</f>
        <v>0</v>
      </c>
      <c r="D662" s="1196">
        <f>D663+D664+D665+D666</f>
        <v>0</v>
      </c>
      <c r="E662" s="1196">
        <f>E663+E664+E665+E666</f>
        <v>0</v>
      </c>
      <c r="F662" s="1196">
        <f>F663+F664+F665+F666</f>
        <v>0</v>
      </c>
      <c r="G662" s="1176"/>
    </row>
    <row r="663" spans="1:7" ht="18" thickBot="1" x14ac:dyDescent="0.35">
      <c r="A663" s="1176"/>
      <c r="B663" s="1197" t="s">
        <v>569</v>
      </c>
      <c r="C663" s="1196"/>
      <c r="D663" s="1196"/>
      <c r="E663" s="1196"/>
      <c r="F663" s="1196"/>
      <c r="G663" s="1176"/>
    </row>
    <row r="664" spans="1:7" ht="18" thickBot="1" x14ac:dyDescent="0.35">
      <c r="A664" s="1176"/>
      <c r="B664" s="1197" t="s">
        <v>594</v>
      </c>
      <c r="C664" s="1196"/>
      <c r="D664" s="1196"/>
      <c r="E664" s="1196"/>
      <c r="F664" s="1196"/>
      <c r="G664" s="1176"/>
    </row>
    <row r="665" spans="1:7" ht="18" thickBot="1" x14ac:dyDescent="0.35">
      <c r="A665" s="1176"/>
      <c r="B665" s="1197" t="s">
        <v>595</v>
      </c>
      <c r="C665" s="1196"/>
      <c r="D665" s="1196"/>
      <c r="E665" s="1196"/>
      <c r="F665" s="1196"/>
      <c r="G665" s="1176"/>
    </row>
    <row r="666" spans="1:7" ht="18" thickBot="1" x14ac:dyDescent="0.35">
      <c r="A666" s="1176"/>
      <c r="B666" s="1197" t="s">
        <v>596</v>
      </c>
      <c r="C666" s="1196"/>
      <c r="D666" s="1196"/>
      <c r="E666" s="1196"/>
      <c r="F666" s="1196"/>
      <c r="G666" s="1176"/>
    </row>
    <row r="667" spans="1:7" ht="18" thickBot="1" x14ac:dyDescent="0.35">
      <c r="A667" s="1176"/>
      <c r="B667" s="1195" t="s">
        <v>597</v>
      </c>
      <c r="C667" s="1192"/>
      <c r="D667" s="1192"/>
      <c r="E667" s="1192"/>
      <c r="F667" s="1192"/>
      <c r="G667" s="1176"/>
    </row>
    <row r="668" spans="1:7" ht="18" thickBot="1" x14ac:dyDescent="0.35">
      <c r="A668" s="1176"/>
      <c r="B668" s="1197" t="s">
        <v>569</v>
      </c>
      <c r="C668" s="1192"/>
      <c r="D668" s="1192"/>
      <c r="E668" s="1192"/>
      <c r="F668" s="1192"/>
      <c r="G668" s="1176"/>
    </row>
    <row r="669" spans="1:7" ht="18" thickBot="1" x14ac:dyDescent="0.35">
      <c r="A669" s="1176"/>
      <c r="B669" s="1197" t="s">
        <v>594</v>
      </c>
      <c r="C669" s="1199"/>
      <c r="D669" s="1199"/>
      <c r="E669" s="1199"/>
      <c r="F669" s="1199"/>
      <c r="G669" s="1176"/>
    </row>
    <row r="670" spans="1:7" ht="18" thickBot="1" x14ac:dyDescent="0.35">
      <c r="A670" s="1176"/>
      <c r="B670" s="1197" t="s">
        <v>595</v>
      </c>
      <c r="C670" s="1199"/>
      <c r="D670" s="1199"/>
      <c r="E670" s="1199"/>
      <c r="F670" s="1199"/>
      <c r="G670" s="1176"/>
    </row>
    <row r="671" spans="1:7" ht="18" thickBot="1" x14ac:dyDescent="0.35">
      <c r="A671" s="1176"/>
      <c r="B671" s="1197" t="s">
        <v>596</v>
      </c>
      <c r="C671" s="1199"/>
      <c r="D671" s="1199"/>
      <c r="E671" s="1199"/>
      <c r="F671" s="1199"/>
      <c r="G671" s="1176"/>
    </row>
    <row r="672" spans="1:7" ht="18" thickBot="1" x14ac:dyDescent="0.35">
      <c r="A672" s="1176"/>
      <c r="B672" s="1204" t="s">
        <v>2523</v>
      </c>
      <c r="C672" s="1199">
        <f>C662+C667</f>
        <v>0</v>
      </c>
      <c r="D672" s="1199">
        <f>D662+D667</f>
        <v>0</v>
      </c>
      <c r="E672" s="1199">
        <f>E662+E667</f>
        <v>0</v>
      </c>
      <c r="F672" s="1199">
        <f>F662+F667</f>
        <v>0</v>
      </c>
      <c r="G672" s="1176"/>
    </row>
    <row r="673" spans="1:7" ht="65.25" customHeight="1" thickBot="1" x14ac:dyDescent="0.35">
      <c r="A673" s="1176"/>
      <c r="B673" s="1186" t="s">
        <v>598</v>
      </c>
      <c r="C673" s="1254">
        <f>+C221+C144+C67+C30+C170+C104+C326+C300+C275+C249+C195+C352+C378+C404+C654+C629+C604+C579+C554+C529+C504+C479+C454+C429</f>
        <v>4878502</v>
      </c>
      <c r="D673" s="1254">
        <f>+D221+D144+D67+D30+D170+D104+D326+D300+D275+D249+D195+D352+D378+D404+D654+D629+D604+D579+D554+D529+D504+D479+D454+D429</f>
        <v>6535673</v>
      </c>
      <c r="E673" s="1254">
        <f>+E221+E144+E67+E30+E170+E104+E326+E300+E275+E249+E195+E352+E378+E404+E654+E629+E604+E579+E554+E529+E504+E479+E454+E429</f>
        <v>5657609</v>
      </c>
      <c r="F673" s="1254">
        <f>+F221+F144+F67+F30+F170+F104+F326+F300+F275+F249+F195+F352+F378+F404+F654+F629+F604+F579+F554+F529+F504+F479+F454+F429</f>
        <v>6116619</v>
      </c>
      <c r="G673" s="1176"/>
    </row>
    <row r="674" spans="1:7" ht="50.25" thickBot="1" x14ac:dyDescent="0.35">
      <c r="A674" s="1176"/>
      <c r="B674" s="1186" t="s">
        <v>599</v>
      </c>
      <c r="C674" s="1254">
        <f>+C239+C213+C133+C96+C59+C344+C318+C293+C268+C188+C163+C370+C396+C422+C447+C472+C497+C672+C647+C622+C597+C572+C547+C522</f>
        <v>4878502</v>
      </c>
      <c r="D674" s="1254">
        <f>+D239+D213+D133+D96+D59+D344+D318+D293+D268+D188+D163+D370+D396+D422+D447+D472+D497+D672+D647+D622+D597+D572+D547+D522</f>
        <v>6535673</v>
      </c>
      <c r="E674" s="1254">
        <f>+E239+E213+E133+E96+E59+E344+E318+E293+E268+E188+E163+E370+E396+E422+E447+E472+E497+E672+E647+E622+E597+E572+E547+E522</f>
        <v>5657609</v>
      </c>
      <c r="F674" s="1254">
        <f>+F239+F213+F133+F96+F59+F344+F318+F293+F268+F188+F163+F370+F396+F422+F447+F472+F497+F672+F647+F622+F597+F572+F547+F522</f>
        <v>6116619</v>
      </c>
      <c r="G674" s="1176"/>
    </row>
    <row r="675" spans="1:7" ht="18" thickBot="1" x14ac:dyDescent="0.35">
      <c r="A675" s="1176"/>
      <c r="B675" s="1195" t="s">
        <v>568</v>
      </c>
      <c r="C675" s="1255">
        <f>C676+C677</f>
        <v>293816</v>
      </c>
      <c r="D675" s="1255">
        <f>D676+D677</f>
        <v>419545</v>
      </c>
      <c r="E675" s="1255">
        <f>E676+E677</f>
        <v>419545</v>
      </c>
      <c r="F675" s="1255">
        <f>F676+F677</f>
        <v>419545</v>
      </c>
      <c r="G675" s="1176"/>
    </row>
    <row r="676" spans="1:7" ht="18" thickBot="1" x14ac:dyDescent="0.35">
      <c r="A676" s="1176"/>
      <c r="B676" s="1197" t="s">
        <v>569</v>
      </c>
      <c r="C676" s="1199">
        <f t="shared" ref="C676:F677" si="26">C39+C76+C113</f>
        <v>293816</v>
      </c>
      <c r="D676" s="1199">
        <f t="shared" si="26"/>
        <v>419545</v>
      </c>
      <c r="E676" s="1199">
        <f t="shared" si="26"/>
        <v>419545</v>
      </c>
      <c r="F676" s="1199">
        <f t="shared" si="26"/>
        <v>419545</v>
      </c>
      <c r="G676" s="1176"/>
    </row>
    <row r="677" spans="1:7" ht="18" thickBot="1" x14ac:dyDescent="0.35">
      <c r="A677" s="1176"/>
      <c r="B677" s="1197" t="s">
        <v>600</v>
      </c>
      <c r="C677" s="1199">
        <f t="shared" si="26"/>
        <v>0</v>
      </c>
      <c r="D677" s="1199">
        <f t="shared" si="26"/>
        <v>0</v>
      </c>
      <c r="E677" s="1199">
        <f t="shared" si="26"/>
        <v>0</v>
      </c>
      <c r="F677" s="1199">
        <f t="shared" si="26"/>
        <v>0</v>
      </c>
      <c r="G677" s="1176"/>
    </row>
    <row r="678" spans="1:7" ht="33.75" thickBot="1" x14ac:dyDescent="0.35">
      <c r="A678" s="1176"/>
      <c r="B678" s="1195" t="s">
        <v>571</v>
      </c>
      <c r="C678" s="1255">
        <f>C679+C680</f>
        <v>61415</v>
      </c>
      <c r="D678" s="1255">
        <f>D679+D680</f>
        <v>84110</v>
      </c>
      <c r="E678" s="1255">
        <f>E679+E680</f>
        <v>84110</v>
      </c>
      <c r="F678" s="1255">
        <f>F679+F680</f>
        <v>84110</v>
      </c>
      <c r="G678" s="1176"/>
    </row>
    <row r="679" spans="1:7" ht="18" thickBot="1" x14ac:dyDescent="0.35">
      <c r="A679" s="1176"/>
      <c r="B679" s="1197" t="s">
        <v>569</v>
      </c>
      <c r="C679" s="1196">
        <f>C42+C79+C116</f>
        <v>61415</v>
      </c>
      <c r="D679" s="1196">
        <f>D42+D79+D116</f>
        <v>84110</v>
      </c>
      <c r="E679" s="1196">
        <f>E42+E79+E116</f>
        <v>84110</v>
      </c>
      <c r="F679" s="1196">
        <f>F42+F79+F116</f>
        <v>84110</v>
      </c>
      <c r="G679" s="1176"/>
    </row>
    <row r="680" spans="1:7" ht="18" thickBot="1" x14ac:dyDescent="0.35">
      <c r="A680" s="1176"/>
      <c r="B680" s="1197" t="s">
        <v>600</v>
      </c>
      <c r="C680" s="1199">
        <f>C43+C80+C114</f>
        <v>0</v>
      </c>
      <c r="D680" s="1199">
        <f>D43+D80+D114</f>
        <v>0</v>
      </c>
      <c r="E680" s="1199">
        <f>E43+E80+E114</f>
        <v>0</v>
      </c>
      <c r="F680" s="1199">
        <f>F43+F80+F114</f>
        <v>0</v>
      </c>
      <c r="G680" s="1176"/>
    </row>
    <row r="681" spans="1:7" ht="18" thickBot="1" x14ac:dyDescent="0.35">
      <c r="A681" s="1176"/>
      <c r="B681" s="1195" t="s">
        <v>572</v>
      </c>
      <c r="C681" s="1255">
        <f>C682+C683</f>
        <v>3458969</v>
      </c>
      <c r="D681" s="1255">
        <f>D682+D683</f>
        <v>4200000</v>
      </c>
      <c r="E681" s="1255">
        <f>E682+E683</f>
        <v>3832954</v>
      </c>
      <c r="F681" s="1255">
        <f>F682+F683</f>
        <v>4232964</v>
      </c>
      <c r="G681" s="1176"/>
    </row>
    <row r="682" spans="1:7" ht="18" thickBot="1" x14ac:dyDescent="0.35">
      <c r="A682" s="1176"/>
      <c r="B682" s="1197" t="s">
        <v>569</v>
      </c>
      <c r="C682" s="1199">
        <f t="shared" ref="C682:F683" si="27">C45+C82+C119</f>
        <v>3458969</v>
      </c>
      <c r="D682" s="1199">
        <f t="shared" si="27"/>
        <v>4200000</v>
      </c>
      <c r="E682" s="1199">
        <f t="shared" si="27"/>
        <v>3832954</v>
      </c>
      <c r="F682" s="1199">
        <f t="shared" si="27"/>
        <v>4232964</v>
      </c>
      <c r="G682" s="1176"/>
    </row>
    <row r="683" spans="1:7" ht="18" thickBot="1" x14ac:dyDescent="0.35">
      <c r="A683" s="1176"/>
      <c r="B683" s="1197" t="s">
        <v>600</v>
      </c>
      <c r="C683" s="1199">
        <f t="shared" si="27"/>
        <v>0</v>
      </c>
      <c r="D683" s="1199">
        <f t="shared" si="27"/>
        <v>0</v>
      </c>
      <c r="E683" s="1199">
        <f t="shared" si="27"/>
        <v>0</v>
      </c>
      <c r="F683" s="1199">
        <f t="shared" si="27"/>
        <v>0</v>
      </c>
      <c r="G683" s="1176"/>
    </row>
    <row r="684" spans="1:7" ht="18" thickBot="1" x14ac:dyDescent="0.35">
      <c r="A684" s="1176"/>
      <c r="B684" s="1195" t="s">
        <v>573</v>
      </c>
      <c r="C684" s="1255">
        <f>C685+C686</f>
        <v>0</v>
      </c>
      <c r="D684" s="1255">
        <f>D685+D686</f>
        <v>0</v>
      </c>
      <c r="E684" s="1255">
        <f>E685+E686</f>
        <v>0</v>
      </c>
      <c r="F684" s="1255">
        <f>F685+F686</f>
        <v>0</v>
      </c>
      <c r="G684" s="1176"/>
    </row>
    <row r="685" spans="1:7" ht="18" thickBot="1" x14ac:dyDescent="0.35">
      <c r="A685" s="1176"/>
      <c r="B685" s="1197" t="s">
        <v>569</v>
      </c>
      <c r="C685" s="1196">
        <f t="shared" ref="C685:F686" si="28">C48+C85+C122</f>
        <v>0</v>
      </c>
      <c r="D685" s="1196">
        <f t="shared" si="28"/>
        <v>0</v>
      </c>
      <c r="E685" s="1196">
        <f t="shared" si="28"/>
        <v>0</v>
      </c>
      <c r="F685" s="1196">
        <f t="shared" si="28"/>
        <v>0</v>
      </c>
      <c r="G685" s="1176"/>
    </row>
    <row r="686" spans="1:7" ht="18" thickBot="1" x14ac:dyDescent="0.35">
      <c r="A686" s="1176"/>
      <c r="B686" s="1197" t="s">
        <v>600</v>
      </c>
      <c r="C686" s="1199">
        <f t="shared" si="28"/>
        <v>0</v>
      </c>
      <c r="D686" s="1199">
        <f t="shared" si="28"/>
        <v>0</v>
      </c>
      <c r="E686" s="1199">
        <f t="shared" si="28"/>
        <v>0</v>
      </c>
      <c r="F686" s="1199">
        <f t="shared" si="28"/>
        <v>0</v>
      </c>
      <c r="G686" s="1176"/>
    </row>
    <row r="687" spans="1:7" ht="18" thickBot="1" x14ac:dyDescent="0.35">
      <c r="A687" s="1176"/>
      <c r="B687" s="1195" t="s">
        <v>574</v>
      </c>
      <c r="C687" s="1255">
        <f>C688+C689</f>
        <v>0</v>
      </c>
      <c r="D687" s="1255">
        <f>D688+D689</f>
        <v>0</v>
      </c>
      <c r="E687" s="1255">
        <f>E688+E689</f>
        <v>0</v>
      </c>
      <c r="F687" s="1255">
        <f>F688+F689</f>
        <v>0</v>
      </c>
      <c r="G687" s="1176"/>
    </row>
    <row r="688" spans="1:7" ht="18" thickBot="1" x14ac:dyDescent="0.35">
      <c r="A688" s="1176"/>
      <c r="B688" s="1197" t="s">
        <v>569</v>
      </c>
      <c r="C688" s="1196">
        <f t="shared" ref="C688:F689" si="29">C51+C88+C125</f>
        <v>0</v>
      </c>
      <c r="D688" s="1196">
        <f t="shared" si="29"/>
        <v>0</v>
      </c>
      <c r="E688" s="1196">
        <f t="shared" si="29"/>
        <v>0</v>
      </c>
      <c r="F688" s="1196">
        <f t="shared" si="29"/>
        <v>0</v>
      </c>
      <c r="G688" s="1176"/>
    </row>
    <row r="689" spans="1:7" ht="18" thickBot="1" x14ac:dyDescent="0.35">
      <c r="A689" s="1176"/>
      <c r="B689" s="1197" t="s">
        <v>600</v>
      </c>
      <c r="C689" s="1199">
        <f t="shared" si="29"/>
        <v>0</v>
      </c>
      <c r="D689" s="1199">
        <f t="shared" si="29"/>
        <v>0</v>
      </c>
      <c r="E689" s="1199">
        <f t="shared" si="29"/>
        <v>0</v>
      </c>
      <c r="F689" s="1199">
        <f t="shared" si="29"/>
        <v>0</v>
      </c>
      <c r="G689" s="1176"/>
    </row>
    <row r="690" spans="1:7" ht="18" thickBot="1" x14ac:dyDescent="0.35">
      <c r="A690" s="1176"/>
      <c r="B690" s="1195" t="s">
        <v>575</v>
      </c>
      <c r="C690" s="1255">
        <v>21000</v>
      </c>
      <c r="D690" s="1255">
        <f>D691+D692</f>
        <v>21000</v>
      </c>
      <c r="E690" s="1255">
        <f>E691+E692</f>
        <v>21000</v>
      </c>
      <c r="F690" s="1255">
        <f>F691+F692</f>
        <v>21000</v>
      </c>
      <c r="G690" s="1176"/>
    </row>
    <row r="691" spans="1:7" ht="18" thickBot="1" x14ac:dyDescent="0.35">
      <c r="A691" s="1176"/>
      <c r="B691" s="1197" t="s">
        <v>569</v>
      </c>
      <c r="C691" s="1196">
        <v>21000</v>
      </c>
      <c r="D691" s="1196">
        <f t="shared" ref="C691:F692" si="30">D54+D91+D128</f>
        <v>21000</v>
      </c>
      <c r="E691" s="1196">
        <f t="shared" si="30"/>
        <v>21000</v>
      </c>
      <c r="F691" s="1196">
        <f t="shared" si="30"/>
        <v>21000</v>
      </c>
      <c r="G691" s="1176"/>
    </row>
    <row r="692" spans="1:7" ht="18" thickBot="1" x14ac:dyDescent="0.35">
      <c r="A692" s="1176"/>
      <c r="B692" s="1197" t="s">
        <v>600</v>
      </c>
      <c r="C692" s="1199">
        <f t="shared" si="30"/>
        <v>0</v>
      </c>
      <c r="D692" s="1199">
        <f t="shared" si="30"/>
        <v>0</v>
      </c>
      <c r="E692" s="1199">
        <f t="shared" si="30"/>
        <v>0</v>
      </c>
      <c r="F692" s="1199">
        <f t="shared" si="30"/>
        <v>0</v>
      </c>
      <c r="G692" s="1176"/>
    </row>
    <row r="693" spans="1:7" ht="33.75" thickBot="1" x14ac:dyDescent="0.35">
      <c r="A693" s="1176"/>
      <c r="B693" s="1195" t="s">
        <v>576</v>
      </c>
      <c r="C693" s="1255">
        <f>C93+C56</f>
        <v>0</v>
      </c>
      <c r="D693" s="1255">
        <f>D93+D56</f>
        <v>0</v>
      </c>
      <c r="E693" s="1255">
        <f>E93+E56</f>
        <v>0</v>
      </c>
      <c r="F693" s="1255">
        <f>F93+F56</f>
        <v>0</v>
      </c>
      <c r="G693" s="1176"/>
    </row>
    <row r="694" spans="1:7" ht="18" thickBot="1" x14ac:dyDescent="0.35">
      <c r="A694" s="1176"/>
      <c r="B694" s="1197" t="s">
        <v>569</v>
      </c>
      <c r="C694" s="1196">
        <f t="shared" ref="C694:F695" si="31">C57+C94+C131</f>
        <v>0</v>
      </c>
      <c r="D694" s="1196">
        <f t="shared" si="31"/>
        <v>0</v>
      </c>
      <c r="E694" s="1196">
        <f t="shared" si="31"/>
        <v>0</v>
      </c>
      <c r="F694" s="1196">
        <f t="shared" si="31"/>
        <v>0</v>
      </c>
      <c r="G694" s="1176"/>
    </row>
    <row r="695" spans="1:7" ht="18" thickBot="1" x14ac:dyDescent="0.35">
      <c r="A695" s="1176"/>
      <c r="B695" s="1197" t="s">
        <v>600</v>
      </c>
      <c r="C695" s="1199">
        <f t="shared" si="31"/>
        <v>0</v>
      </c>
      <c r="D695" s="1199">
        <f t="shared" si="31"/>
        <v>0</v>
      </c>
      <c r="E695" s="1199">
        <f t="shared" si="31"/>
        <v>0</v>
      </c>
      <c r="F695" s="1199">
        <f t="shared" si="31"/>
        <v>0</v>
      </c>
      <c r="G695" s="1176"/>
    </row>
    <row r="696" spans="1:7" ht="18" thickBot="1" x14ac:dyDescent="0.35">
      <c r="A696" s="1176"/>
      <c r="B696" s="1195" t="s">
        <v>601</v>
      </c>
      <c r="C696" s="1255">
        <f>C697+C698+C699+C700</f>
        <v>0</v>
      </c>
      <c r="D696" s="1255">
        <f>D697+D698+D699+D700</f>
        <v>0</v>
      </c>
      <c r="E696" s="1255">
        <f>E697+E698+E699+E700</f>
        <v>0</v>
      </c>
      <c r="F696" s="1255">
        <f>F697+F698+F699+F700</f>
        <v>0</v>
      </c>
      <c r="G696" s="1176"/>
    </row>
    <row r="697" spans="1:7" ht="18" thickBot="1" x14ac:dyDescent="0.35">
      <c r="A697" s="1176"/>
      <c r="B697" s="1197" t="s">
        <v>569</v>
      </c>
      <c r="C697" s="1196">
        <f t="shared" ref="C697:F700" si="32">C154+C179+C204+C230+C259+C284+C309+C335</f>
        <v>0</v>
      </c>
      <c r="D697" s="1196">
        <f t="shared" si="32"/>
        <v>0</v>
      </c>
      <c r="E697" s="1196">
        <f t="shared" si="32"/>
        <v>0</v>
      </c>
      <c r="F697" s="1196">
        <f t="shared" si="32"/>
        <v>0</v>
      </c>
      <c r="G697" s="1176"/>
    </row>
    <row r="698" spans="1:7" ht="18" thickBot="1" x14ac:dyDescent="0.35">
      <c r="A698" s="1176"/>
      <c r="B698" s="1197" t="s">
        <v>602</v>
      </c>
      <c r="C698" s="1196">
        <f t="shared" si="32"/>
        <v>0</v>
      </c>
      <c r="D698" s="1196">
        <f t="shared" si="32"/>
        <v>0</v>
      </c>
      <c r="E698" s="1196">
        <f t="shared" si="32"/>
        <v>0</v>
      </c>
      <c r="F698" s="1196">
        <f t="shared" si="32"/>
        <v>0</v>
      </c>
      <c r="G698" s="1176"/>
    </row>
    <row r="699" spans="1:7" ht="18" thickBot="1" x14ac:dyDescent="0.35">
      <c r="A699" s="1176"/>
      <c r="B699" s="1197" t="s">
        <v>595</v>
      </c>
      <c r="C699" s="1196">
        <f t="shared" si="32"/>
        <v>0</v>
      </c>
      <c r="D699" s="1196">
        <f t="shared" si="32"/>
        <v>0</v>
      </c>
      <c r="E699" s="1196">
        <f t="shared" si="32"/>
        <v>0</v>
      </c>
      <c r="F699" s="1196">
        <f t="shared" si="32"/>
        <v>0</v>
      </c>
      <c r="G699" s="1176"/>
    </row>
    <row r="700" spans="1:7" ht="18" thickBot="1" x14ac:dyDescent="0.35">
      <c r="A700" s="1176"/>
      <c r="B700" s="1197" t="s">
        <v>596</v>
      </c>
      <c r="C700" s="1196">
        <v>0</v>
      </c>
      <c r="D700" s="1196">
        <v>0</v>
      </c>
      <c r="E700" s="1196">
        <v>0</v>
      </c>
      <c r="F700" s="1196">
        <f t="shared" si="32"/>
        <v>0</v>
      </c>
      <c r="G700" s="1176"/>
    </row>
    <row r="701" spans="1:7" ht="18" thickBot="1" x14ac:dyDescent="0.35">
      <c r="A701" s="1176"/>
      <c r="B701" s="1195" t="s">
        <v>603</v>
      </c>
      <c r="C701" s="1255">
        <f>C667+C642+C617+C592+C567+C517+C492+C467+C442+C417+C391+C365+C339+C313+C288+C262+C234+C208+C183+C157</f>
        <v>1064302</v>
      </c>
      <c r="D701" s="1255">
        <f>D667+D642+D617+D592+D567+D517+D492+D467+D442+D417+D391+D365+D339+D313+D288+D262+D234+D208+D183+D157</f>
        <v>1811018</v>
      </c>
      <c r="E701" s="1255">
        <f>E667+E642+E617+E592+E567+E517+E492+E467+E442+E417+E391+E365+E339+E313+E288+E262+E234+E208+E183+E157</f>
        <v>1300000</v>
      </c>
      <c r="F701" s="1255">
        <f>F667+F642+F617+F592+F567+F517+F492+F467+F442+F417+F391+F365+F339+F313+F288+F262+F234+F208+F183+F157</f>
        <v>1359000</v>
      </c>
      <c r="G701" s="1228"/>
    </row>
    <row r="702" spans="1:7" ht="18" thickBot="1" x14ac:dyDescent="0.35">
      <c r="A702" s="1176"/>
      <c r="B702" s="1197" t="s">
        <v>569</v>
      </c>
      <c r="C702" s="1256">
        <v>1064302</v>
      </c>
      <c r="D702" s="1255">
        <f>D672+D497+D472+D447+D422+D396+D370+D344+D318+D293+D268+D239+D213+D188+D163+D647+D622+D597+D572+D547+D522</f>
        <v>1811018</v>
      </c>
      <c r="E702" s="1255">
        <f>E672+E497+E472+E447+E422+E396+E370+E344+E318+E293+E268+E239+E213+E188+E163+E647+E622+E597+E572+E547+E522</f>
        <v>1300000</v>
      </c>
      <c r="F702" s="1255">
        <f>F672+F497+F472+F447+F422+F396+F370+F344+F318+F293+F268+F239+F213+F188+F163+F647+F622+F597+F572+F547+F522</f>
        <v>1359000</v>
      </c>
      <c r="G702" s="1176"/>
    </row>
    <row r="703" spans="1:7" ht="18" thickBot="1" x14ac:dyDescent="0.35">
      <c r="A703" s="1176"/>
      <c r="B703" s="1197" t="s">
        <v>602</v>
      </c>
      <c r="C703" s="1196">
        <f t="shared" ref="C703:F705" si="33">C160+C185+C210+C236+C265+C290+C315+C341</f>
        <v>0</v>
      </c>
      <c r="D703" s="1196">
        <f t="shared" si="33"/>
        <v>0</v>
      </c>
      <c r="E703" s="1196">
        <f t="shared" si="33"/>
        <v>0</v>
      </c>
      <c r="F703" s="1196">
        <f t="shared" si="33"/>
        <v>0</v>
      </c>
      <c r="G703" s="1176"/>
    </row>
    <row r="704" spans="1:7" ht="18" thickBot="1" x14ac:dyDescent="0.35">
      <c r="A704" s="1176"/>
      <c r="B704" s="1197" t="s">
        <v>595</v>
      </c>
      <c r="C704" s="1196">
        <f t="shared" si="33"/>
        <v>0</v>
      </c>
      <c r="D704" s="1196">
        <f t="shared" si="33"/>
        <v>0</v>
      </c>
      <c r="E704" s="1196">
        <f t="shared" si="33"/>
        <v>0</v>
      </c>
      <c r="F704" s="1196">
        <f t="shared" si="33"/>
        <v>0</v>
      </c>
      <c r="G704" s="1176"/>
    </row>
    <row r="705" spans="1:7" ht="18" thickBot="1" x14ac:dyDescent="0.35">
      <c r="A705" s="1176"/>
      <c r="B705" s="1197" t="s">
        <v>596</v>
      </c>
      <c r="C705" s="1196">
        <f t="shared" si="33"/>
        <v>76000</v>
      </c>
      <c r="D705" s="1196">
        <f t="shared" si="33"/>
        <v>211400</v>
      </c>
      <c r="E705" s="1196">
        <f t="shared" si="33"/>
        <v>90000</v>
      </c>
      <c r="F705" s="1196">
        <f t="shared" si="33"/>
        <v>0</v>
      </c>
      <c r="G705" s="1176"/>
    </row>
    <row r="706" spans="1:7" ht="18" thickBot="1" x14ac:dyDescent="0.35">
      <c r="A706" s="1176"/>
      <c r="B706" s="1205" t="s">
        <v>578</v>
      </c>
      <c r="C706" s="1206">
        <f>IF(C674-C673=0,0,"Error")</f>
        <v>0</v>
      </c>
      <c r="D706" s="1206">
        <f>IF(D674-D673=0,0,"Error")</f>
        <v>0</v>
      </c>
      <c r="E706" s="1206">
        <f>IF(E674-E673=0,0,"Error")</f>
        <v>0</v>
      </c>
      <c r="F706" s="1206">
        <f>IF(F674-F673=0,0,"Error")</f>
        <v>0</v>
      </c>
      <c r="G706" s="1176"/>
    </row>
    <row r="707" spans="1:7" ht="17.25" x14ac:dyDescent="0.3">
      <c r="A707" s="1176"/>
      <c r="B707" s="1904" t="s">
        <v>2524</v>
      </c>
      <c r="C707" s="1905"/>
      <c r="D707" s="1905"/>
      <c r="E707" s="1905"/>
      <c r="F707" s="1905"/>
      <c r="G707" s="1176"/>
    </row>
  </sheetData>
  <mergeCells count="148">
    <mergeCell ref="A2:G2"/>
    <mergeCell ref="B3:F3"/>
    <mergeCell ref="C5:F5"/>
    <mergeCell ref="C6:F6"/>
    <mergeCell ref="C7:F7"/>
    <mergeCell ref="B8:F8"/>
    <mergeCell ref="B23:F23"/>
    <mergeCell ref="C24:F24"/>
    <mergeCell ref="C25:F25"/>
    <mergeCell ref="C26:F26"/>
    <mergeCell ref="B27:B28"/>
    <mergeCell ref="B35:F35"/>
    <mergeCell ref="B9:F11"/>
    <mergeCell ref="C12:F12"/>
    <mergeCell ref="B13:B14"/>
    <mergeCell ref="C18:F18"/>
    <mergeCell ref="B19:F19"/>
    <mergeCell ref="B22:F22"/>
    <mergeCell ref="B73:B74"/>
    <mergeCell ref="C98:F98"/>
    <mergeCell ref="C99:F99"/>
    <mergeCell ref="C100:F100"/>
    <mergeCell ref="B101:B102"/>
    <mergeCell ref="B109:F109"/>
    <mergeCell ref="B36:B37"/>
    <mergeCell ref="C61:F61"/>
    <mergeCell ref="C62:F62"/>
    <mergeCell ref="C63:F63"/>
    <mergeCell ref="B64:B65"/>
    <mergeCell ref="B72:F72"/>
    <mergeCell ref="B141:B142"/>
    <mergeCell ref="B149:F149"/>
    <mergeCell ref="B150:B151"/>
    <mergeCell ref="C165:F165"/>
    <mergeCell ref="C166:F166"/>
    <mergeCell ref="B167:B168"/>
    <mergeCell ref="B110:B111"/>
    <mergeCell ref="B135:F135"/>
    <mergeCell ref="B136:F136"/>
    <mergeCell ref="C137:F137"/>
    <mergeCell ref="C139:F139"/>
    <mergeCell ref="C140:F140"/>
    <mergeCell ref="B201:B202"/>
    <mergeCell ref="C214:F214"/>
    <mergeCell ref="C216:F216"/>
    <mergeCell ref="C217:F217"/>
    <mergeCell ref="B218:B219"/>
    <mergeCell ref="B226:F226"/>
    <mergeCell ref="B175:F175"/>
    <mergeCell ref="B176:B177"/>
    <mergeCell ref="C190:F190"/>
    <mergeCell ref="C191:F191"/>
    <mergeCell ref="B192:B193"/>
    <mergeCell ref="B200:F200"/>
    <mergeCell ref="B246:B247"/>
    <mergeCell ref="B254:F254"/>
    <mergeCell ref="B255:B256"/>
    <mergeCell ref="C270:F270"/>
    <mergeCell ref="C271:F271"/>
    <mergeCell ref="B272:B273"/>
    <mergeCell ref="B227:B228"/>
    <mergeCell ref="B240:F240"/>
    <mergeCell ref="B241:F241"/>
    <mergeCell ref="C242:F242"/>
    <mergeCell ref="C244:F244"/>
    <mergeCell ref="C245:F245"/>
    <mergeCell ref="B306:B307"/>
    <mergeCell ref="C319:F319"/>
    <mergeCell ref="C321:F321"/>
    <mergeCell ref="C322:F322"/>
    <mergeCell ref="B323:B324"/>
    <mergeCell ref="B331:F331"/>
    <mergeCell ref="B280:F280"/>
    <mergeCell ref="B281:B282"/>
    <mergeCell ref="C295:F295"/>
    <mergeCell ref="C296:F296"/>
    <mergeCell ref="B297:B298"/>
    <mergeCell ref="B305:F305"/>
    <mergeCell ref="B358:B359"/>
    <mergeCell ref="C371:F371"/>
    <mergeCell ref="C373:F373"/>
    <mergeCell ref="C374:F374"/>
    <mergeCell ref="B375:B376"/>
    <mergeCell ref="B383:F383"/>
    <mergeCell ref="B332:B333"/>
    <mergeCell ref="C345:F345"/>
    <mergeCell ref="C347:F347"/>
    <mergeCell ref="C348:F348"/>
    <mergeCell ref="B349:B350"/>
    <mergeCell ref="B357:F357"/>
    <mergeCell ref="B410:B411"/>
    <mergeCell ref="C424:F424"/>
    <mergeCell ref="C425:F425"/>
    <mergeCell ref="B426:B427"/>
    <mergeCell ref="B434:F434"/>
    <mergeCell ref="B435:B436"/>
    <mergeCell ref="B384:B385"/>
    <mergeCell ref="C397:F397"/>
    <mergeCell ref="C399:F399"/>
    <mergeCell ref="C400:F400"/>
    <mergeCell ref="B401:B402"/>
    <mergeCell ref="B409:F409"/>
    <mergeCell ref="C475:F475"/>
    <mergeCell ref="B476:B477"/>
    <mergeCell ref="B484:F484"/>
    <mergeCell ref="B485:B486"/>
    <mergeCell ref="C499:F499"/>
    <mergeCell ref="C500:F500"/>
    <mergeCell ref="C449:F449"/>
    <mergeCell ref="C450:F450"/>
    <mergeCell ref="B451:B452"/>
    <mergeCell ref="B459:F459"/>
    <mergeCell ref="B460:B461"/>
    <mergeCell ref="C474:F474"/>
    <mergeCell ref="B534:F534"/>
    <mergeCell ref="B535:B536"/>
    <mergeCell ref="C549:F549"/>
    <mergeCell ref="C550:F550"/>
    <mergeCell ref="B551:B552"/>
    <mergeCell ref="B559:F559"/>
    <mergeCell ref="B501:B502"/>
    <mergeCell ref="B509:F509"/>
    <mergeCell ref="B510:B511"/>
    <mergeCell ref="C524:F524"/>
    <mergeCell ref="C525:F525"/>
    <mergeCell ref="B526:B527"/>
    <mergeCell ref="C599:F599"/>
    <mergeCell ref="C600:F600"/>
    <mergeCell ref="B601:B602"/>
    <mergeCell ref="B609:F609"/>
    <mergeCell ref="B610:B611"/>
    <mergeCell ref="C624:F624"/>
    <mergeCell ref="B560:B561"/>
    <mergeCell ref="C574:F574"/>
    <mergeCell ref="C575:F575"/>
    <mergeCell ref="B576:B577"/>
    <mergeCell ref="B584:F584"/>
    <mergeCell ref="B585:B586"/>
    <mergeCell ref="B651:B652"/>
    <mergeCell ref="B659:F659"/>
    <mergeCell ref="B660:B661"/>
    <mergeCell ref="B707:F707"/>
    <mergeCell ref="C625:F625"/>
    <mergeCell ref="B626:B627"/>
    <mergeCell ref="B634:F634"/>
    <mergeCell ref="B635:B636"/>
    <mergeCell ref="C649:F649"/>
    <mergeCell ref="C650:F650"/>
  </mergeCells>
  <pageMargins left="0.7" right="0.7" top="0.75" bottom="0.75" header="0.3" footer="0.3"/>
  <pageSetup scale="55" orientation="portrait" r:id="rId1"/>
  <rowBreaks count="3" manualBreakCount="3">
    <brk id="60" max="5" man="1"/>
    <brk id="239" max="5" man="1"/>
    <brk id="318" max="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77"/>
  <sheetViews>
    <sheetView view="pageBreakPreview" topLeftCell="B146" zoomScale="60" zoomScaleNormal="170" workbookViewId="0">
      <selection activeCell="J6" sqref="J6"/>
    </sheetView>
  </sheetViews>
  <sheetFormatPr defaultColWidth="12.140625" defaultRowHeight="15" x14ac:dyDescent="0.25"/>
  <cols>
    <col min="1" max="1" width="10" style="773" hidden="1" customWidth="1"/>
    <col min="2" max="2" width="38.5703125" style="773" customWidth="1"/>
    <col min="3" max="3" width="15.140625" style="773" customWidth="1"/>
    <col min="4" max="6" width="12.140625" style="773"/>
    <col min="7" max="7" width="0" style="773" hidden="1" customWidth="1"/>
    <col min="8" max="8" width="12" style="773" hidden="1" customWidth="1"/>
    <col min="9" max="17" width="0" style="773" hidden="1" customWidth="1"/>
    <col min="18" max="16384" width="12.140625" style="773"/>
  </cols>
  <sheetData>
    <row r="2" spans="1:7" x14ac:dyDescent="0.25">
      <c r="A2" s="1850" t="s">
        <v>610</v>
      </c>
      <c r="B2" s="1850"/>
      <c r="C2" s="1850"/>
      <c r="D2" s="1850"/>
      <c r="E2" s="1850"/>
      <c r="F2" s="1850"/>
      <c r="G2" s="1850"/>
    </row>
    <row r="3" spans="1:7" x14ac:dyDescent="0.25">
      <c r="A3" s="388"/>
      <c r="B3" s="1663" t="s">
        <v>611</v>
      </c>
      <c r="C3" s="1663"/>
      <c r="D3" s="1663"/>
      <c r="E3" s="1663"/>
      <c r="F3" s="1663"/>
      <c r="G3" s="388"/>
    </row>
    <row r="4" spans="1:7" ht="15.75" thickBot="1" x14ac:dyDescent="0.3"/>
    <row r="5" spans="1:7" ht="21.75" customHeight="1" thickBot="1" x14ac:dyDescent="0.3">
      <c r="B5" s="800" t="s">
        <v>6</v>
      </c>
      <c r="C5" s="1851" t="s">
        <v>2115</v>
      </c>
      <c r="D5" s="1851"/>
      <c r="E5" s="1851"/>
      <c r="F5" s="1851"/>
    </row>
    <row r="6" spans="1:7" ht="21.75" customHeight="1" thickBot="1" x14ac:dyDescent="0.3">
      <c r="B6" s="800" t="s">
        <v>8</v>
      </c>
      <c r="C6" s="1664" t="s">
        <v>2147</v>
      </c>
      <c r="D6" s="1665"/>
      <c r="E6" s="1665"/>
      <c r="F6" s="1852"/>
    </row>
    <row r="7" spans="1:7" ht="22.5" customHeight="1" thickBot="1" x14ac:dyDescent="0.3">
      <c r="B7" s="800" t="s">
        <v>10</v>
      </c>
      <c r="C7" s="1667" t="s">
        <v>546</v>
      </c>
      <c r="D7" s="1668"/>
      <c r="E7" s="1668"/>
      <c r="F7" s="1673"/>
    </row>
    <row r="8" spans="1:7" ht="15.75" thickBot="1" x14ac:dyDescent="0.3">
      <c r="B8" s="1859" t="s">
        <v>12</v>
      </c>
      <c r="C8" s="1671"/>
      <c r="D8" s="1671"/>
      <c r="E8" s="1671"/>
      <c r="F8" s="1860"/>
    </row>
    <row r="9" spans="1:7" ht="15.75" thickBot="1" x14ac:dyDescent="0.3">
      <c r="B9" s="1861" t="s">
        <v>2146</v>
      </c>
      <c r="C9" s="1862"/>
      <c r="D9" s="1862"/>
      <c r="E9" s="1862"/>
      <c r="F9" s="1863"/>
    </row>
    <row r="10" spans="1:7" ht="15.75" thickBot="1" x14ac:dyDescent="0.3">
      <c r="B10" s="1861"/>
      <c r="C10" s="1862"/>
      <c r="D10" s="1862"/>
      <c r="E10" s="1862"/>
      <c r="F10" s="1863"/>
    </row>
    <row r="11" spans="1:7" ht="15.75" thickBot="1" x14ac:dyDescent="0.3">
      <c r="B11" s="1861"/>
      <c r="C11" s="1862"/>
      <c r="D11" s="1862"/>
      <c r="E11" s="1862"/>
      <c r="F11" s="1863"/>
    </row>
    <row r="12" spans="1:7" ht="42" customHeight="1" x14ac:dyDescent="0.25">
      <c r="B12" s="799" t="s">
        <v>14</v>
      </c>
      <c r="C12" s="1948" t="s">
        <v>2145</v>
      </c>
      <c r="D12" s="1949"/>
      <c r="E12" s="1949"/>
      <c r="F12" s="1950"/>
    </row>
    <row r="13" spans="1:7" x14ac:dyDescent="0.25">
      <c r="B13" s="797" t="s">
        <v>16</v>
      </c>
      <c r="C13" s="398">
        <v>2022</v>
      </c>
      <c r="D13" s="398">
        <v>2023</v>
      </c>
      <c r="E13" s="398">
        <v>2024</v>
      </c>
      <c r="F13" s="398">
        <v>2025</v>
      </c>
    </row>
    <row r="14" spans="1:7" x14ac:dyDescent="0.25">
      <c r="B14" s="797" t="s">
        <v>17</v>
      </c>
      <c r="C14" s="798">
        <f>37050+6240+28968+1000</f>
        <v>73258</v>
      </c>
      <c r="D14" s="797">
        <v>78087</v>
      </c>
      <c r="E14" s="797">
        <v>80087</v>
      </c>
      <c r="F14" s="797">
        <v>80087</v>
      </c>
    </row>
    <row r="15" spans="1:7" ht="57" thickBot="1" x14ac:dyDescent="0.3">
      <c r="B15" s="448" t="s">
        <v>2144</v>
      </c>
      <c r="C15" s="796">
        <v>520</v>
      </c>
      <c r="D15" s="796">
        <v>530</v>
      </c>
      <c r="E15" s="796">
        <v>540</v>
      </c>
      <c r="F15" s="796">
        <v>550</v>
      </c>
    </row>
    <row r="16" spans="1:7" ht="27" customHeight="1" thickBot="1" x14ac:dyDescent="0.3">
      <c r="B16" s="778" t="s">
        <v>550</v>
      </c>
      <c r="C16" s="1674" t="s">
        <v>2143</v>
      </c>
      <c r="D16" s="1675"/>
      <c r="E16" s="1675"/>
      <c r="F16" s="1886"/>
    </row>
    <row r="17" spans="2:12" ht="15.75" thickBot="1" x14ac:dyDescent="0.3">
      <c r="B17" s="1629" t="s">
        <v>552</v>
      </c>
      <c r="C17" s="1630"/>
      <c r="D17" s="1630"/>
      <c r="E17" s="1630"/>
      <c r="F17" s="1871"/>
      <c r="I17" s="795"/>
      <c r="K17" s="795"/>
    </row>
    <row r="18" spans="2:12" ht="23.25" thickBot="1" x14ac:dyDescent="0.3">
      <c r="B18" s="420" t="s">
        <v>2142</v>
      </c>
      <c r="C18" s="794">
        <v>1</v>
      </c>
      <c r="D18" s="794">
        <v>1</v>
      </c>
      <c r="E18" s="794">
        <v>1</v>
      </c>
      <c r="F18" s="794">
        <v>1</v>
      </c>
      <c r="H18" s="793"/>
    </row>
    <row r="19" spans="2:12" ht="15.75" thickBot="1" x14ac:dyDescent="0.3">
      <c r="B19" s="1853" t="s">
        <v>556</v>
      </c>
      <c r="C19" s="1648"/>
      <c r="D19" s="1648"/>
      <c r="E19" s="1648"/>
      <c r="F19" s="1854"/>
    </row>
    <row r="20" spans="2:12" ht="15.75" thickBot="1" x14ac:dyDescent="0.3">
      <c r="B20" s="1855" t="s">
        <v>628</v>
      </c>
      <c r="C20" s="1641"/>
      <c r="D20" s="1641"/>
      <c r="E20" s="1641"/>
      <c r="F20" s="1856"/>
    </row>
    <row r="21" spans="2:12" ht="15.75" thickBot="1" x14ac:dyDescent="0.3">
      <c r="B21" s="786" t="s">
        <v>558</v>
      </c>
      <c r="C21" s="1874" t="s">
        <v>2137</v>
      </c>
      <c r="D21" s="1864"/>
      <c r="E21" s="1864"/>
      <c r="F21" s="1865"/>
    </row>
    <row r="22" spans="2:12" ht="21" customHeight="1" thickBot="1" x14ac:dyDescent="0.3">
      <c r="B22" s="420" t="s">
        <v>560</v>
      </c>
      <c r="C22" s="1629" t="s">
        <v>2136</v>
      </c>
      <c r="D22" s="1630"/>
      <c r="E22" s="1630"/>
      <c r="F22" s="1871"/>
    </row>
    <row r="23" spans="2:12" ht="15.75" thickBot="1" x14ac:dyDescent="0.3">
      <c r="B23" s="420" t="s">
        <v>37</v>
      </c>
      <c r="C23" s="1643" t="s">
        <v>2141</v>
      </c>
      <c r="D23" s="1644"/>
      <c r="E23" s="1644"/>
      <c r="F23" s="1857"/>
    </row>
    <row r="24" spans="2:12" x14ac:dyDescent="0.25">
      <c r="B24" s="1866"/>
      <c r="C24" s="412">
        <v>2022</v>
      </c>
      <c r="D24" s="412">
        <v>2023</v>
      </c>
      <c r="E24" s="412">
        <v>2024</v>
      </c>
      <c r="F24" s="412">
        <v>2025</v>
      </c>
    </row>
    <row r="25" spans="2:12" ht="15.75" thickBot="1" x14ac:dyDescent="0.3">
      <c r="B25" s="1867"/>
      <c r="C25" s="414" t="s">
        <v>17</v>
      </c>
      <c r="D25" s="414" t="s">
        <v>18</v>
      </c>
      <c r="E25" s="414" t="s">
        <v>18</v>
      </c>
      <c r="F25" s="414" t="s">
        <v>18</v>
      </c>
    </row>
    <row r="26" spans="2:12" ht="15.75" thickBot="1" x14ac:dyDescent="0.3">
      <c r="B26" s="420" t="s">
        <v>39</v>
      </c>
      <c r="C26" s="446">
        <v>240</v>
      </c>
      <c r="D26" s="446">
        <v>250</v>
      </c>
      <c r="E26" s="446">
        <v>260</v>
      </c>
      <c r="F26" s="446">
        <v>270</v>
      </c>
    </row>
    <row r="27" spans="2:12" ht="15.75" thickBot="1" x14ac:dyDescent="0.3">
      <c r="B27" s="420" t="s">
        <v>562</v>
      </c>
      <c r="C27" s="418">
        <f>C56</f>
        <v>72358</v>
      </c>
      <c r="D27" s="418">
        <f>D56</f>
        <v>77087</v>
      </c>
      <c r="E27" s="418">
        <f>E56</f>
        <v>79087</v>
      </c>
      <c r="F27" s="418">
        <f>F56</f>
        <v>79087</v>
      </c>
    </row>
    <row r="28" spans="2:12" ht="15.75" thickBot="1" x14ac:dyDescent="0.3">
      <c r="B28" s="420" t="s">
        <v>563</v>
      </c>
      <c r="C28" s="418">
        <f>C27/C26</f>
        <v>301.49166666666667</v>
      </c>
      <c r="D28" s="418">
        <f>D27/D26</f>
        <v>308.34800000000001</v>
      </c>
      <c r="E28" s="418">
        <f>E27/E26</f>
        <v>304.18076923076922</v>
      </c>
      <c r="F28" s="418">
        <f>F27/F26</f>
        <v>292.9148148148148</v>
      </c>
    </row>
    <row r="29" spans="2:12" ht="15.75" thickBot="1" x14ac:dyDescent="0.3">
      <c r="B29" s="420" t="s">
        <v>564</v>
      </c>
      <c r="C29" s="420" t="s">
        <v>565</v>
      </c>
      <c r="D29" s="421">
        <f t="shared" ref="D29:F31" si="0">D26/C26-1</f>
        <v>4.1666666666666741E-2</v>
      </c>
      <c r="E29" s="421">
        <f t="shared" si="0"/>
        <v>4.0000000000000036E-2</v>
      </c>
      <c r="F29" s="421">
        <f t="shared" si="0"/>
        <v>3.8461538461538547E-2</v>
      </c>
      <c r="H29" s="781"/>
      <c r="I29" s="781"/>
      <c r="J29" s="781"/>
      <c r="K29" s="781"/>
      <c r="L29" s="781"/>
    </row>
    <row r="30" spans="2:12" ht="15.75" thickBot="1" x14ac:dyDescent="0.3">
      <c r="B30" s="420" t="s">
        <v>566</v>
      </c>
      <c r="C30" s="420" t="s">
        <v>565</v>
      </c>
      <c r="D30" s="421">
        <f t="shared" si="0"/>
        <v>6.5355593023577185E-2</v>
      </c>
      <c r="E30" s="421">
        <f t="shared" si="0"/>
        <v>2.5944711819113397E-2</v>
      </c>
      <c r="F30" s="421">
        <f t="shared" si="0"/>
        <v>0</v>
      </c>
    </row>
    <row r="31" spans="2:12" ht="15.75" thickBot="1" x14ac:dyDescent="0.3">
      <c r="B31" s="420" t="s">
        <v>51</v>
      </c>
      <c r="C31" s="420" t="s">
        <v>565</v>
      </c>
      <c r="D31" s="421">
        <f t="shared" si="0"/>
        <v>2.2741369302634151E-2</v>
      </c>
      <c r="E31" s="421">
        <f t="shared" si="0"/>
        <v>-1.3514700173929417E-2</v>
      </c>
      <c r="F31" s="421">
        <f t="shared" si="0"/>
        <v>-3.7037037037036979E-2</v>
      </c>
    </row>
    <row r="32" spans="2:12" ht="15.75" thickBot="1" x14ac:dyDescent="0.3">
      <c r="B32" s="1872" t="s">
        <v>567</v>
      </c>
      <c r="C32" s="1638"/>
      <c r="D32" s="1638"/>
      <c r="E32" s="1638"/>
      <c r="F32" s="1873"/>
    </row>
    <row r="33" spans="2:19" x14ac:dyDescent="0.25">
      <c r="B33" s="1866"/>
      <c r="C33" s="412">
        <v>2022</v>
      </c>
      <c r="D33" s="412">
        <v>2023</v>
      </c>
      <c r="E33" s="412">
        <v>2024</v>
      </c>
      <c r="F33" s="412">
        <v>2025</v>
      </c>
    </row>
    <row r="34" spans="2:19" ht="15.75" thickBot="1" x14ac:dyDescent="0.3">
      <c r="B34" s="1867"/>
      <c r="C34" s="414" t="s">
        <v>17</v>
      </c>
      <c r="D34" s="414" t="s">
        <v>18</v>
      </c>
      <c r="E34" s="414" t="s">
        <v>18</v>
      </c>
      <c r="F34" s="414" t="s">
        <v>18</v>
      </c>
    </row>
    <row r="35" spans="2:19" ht="15.75" thickBot="1" x14ac:dyDescent="0.3">
      <c r="B35" s="777" t="s">
        <v>568</v>
      </c>
      <c r="C35" s="428">
        <f>C36+C37</f>
        <v>37050</v>
      </c>
      <c r="D35" s="428">
        <f>D36+D37</f>
        <v>39000</v>
      </c>
      <c r="E35" s="428">
        <f>E36+E37</f>
        <v>39000</v>
      </c>
      <c r="F35" s="428">
        <f>F36+F37</f>
        <v>39000</v>
      </c>
    </row>
    <row r="36" spans="2:19" ht="15.75" thickBot="1" x14ac:dyDescent="0.3">
      <c r="B36" s="776" t="s">
        <v>569</v>
      </c>
      <c r="C36" s="431">
        <v>37050</v>
      </c>
      <c r="D36" s="432">
        <v>39000</v>
      </c>
      <c r="E36" s="432">
        <v>39000</v>
      </c>
      <c r="F36" s="432">
        <v>39000</v>
      </c>
    </row>
    <row r="37" spans="2:19" ht="15.75" thickBot="1" x14ac:dyDescent="0.3">
      <c r="B37" s="776" t="s">
        <v>570</v>
      </c>
      <c r="C37" s="432"/>
      <c r="D37" s="432"/>
      <c r="E37" s="432"/>
      <c r="F37" s="432"/>
    </row>
    <row r="38" spans="2:19" ht="15.75" thickBot="1" x14ac:dyDescent="0.3">
      <c r="B38" s="777" t="s">
        <v>571</v>
      </c>
      <c r="C38" s="428">
        <f>C39+C40</f>
        <v>6240</v>
      </c>
      <c r="D38" s="428">
        <f>D39+D40</f>
        <v>6400</v>
      </c>
      <c r="E38" s="428">
        <f>E39+E40</f>
        <v>6400</v>
      </c>
      <c r="F38" s="428">
        <f>F39+F40</f>
        <v>6400</v>
      </c>
    </row>
    <row r="39" spans="2:19" ht="15.75" thickBot="1" x14ac:dyDescent="0.3">
      <c r="B39" s="776" t="s">
        <v>569</v>
      </c>
      <c r="C39" s="428">
        <v>6240</v>
      </c>
      <c r="D39" s="428">
        <v>6400</v>
      </c>
      <c r="E39" s="428">
        <v>6400</v>
      </c>
      <c r="F39" s="428">
        <v>6400</v>
      </c>
      <c r="I39" s="781"/>
    </row>
    <row r="40" spans="2:19" ht="15.75" thickBot="1" x14ac:dyDescent="0.3">
      <c r="B40" s="776" t="s">
        <v>570</v>
      </c>
      <c r="C40" s="432"/>
      <c r="D40" s="428"/>
      <c r="E40" s="428"/>
      <c r="F40" s="428"/>
      <c r="I40" s="781"/>
    </row>
    <row r="41" spans="2:19" ht="15.75" thickBot="1" x14ac:dyDescent="0.3">
      <c r="B41" s="777" t="s">
        <v>572</v>
      </c>
      <c r="C41" s="428">
        <f>C42+C43</f>
        <v>28968</v>
      </c>
      <c r="D41" s="428">
        <f>D42+D43</f>
        <v>31687</v>
      </c>
      <c r="E41" s="428">
        <f>E42+E43</f>
        <v>33687</v>
      </c>
      <c r="F41" s="428">
        <f>F42+F43</f>
        <v>33687</v>
      </c>
      <c r="S41" s="781"/>
    </row>
    <row r="42" spans="2:19" ht="15.75" thickBot="1" x14ac:dyDescent="0.3">
      <c r="B42" s="776" t="s">
        <v>569</v>
      </c>
      <c r="C42" s="428">
        <v>28968</v>
      </c>
      <c r="D42" s="428">
        <v>31687</v>
      </c>
      <c r="E42" s="428">
        <v>33687</v>
      </c>
      <c r="F42" s="428">
        <v>33687</v>
      </c>
    </row>
    <row r="43" spans="2:19" ht="15.75" thickBot="1" x14ac:dyDescent="0.3">
      <c r="B43" s="776" t="s">
        <v>570</v>
      </c>
      <c r="C43" s="432"/>
      <c r="D43" s="428"/>
      <c r="E43" s="428"/>
      <c r="F43" s="428"/>
    </row>
    <row r="44" spans="2:19" ht="15.75" thickBot="1" x14ac:dyDescent="0.3">
      <c r="B44" s="777" t="s">
        <v>573</v>
      </c>
      <c r="C44" s="432"/>
      <c r="D44" s="428"/>
      <c r="E44" s="428"/>
      <c r="F44" s="428"/>
    </row>
    <row r="45" spans="2:19" ht="15.75" thickBot="1" x14ac:dyDescent="0.3">
      <c r="B45" s="776" t="s">
        <v>569</v>
      </c>
      <c r="C45" s="432"/>
      <c r="D45" s="428"/>
      <c r="E45" s="428"/>
      <c r="F45" s="428"/>
    </row>
    <row r="46" spans="2:19" ht="15.75" thickBot="1" x14ac:dyDescent="0.3">
      <c r="B46" s="776" t="s">
        <v>570</v>
      </c>
      <c r="C46" s="432"/>
      <c r="D46" s="428"/>
      <c r="E46" s="428"/>
      <c r="F46" s="428"/>
    </row>
    <row r="47" spans="2:19" ht="15.75" thickBot="1" x14ac:dyDescent="0.3">
      <c r="B47" s="777" t="s">
        <v>574</v>
      </c>
      <c r="C47" s="432"/>
      <c r="D47" s="428"/>
      <c r="E47" s="428"/>
      <c r="F47" s="428"/>
    </row>
    <row r="48" spans="2:19" ht="15.75" thickBot="1" x14ac:dyDescent="0.3">
      <c r="B48" s="776" t="s">
        <v>569</v>
      </c>
      <c r="C48" s="432"/>
      <c r="D48" s="428"/>
      <c r="E48" s="428"/>
      <c r="F48" s="428"/>
    </row>
    <row r="49" spans="2:13" ht="15.75" thickBot="1" x14ac:dyDescent="0.3">
      <c r="B49" s="776" t="s">
        <v>570</v>
      </c>
      <c r="C49" s="432"/>
      <c r="D49" s="428"/>
      <c r="E49" s="428"/>
      <c r="F49" s="428"/>
    </row>
    <row r="50" spans="2:13" ht="15.75" thickBot="1" x14ac:dyDescent="0.3">
      <c r="B50" s="777" t="s">
        <v>575</v>
      </c>
      <c r="C50" s="432">
        <f>C51+C52</f>
        <v>0</v>
      </c>
      <c r="D50" s="428">
        <f>D51+D52</f>
        <v>0</v>
      </c>
      <c r="E50" s="428">
        <f>E51+E52</f>
        <v>0</v>
      </c>
      <c r="F50" s="428">
        <f>F51+F52</f>
        <v>0</v>
      </c>
    </row>
    <row r="51" spans="2:13" ht="15.75" thickBot="1" x14ac:dyDescent="0.3">
      <c r="B51" s="776" t="s">
        <v>569</v>
      </c>
      <c r="C51" s="431"/>
      <c r="D51" s="428">
        <v>0</v>
      </c>
      <c r="E51" s="435">
        <v>0</v>
      </c>
      <c r="F51" s="435">
        <v>0</v>
      </c>
    </row>
    <row r="52" spans="2:13" ht="15.75" thickBot="1" x14ac:dyDescent="0.3">
      <c r="B52" s="776" t="s">
        <v>570</v>
      </c>
      <c r="C52" s="432"/>
      <c r="D52" s="428"/>
      <c r="E52" s="428"/>
      <c r="F52" s="428"/>
    </row>
    <row r="53" spans="2:13" ht="15.75" thickBot="1" x14ac:dyDescent="0.3">
      <c r="B53" s="777" t="s">
        <v>576</v>
      </c>
      <c r="C53" s="432">
        <f>C54</f>
        <v>100</v>
      </c>
      <c r="D53" s="428">
        <v>0</v>
      </c>
      <c r="E53" s="428">
        <f>D53*1.03*0.99</f>
        <v>0</v>
      </c>
      <c r="F53" s="428">
        <f>E53*1.03*0.99</f>
        <v>0</v>
      </c>
      <c r="I53" s="792"/>
    </row>
    <row r="54" spans="2:13" ht="15.75" thickBot="1" x14ac:dyDescent="0.3">
      <c r="B54" s="776" t="s">
        <v>569</v>
      </c>
      <c r="C54" s="432">
        <v>100</v>
      </c>
      <c r="D54" s="122"/>
      <c r="E54" s="122"/>
      <c r="F54" s="122"/>
      <c r="K54" s="791"/>
      <c r="L54" s="791"/>
      <c r="M54" s="791"/>
    </row>
    <row r="55" spans="2:13" ht="15.75" thickBot="1" x14ac:dyDescent="0.3">
      <c r="B55" s="776" t="s">
        <v>570</v>
      </c>
      <c r="C55" s="432"/>
      <c r="D55" s="121"/>
      <c r="E55" s="122"/>
      <c r="F55" s="122"/>
    </row>
    <row r="56" spans="2:13" ht="15.75" thickBot="1" x14ac:dyDescent="0.3">
      <c r="B56" s="780" t="s">
        <v>577</v>
      </c>
      <c r="C56" s="432">
        <f>C53+C50+C47+C44+C41+C38+C35</f>
        <v>72358</v>
      </c>
      <c r="D56" s="432">
        <f>D53+D50+D47+D44+D41+D38+D35</f>
        <v>77087</v>
      </c>
      <c r="E56" s="432">
        <f>E53+E50+E47+E44+E41+E38+E35</f>
        <v>79087</v>
      </c>
      <c r="F56" s="432">
        <f>F53+F50+F47+F44+F41+F38+F35</f>
        <v>79087</v>
      </c>
    </row>
    <row r="57" spans="2:13" ht="15.75" thickBot="1" x14ac:dyDescent="0.3">
      <c r="B57" s="775" t="s">
        <v>578</v>
      </c>
      <c r="C57" s="442">
        <f>IF(C56-C27=0,0,"Error")</f>
        <v>0</v>
      </c>
      <c r="D57" s="442">
        <f>IF(D56-D27=0,0,"Error")</f>
        <v>0</v>
      </c>
      <c r="E57" s="442">
        <f>IF(E56-E27=0,0,"Error")</f>
        <v>0</v>
      </c>
      <c r="F57" s="442">
        <f>IF(F56-F27=0,0,"Error")</f>
        <v>0</v>
      </c>
    </row>
    <row r="58" spans="2:13" ht="15.75" hidden="1" thickBot="1" x14ac:dyDescent="0.3">
      <c r="B58" s="790" t="s">
        <v>579</v>
      </c>
      <c r="C58" s="1874"/>
      <c r="D58" s="1864"/>
      <c r="E58" s="1864"/>
      <c r="F58" s="1865"/>
    </row>
    <row r="59" spans="2:13" ht="15.75" hidden="1" thickBot="1" x14ac:dyDescent="0.3">
      <c r="B59" s="420" t="s">
        <v>560</v>
      </c>
      <c r="C59" s="1629"/>
      <c r="D59" s="1630"/>
      <c r="E59" s="1630"/>
      <c r="F59" s="1871"/>
    </row>
    <row r="60" spans="2:13" ht="15.75" hidden="1" thickBot="1" x14ac:dyDescent="0.3">
      <c r="B60" s="420" t="s">
        <v>37</v>
      </c>
      <c r="C60" s="1643"/>
      <c r="D60" s="1644"/>
      <c r="E60" s="1644"/>
      <c r="F60" s="1857"/>
    </row>
    <row r="61" spans="2:13" ht="15.75" hidden="1" thickBot="1" x14ac:dyDescent="0.3">
      <c r="B61" s="1866"/>
      <c r="C61" s="412">
        <v>2018</v>
      </c>
      <c r="D61" s="412">
        <v>2019</v>
      </c>
      <c r="E61" s="412">
        <v>2020</v>
      </c>
      <c r="F61" s="412">
        <v>2021</v>
      </c>
    </row>
    <row r="62" spans="2:13" ht="15.75" hidden="1" thickBot="1" x14ac:dyDescent="0.3">
      <c r="B62" s="1867"/>
      <c r="C62" s="414" t="s">
        <v>17</v>
      </c>
      <c r="D62" s="414" t="s">
        <v>18</v>
      </c>
      <c r="E62" s="414" t="s">
        <v>18</v>
      </c>
      <c r="F62" s="414" t="s">
        <v>18</v>
      </c>
    </row>
    <row r="63" spans="2:13" ht="15.75" hidden="1" thickBot="1" x14ac:dyDescent="0.3">
      <c r="B63" s="420" t="s">
        <v>39</v>
      </c>
      <c r="C63" s="420"/>
      <c r="D63" s="420"/>
      <c r="E63" s="420"/>
      <c r="F63" s="420"/>
    </row>
    <row r="64" spans="2:13" ht="15.75" hidden="1" thickBot="1" x14ac:dyDescent="0.3">
      <c r="B64" s="420" t="s">
        <v>562</v>
      </c>
      <c r="C64" s="418">
        <f>C93</f>
        <v>0</v>
      </c>
      <c r="D64" s="418">
        <f>D93</f>
        <v>0</v>
      </c>
      <c r="E64" s="418">
        <f>E93</f>
        <v>0</v>
      </c>
      <c r="F64" s="418">
        <f>F93</f>
        <v>0</v>
      </c>
    </row>
    <row r="65" spans="2:6" ht="15.75" hidden="1" thickBot="1" x14ac:dyDescent="0.3">
      <c r="B65" s="420" t="s">
        <v>563</v>
      </c>
      <c r="C65" s="418" t="e">
        <f>C64/C63</f>
        <v>#DIV/0!</v>
      </c>
      <c r="D65" s="418" t="e">
        <f>D64/D63</f>
        <v>#DIV/0!</v>
      </c>
      <c r="E65" s="418" t="e">
        <f>E64/E63</f>
        <v>#DIV/0!</v>
      </c>
      <c r="F65" s="418" t="e">
        <f>F64/F63</f>
        <v>#DIV/0!</v>
      </c>
    </row>
    <row r="66" spans="2:6" ht="15.75" hidden="1" thickBot="1" x14ac:dyDescent="0.3">
      <c r="B66" s="420" t="s">
        <v>564</v>
      </c>
      <c r="C66" s="420"/>
      <c r="D66" s="421" t="e">
        <f t="shared" ref="D66:F68" si="1">D63/C63-1</f>
        <v>#DIV/0!</v>
      </c>
      <c r="E66" s="421" t="e">
        <f t="shared" si="1"/>
        <v>#DIV/0!</v>
      </c>
      <c r="F66" s="421" t="e">
        <f t="shared" si="1"/>
        <v>#DIV/0!</v>
      </c>
    </row>
    <row r="67" spans="2:6" ht="15.75" hidden="1" thickBot="1" x14ac:dyDescent="0.3">
      <c r="B67" s="420" t="s">
        <v>566</v>
      </c>
      <c r="C67" s="420"/>
      <c r="D67" s="421" t="e">
        <f t="shared" si="1"/>
        <v>#DIV/0!</v>
      </c>
      <c r="E67" s="421" t="e">
        <f t="shared" si="1"/>
        <v>#DIV/0!</v>
      </c>
      <c r="F67" s="421" t="e">
        <f t="shared" si="1"/>
        <v>#DIV/0!</v>
      </c>
    </row>
    <row r="68" spans="2:6" ht="15.75" hidden="1" thickBot="1" x14ac:dyDescent="0.3">
      <c r="B68" s="420" t="s">
        <v>51</v>
      </c>
      <c r="C68" s="420"/>
      <c r="D68" s="421" t="e">
        <f t="shared" si="1"/>
        <v>#DIV/0!</v>
      </c>
      <c r="E68" s="421" t="e">
        <f t="shared" si="1"/>
        <v>#DIV/0!</v>
      </c>
      <c r="F68" s="421" t="e">
        <f t="shared" si="1"/>
        <v>#DIV/0!</v>
      </c>
    </row>
    <row r="69" spans="2:6" ht="15.75" hidden="1" thickBot="1" x14ac:dyDescent="0.3">
      <c r="B69" s="1872" t="s">
        <v>580</v>
      </c>
      <c r="C69" s="1638"/>
      <c r="D69" s="1638"/>
      <c r="E69" s="1638"/>
      <c r="F69" s="1873"/>
    </row>
    <row r="70" spans="2:6" ht="15.75" hidden="1" thickBot="1" x14ac:dyDescent="0.3">
      <c r="B70" s="1866"/>
      <c r="C70" s="412">
        <v>2018</v>
      </c>
      <c r="D70" s="412">
        <v>2019</v>
      </c>
      <c r="E70" s="412">
        <v>2020</v>
      </c>
      <c r="F70" s="412">
        <v>2021</v>
      </c>
    </row>
    <row r="71" spans="2:6" ht="15.75" hidden="1" thickBot="1" x14ac:dyDescent="0.3">
      <c r="B71" s="1867"/>
      <c r="C71" s="414" t="s">
        <v>17</v>
      </c>
      <c r="D71" s="414" t="s">
        <v>18</v>
      </c>
      <c r="E71" s="414" t="s">
        <v>18</v>
      </c>
      <c r="F71" s="414" t="s">
        <v>18</v>
      </c>
    </row>
    <row r="72" spans="2:6" ht="15.75" hidden="1" thickBot="1" x14ac:dyDescent="0.3">
      <c r="B72" s="777" t="s">
        <v>568</v>
      </c>
      <c r="C72" s="428"/>
      <c r="D72" s="428"/>
      <c r="E72" s="428"/>
      <c r="F72" s="428"/>
    </row>
    <row r="73" spans="2:6" ht="15.75" hidden="1" thickBot="1" x14ac:dyDescent="0.3">
      <c r="B73" s="776" t="s">
        <v>569</v>
      </c>
      <c r="C73" s="432"/>
      <c r="D73" s="753"/>
      <c r="E73" s="753"/>
      <c r="F73" s="753"/>
    </row>
    <row r="74" spans="2:6" ht="15.75" hidden="1" thickBot="1" x14ac:dyDescent="0.3">
      <c r="B74" s="776" t="s">
        <v>570</v>
      </c>
      <c r="C74" s="432"/>
      <c r="D74" s="753"/>
      <c r="E74" s="753"/>
      <c r="F74" s="753"/>
    </row>
    <row r="75" spans="2:6" ht="15.75" hidden="1" thickBot="1" x14ac:dyDescent="0.3">
      <c r="B75" s="777" t="s">
        <v>571</v>
      </c>
      <c r="C75" s="428"/>
      <c r="D75" s="428"/>
      <c r="E75" s="428"/>
      <c r="F75" s="428"/>
    </row>
    <row r="76" spans="2:6" ht="15.75" hidden="1" thickBot="1" x14ac:dyDescent="0.3">
      <c r="B76" s="776" t="s">
        <v>569</v>
      </c>
      <c r="C76" s="432"/>
      <c r="D76" s="428"/>
      <c r="E76" s="428"/>
      <c r="F76" s="428"/>
    </row>
    <row r="77" spans="2:6" ht="15.75" hidden="1" thickBot="1" x14ac:dyDescent="0.3">
      <c r="B77" s="776" t="s">
        <v>570</v>
      </c>
      <c r="C77" s="432"/>
      <c r="D77" s="428"/>
      <c r="E77" s="428"/>
      <c r="F77" s="428"/>
    </row>
    <row r="78" spans="2:6" ht="15.75" hidden="1" thickBot="1" x14ac:dyDescent="0.3">
      <c r="B78" s="777" t="s">
        <v>572</v>
      </c>
      <c r="C78" s="432">
        <v>0</v>
      </c>
      <c r="D78" s="428">
        <v>0</v>
      </c>
      <c r="E78" s="428">
        <v>0</v>
      </c>
      <c r="F78" s="428">
        <v>0</v>
      </c>
    </row>
    <row r="79" spans="2:6" ht="15.75" hidden="1" thickBot="1" x14ac:dyDescent="0.3">
      <c r="B79" s="776" t="s">
        <v>569</v>
      </c>
      <c r="C79" s="432"/>
      <c r="D79" s="428"/>
      <c r="E79" s="428"/>
      <c r="F79" s="428"/>
    </row>
    <row r="80" spans="2:6" ht="15.75" hidden="1" thickBot="1" x14ac:dyDescent="0.3">
      <c r="B80" s="776" t="s">
        <v>570</v>
      </c>
      <c r="C80" s="432"/>
      <c r="D80" s="428"/>
      <c r="E80" s="428"/>
      <c r="F80" s="428"/>
    </row>
    <row r="81" spans="2:6" ht="15.75" hidden="1" thickBot="1" x14ac:dyDescent="0.3">
      <c r="B81" s="777" t="s">
        <v>573</v>
      </c>
      <c r="C81" s="432"/>
      <c r="D81" s="428"/>
      <c r="E81" s="428"/>
      <c r="F81" s="428"/>
    </row>
    <row r="82" spans="2:6" ht="15.75" hidden="1" thickBot="1" x14ac:dyDescent="0.3">
      <c r="B82" s="776" t="s">
        <v>569</v>
      </c>
      <c r="C82" s="432"/>
      <c r="D82" s="428"/>
      <c r="E82" s="428"/>
      <c r="F82" s="428"/>
    </row>
    <row r="83" spans="2:6" ht="15.75" hidden="1" thickBot="1" x14ac:dyDescent="0.3">
      <c r="B83" s="776" t="s">
        <v>570</v>
      </c>
      <c r="C83" s="432"/>
      <c r="D83" s="428"/>
      <c r="E83" s="428"/>
      <c r="F83" s="428"/>
    </row>
    <row r="84" spans="2:6" ht="15.75" hidden="1" thickBot="1" x14ac:dyDescent="0.3">
      <c r="B84" s="777" t="s">
        <v>574</v>
      </c>
      <c r="C84" s="432"/>
      <c r="D84" s="428"/>
      <c r="E84" s="428"/>
      <c r="F84" s="428"/>
    </row>
    <row r="85" spans="2:6" ht="15.75" hidden="1" thickBot="1" x14ac:dyDescent="0.3">
      <c r="B85" s="776" t="s">
        <v>569</v>
      </c>
      <c r="C85" s="432"/>
      <c r="D85" s="428"/>
      <c r="E85" s="428"/>
      <c r="F85" s="428"/>
    </row>
    <row r="86" spans="2:6" ht="15.75" hidden="1" thickBot="1" x14ac:dyDescent="0.3">
      <c r="B86" s="776" t="s">
        <v>570</v>
      </c>
      <c r="C86" s="432"/>
      <c r="D86" s="428"/>
      <c r="E86" s="428"/>
      <c r="F86" s="428"/>
    </row>
    <row r="87" spans="2:6" ht="15.75" hidden="1" thickBot="1" x14ac:dyDescent="0.3">
      <c r="B87" s="777" t="s">
        <v>575</v>
      </c>
      <c r="C87" s="432"/>
      <c r="D87" s="428"/>
      <c r="E87" s="428"/>
      <c r="F87" s="428"/>
    </row>
    <row r="88" spans="2:6" ht="15.75" hidden="1" thickBot="1" x14ac:dyDescent="0.3">
      <c r="B88" s="776" t="s">
        <v>569</v>
      </c>
      <c r="C88" s="432"/>
      <c r="D88" s="428"/>
      <c r="E88" s="428"/>
      <c r="F88" s="428"/>
    </row>
    <row r="89" spans="2:6" ht="15.75" hidden="1" thickBot="1" x14ac:dyDescent="0.3">
      <c r="B89" s="776" t="s">
        <v>570</v>
      </c>
      <c r="C89" s="432"/>
      <c r="D89" s="428"/>
      <c r="E89" s="428"/>
      <c r="F89" s="428"/>
    </row>
    <row r="90" spans="2:6" ht="15.75" hidden="1" thickBot="1" x14ac:dyDescent="0.3">
      <c r="B90" s="777" t="s">
        <v>576</v>
      </c>
      <c r="C90" s="432"/>
      <c r="D90" s="428"/>
      <c r="E90" s="428"/>
      <c r="F90" s="428"/>
    </row>
    <row r="91" spans="2:6" ht="15.75" hidden="1" thickBot="1" x14ac:dyDescent="0.3">
      <c r="B91" s="776" t="s">
        <v>569</v>
      </c>
      <c r="C91" s="432"/>
      <c r="D91" s="428"/>
      <c r="E91" s="428"/>
      <c r="F91" s="428"/>
    </row>
    <row r="92" spans="2:6" ht="15.75" hidden="1" thickBot="1" x14ac:dyDescent="0.3">
      <c r="B92" s="776" t="s">
        <v>570</v>
      </c>
      <c r="C92" s="432"/>
      <c r="D92" s="428"/>
      <c r="E92" s="428"/>
      <c r="F92" s="428"/>
    </row>
    <row r="93" spans="2:6" ht="15.75" hidden="1" thickBot="1" x14ac:dyDescent="0.3">
      <c r="B93" s="789" t="s">
        <v>581</v>
      </c>
      <c r="C93" s="432">
        <f>C90+C87+C84+C81+C78+C75+C72</f>
        <v>0</v>
      </c>
      <c r="D93" s="432">
        <f>D90+D87+D84+D81+D78+D75+D72</f>
        <v>0</v>
      </c>
      <c r="E93" s="432">
        <f>E90+E87+E84+E81+E78+E75+E72</f>
        <v>0</v>
      </c>
      <c r="F93" s="432">
        <f>F90+F87+F84+F81+F78+F75+F72</f>
        <v>0</v>
      </c>
    </row>
    <row r="94" spans="2:6" ht="15.75" hidden="1" thickBot="1" x14ac:dyDescent="0.3">
      <c r="B94" s="775" t="s">
        <v>578</v>
      </c>
      <c r="C94" s="442">
        <f>IF(C93-C64=0,0,"Error")</f>
        <v>0</v>
      </c>
      <c r="D94" s="442">
        <f>IF(D93-D64=0,0,"Error")</f>
        <v>0</v>
      </c>
      <c r="E94" s="442">
        <f>IF(E93-E64=0,0,"Error")</f>
        <v>0</v>
      </c>
      <c r="F94" s="442">
        <f>IF(F93-F64=0,0,"Error")</f>
        <v>0</v>
      </c>
    </row>
    <row r="95" spans="2:6" ht="15.75" hidden="1" thickBot="1" x14ac:dyDescent="0.3">
      <c r="B95" s="790" t="s">
        <v>582</v>
      </c>
      <c r="C95" s="1874"/>
      <c r="D95" s="1864"/>
      <c r="E95" s="1864"/>
      <c r="F95" s="1865"/>
    </row>
    <row r="96" spans="2:6" ht="15.75" hidden="1" thickBot="1" x14ac:dyDescent="0.3">
      <c r="B96" s="420" t="s">
        <v>560</v>
      </c>
      <c r="C96" s="1629"/>
      <c r="D96" s="1630"/>
      <c r="E96" s="1630"/>
      <c r="F96" s="1871"/>
    </row>
    <row r="97" spans="2:6" ht="15.75" hidden="1" thickBot="1" x14ac:dyDescent="0.3">
      <c r="B97" s="420" t="s">
        <v>37</v>
      </c>
      <c r="C97" s="1643"/>
      <c r="D97" s="1644"/>
      <c r="E97" s="1644"/>
      <c r="F97" s="1857"/>
    </row>
    <row r="98" spans="2:6" ht="15.75" hidden="1" thickBot="1" x14ac:dyDescent="0.3">
      <c r="B98" s="1866"/>
      <c r="C98" s="412">
        <v>2018</v>
      </c>
      <c r="D98" s="412">
        <v>2019</v>
      </c>
      <c r="E98" s="412">
        <v>2020</v>
      </c>
      <c r="F98" s="412">
        <v>2021</v>
      </c>
    </row>
    <row r="99" spans="2:6" ht="15.75" hidden="1" thickBot="1" x14ac:dyDescent="0.3">
      <c r="B99" s="1867"/>
      <c r="C99" s="414" t="s">
        <v>17</v>
      </c>
      <c r="D99" s="414" t="s">
        <v>18</v>
      </c>
      <c r="E99" s="414" t="s">
        <v>18</v>
      </c>
      <c r="F99" s="414" t="s">
        <v>18</v>
      </c>
    </row>
    <row r="100" spans="2:6" ht="15.75" hidden="1" thickBot="1" x14ac:dyDescent="0.3">
      <c r="B100" s="420" t="s">
        <v>39</v>
      </c>
      <c r="C100" s="446"/>
      <c r="D100" s="446"/>
      <c r="E100" s="446"/>
      <c r="F100" s="446"/>
    </row>
    <row r="101" spans="2:6" ht="15.75" hidden="1" thickBot="1" x14ac:dyDescent="0.3">
      <c r="B101" s="420" t="s">
        <v>562</v>
      </c>
      <c r="C101" s="418">
        <f>C130</f>
        <v>0</v>
      </c>
      <c r="D101" s="418">
        <f>D130</f>
        <v>0</v>
      </c>
      <c r="E101" s="418">
        <f>E130</f>
        <v>0</v>
      </c>
      <c r="F101" s="418">
        <f>F130</f>
        <v>0</v>
      </c>
    </row>
    <row r="102" spans="2:6" ht="15.75" hidden="1" thickBot="1" x14ac:dyDescent="0.3">
      <c r="B102" s="420" t="s">
        <v>563</v>
      </c>
      <c r="C102" s="418" t="e">
        <f>C101/C100</f>
        <v>#DIV/0!</v>
      </c>
      <c r="D102" s="418" t="e">
        <f>D101/D100</f>
        <v>#DIV/0!</v>
      </c>
      <c r="E102" s="418" t="e">
        <f>E101/E100</f>
        <v>#DIV/0!</v>
      </c>
      <c r="F102" s="418" t="e">
        <f>F101/F100</f>
        <v>#DIV/0!</v>
      </c>
    </row>
    <row r="103" spans="2:6" ht="15.75" hidden="1" thickBot="1" x14ac:dyDescent="0.3">
      <c r="B103" s="420" t="s">
        <v>564</v>
      </c>
      <c r="C103" s="420"/>
      <c r="D103" s="421" t="e">
        <f t="shared" ref="D103:F105" si="2">D100/C100-1</f>
        <v>#DIV/0!</v>
      </c>
      <c r="E103" s="421" t="e">
        <f t="shared" si="2"/>
        <v>#DIV/0!</v>
      </c>
      <c r="F103" s="421" t="e">
        <f t="shared" si="2"/>
        <v>#DIV/0!</v>
      </c>
    </row>
    <row r="104" spans="2:6" ht="15.75" hidden="1" thickBot="1" x14ac:dyDescent="0.3">
      <c r="B104" s="420" t="s">
        <v>566</v>
      </c>
      <c r="C104" s="420"/>
      <c r="D104" s="421" t="e">
        <f t="shared" si="2"/>
        <v>#DIV/0!</v>
      </c>
      <c r="E104" s="421" t="e">
        <f t="shared" si="2"/>
        <v>#DIV/0!</v>
      </c>
      <c r="F104" s="421" t="e">
        <f t="shared" si="2"/>
        <v>#DIV/0!</v>
      </c>
    </row>
    <row r="105" spans="2:6" ht="15.75" hidden="1" thickBot="1" x14ac:dyDescent="0.3">
      <c r="B105" s="420" t="s">
        <v>51</v>
      </c>
      <c r="C105" s="420"/>
      <c r="D105" s="421" t="e">
        <f t="shared" si="2"/>
        <v>#DIV/0!</v>
      </c>
      <c r="E105" s="421" t="e">
        <f t="shared" si="2"/>
        <v>#DIV/0!</v>
      </c>
      <c r="F105" s="421" t="e">
        <f t="shared" si="2"/>
        <v>#DIV/0!</v>
      </c>
    </row>
    <row r="106" spans="2:6" ht="15.75" hidden="1" thickBot="1" x14ac:dyDescent="0.3">
      <c r="B106" s="1872" t="s">
        <v>580</v>
      </c>
      <c r="C106" s="1638"/>
      <c r="D106" s="1638"/>
      <c r="E106" s="1638"/>
      <c r="F106" s="1873"/>
    </row>
    <row r="107" spans="2:6" ht="15.75" hidden="1" thickBot="1" x14ac:dyDescent="0.3">
      <c r="B107" s="1866"/>
      <c r="C107" s="412">
        <v>2018</v>
      </c>
      <c r="D107" s="412">
        <v>2019</v>
      </c>
      <c r="E107" s="412">
        <v>2020</v>
      </c>
      <c r="F107" s="412">
        <v>2021</v>
      </c>
    </row>
    <row r="108" spans="2:6" ht="15.75" hidden="1" thickBot="1" x14ac:dyDescent="0.3">
      <c r="B108" s="1867"/>
      <c r="C108" s="414" t="s">
        <v>17</v>
      </c>
      <c r="D108" s="414" t="s">
        <v>18</v>
      </c>
      <c r="E108" s="414" t="s">
        <v>18</v>
      </c>
      <c r="F108" s="414" t="s">
        <v>18</v>
      </c>
    </row>
    <row r="109" spans="2:6" ht="15.75" hidden="1" thickBot="1" x14ac:dyDescent="0.3">
      <c r="B109" s="777" t="s">
        <v>568</v>
      </c>
      <c r="C109" s="428"/>
      <c r="D109" s="428"/>
      <c r="E109" s="428"/>
      <c r="F109" s="428"/>
    </row>
    <row r="110" spans="2:6" ht="15.75" hidden="1" thickBot="1" x14ac:dyDescent="0.3">
      <c r="B110" s="776" t="s">
        <v>569</v>
      </c>
      <c r="C110" s="432"/>
      <c r="D110" s="753"/>
      <c r="E110" s="753"/>
      <c r="F110" s="753"/>
    </row>
    <row r="111" spans="2:6" ht="15.75" hidden="1" thickBot="1" x14ac:dyDescent="0.3">
      <c r="B111" s="776" t="s">
        <v>570</v>
      </c>
      <c r="C111" s="432"/>
      <c r="D111" s="753"/>
      <c r="E111" s="753"/>
      <c r="F111" s="753"/>
    </row>
    <row r="112" spans="2:6" ht="15.75" hidden="1" thickBot="1" x14ac:dyDescent="0.3">
      <c r="B112" s="777" t="s">
        <v>571</v>
      </c>
      <c r="C112" s="428"/>
      <c r="D112" s="428"/>
      <c r="E112" s="428"/>
      <c r="F112" s="428"/>
    </row>
    <row r="113" spans="2:6" ht="15.75" hidden="1" thickBot="1" x14ac:dyDescent="0.3">
      <c r="B113" s="776" t="s">
        <v>569</v>
      </c>
      <c r="C113" s="432"/>
      <c r="D113" s="428"/>
      <c r="E113" s="428"/>
      <c r="F113" s="428"/>
    </row>
    <row r="114" spans="2:6" ht="15.75" hidden="1" thickBot="1" x14ac:dyDescent="0.3">
      <c r="B114" s="776" t="s">
        <v>570</v>
      </c>
      <c r="C114" s="432"/>
      <c r="D114" s="428"/>
      <c r="E114" s="428"/>
      <c r="F114" s="428"/>
    </row>
    <row r="115" spans="2:6" ht="15.75" hidden="1" thickBot="1" x14ac:dyDescent="0.3">
      <c r="B115" s="777" t="s">
        <v>572</v>
      </c>
      <c r="C115" s="438">
        <v>0</v>
      </c>
      <c r="D115" s="434">
        <v>0</v>
      </c>
      <c r="E115" s="434">
        <v>0</v>
      </c>
      <c r="F115" s="434">
        <v>0</v>
      </c>
    </row>
    <row r="116" spans="2:6" ht="15.75" hidden="1" thickBot="1" x14ac:dyDescent="0.3">
      <c r="B116" s="776" t="s">
        <v>569</v>
      </c>
      <c r="C116" s="432"/>
      <c r="D116" s="428"/>
      <c r="E116" s="428"/>
      <c r="F116" s="428"/>
    </row>
    <row r="117" spans="2:6" ht="15.75" hidden="1" thickBot="1" x14ac:dyDescent="0.3">
      <c r="B117" s="776" t="s">
        <v>570</v>
      </c>
      <c r="C117" s="432"/>
      <c r="D117" s="428"/>
      <c r="E117" s="428"/>
      <c r="F117" s="428"/>
    </row>
    <row r="118" spans="2:6" ht="15.75" hidden="1" thickBot="1" x14ac:dyDescent="0.3">
      <c r="B118" s="777" t="s">
        <v>573</v>
      </c>
      <c r="C118" s="432"/>
      <c r="D118" s="428"/>
      <c r="E118" s="428"/>
      <c r="F118" s="428"/>
    </row>
    <row r="119" spans="2:6" ht="15.75" hidden="1" thickBot="1" x14ac:dyDescent="0.3">
      <c r="B119" s="776" t="s">
        <v>569</v>
      </c>
      <c r="C119" s="432"/>
      <c r="D119" s="428"/>
      <c r="E119" s="428"/>
      <c r="F119" s="428"/>
    </row>
    <row r="120" spans="2:6" ht="15.75" hidden="1" thickBot="1" x14ac:dyDescent="0.3">
      <c r="B120" s="776" t="s">
        <v>570</v>
      </c>
      <c r="C120" s="432"/>
      <c r="D120" s="428"/>
      <c r="E120" s="428"/>
      <c r="F120" s="428"/>
    </row>
    <row r="121" spans="2:6" ht="15.75" hidden="1" thickBot="1" x14ac:dyDescent="0.3">
      <c r="B121" s="777" t="s">
        <v>574</v>
      </c>
      <c r="C121" s="432"/>
      <c r="D121" s="428"/>
      <c r="E121" s="428"/>
      <c r="F121" s="428"/>
    </row>
    <row r="122" spans="2:6" ht="15.75" hidden="1" thickBot="1" x14ac:dyDescent="0.3">
      <c r="B122" s="776" t="s">
        <v>569</v>
      </c>
      <c r="C122" s="432"/>
      <c r="D122" s="428"/>
      <c r="E122" s="428"/>
      <c r="F122" s="428"/>
    </row>
    <row r="123" spans="2:6" ht="15.75" hidden="1" thickBot="1" x14ac:dyDescent="0.3">
      <c r="B123" s="776" t="s">
        <v>570</v>
      </c>
      <c r="C123" s="432"/>
      <c r="D123" s="428"/>
      <c r="E123" s="428"/>
      <c r="F123" s="428"/>
    </row>
    <row r="124" spans="2:6" ht="15.75" hidden="1" thickBot="1" x14ac:dyDescent="0.3">
      <c r="B124" s="777" t="s">
        <v>575</v>
      </c>
      <c r="C124" s="432">
        <v>0</v>
      </c>
      <c r="D124" s="428">
        <v>0</v>
      </c>
      <c r="E124" s="428">
        <v>0</v>
      </c>
      <c r="F124" s="428">
        <v>0</v>
      </c>
    </row>
    <row r="125" spans="2:6" ht="15.75" hidden="1" thickBot="1" x14ac:dyDescent="0.3">
      <c r="B125" s="776" t="s">
        <v>569</v>
      </c>
      <c r="C125" s="432"/>
      <c r="D125" s="428"/>
      <c r="E125" s="428"/>
      <c r="F125" s="428"/>
    </row>
    <row r="126" spans="2:6" ht="15.75" hidden="1" thickBot="1" x14ac:dyDescent="0.3">
      <c r="B126" s="776" t="s">
        <v>570</v>
      </c>
      <c r="C126" s="432"/>
      <c r="D126" s="428"/>
      <c r="E126" s="428"/>
      <c r="F126" s="428"/>
    </row>
    <row r="127" spans="2:6" ht="15.75" hidden="1" thickBot="1" x14ac:dyDescent="0.3">
      <c r="B127" s="777" t="s">
        <v>576</v>
      </c>
      <c r="C127" s="432"/>
      <c r="D127" s="428"/>
      <c r="E127" s="428"/>
      <c r="F127" s="428"/>
    </row>
    <row r="128" spans="2:6" ht="15.75" hidden="1" thickBot="1" x14ac:dyDescent="0.3">
      <c r="B128" s="776" t="s">
        <v>569</v>
      </c>
      <c r="C128" s="432"/>
      <c r="D128" s="428"/>
      <c r="E128" s="428"/>
      <c r="F128" s="428"/>
    </row>
    <row r="129" spans="2:12" ht="15.75" hidden="1" thickBot="1" x14ac:dyDescent="0.3">
      <c r="B129" s="776" t="s">
        <v>570</v>
      </c>
      <c r="C129" s="432"/>
      <c r="D129" s="428"/>
      <c r="E129" s="428"/>
      <c r="F129" s="428"/>
    </row>
    <row r="130" spans="2:12" ht="15.75" hidden="1" thickBot="1" x14ac:dyDescent="0.3">
      <c r="B130" s="789" t="s">
        <v>581</v>
      </c>
      <c r="C130" s="432">
        <f>C127+C124+C121+C118+C115+C112+C109</f>
        <v>0</v>
      </c>
      <c r="D130" s="432">
        <f>D127+D124+D121+D118+D115+D112+D109</f>
        <v>0</v>
      </c>
      <c r="E130" s="432">
        <f>E127+E124+E121+E118+E115+E112+E109</f>
        <v>0</v>
      </c>
      <c r="F130" s="432">
        <f>F127+F124+F121+F118+F115+F112+F109</f>
        <v>0</v>
      </c>
    </row>
    <row r="131" spans="2:12" ht="15.75" hidden="1" thickBot="1" x14ac:dyDescent="0.3">
      <c r="B131" s="775" t="s">
        <v>578</v>
      </c>
      <c r="C131" s="442">
        <f>IF(C130-C101=0,0,"Error")</f>
        <v>0</v>
      </c>
      <c r="D131" s="442">
        <f>IF(D130-D101=0,0,"Error")</f>
        <v>0</v>
      </c>
      <c r="E131" s="442">
        <f>IF(E130-E101=0,0,"Error")</f>
        <v>0</v>
      </c>
      <c r="F131" s="442">
        <f>IF(F130-F101=0,0,"Error")</f>
        <v>0</v>
      </c>
    </row>
    <row r="132" spans="2:12" ht="15.75" thickBot="1" x14ac:dyDescent="0.3">
      <c r="B132" s="1855" t="s">
        <v>639</v>
      </c>
      <c r="C132" s="1641"/>
      <c r="D132" s="1641"/>
      <c r="E132" s="1641"/>
      <c r="F132" s="1856"/>
    </row>
    <row r="133" spans="2:12" ht="15.75" thickBot="1" x14ac:dyDescent="0.3">
      <c r="B133" s="1855" t="s">
        <v>640</v>
      </c>
      <c r="C133" s="1641"/>
      <c r="D133" s="1641"/>
      <c r="E133" s="1641"/>
      <c r="F133" s="1856"/>
    </row>
    <row r="134" spans="2:12" ht="15.75" thickBot="1" x14ac:dyDescent="0.3">
      <c r="B134" s="786" t="s">
        <v>584</v>
      </c>
      <c r="C134" s="1895" t="s">
        <v>2140</v>
      </c>
      <c r="D134" s="1896"/>
      <c r="E134" s="1897"/>
      <c r="F134" s="1898"/>
    </row>
    <row r="135" spans="2:12" ht="15.75" thickBot="1" x14ac:dyDescent="0.3">
      <c r="B135" s="786" t="s">
        <v>641</v>
      </c>
      <c r="C135" s="786" t="s">
        <v>2139</v>
      </c>
      <c r="D135" s="445" t="s">
        <v>2138</v>
      </c>
      <c r="E135" s="1960"/>
      <c r="F135" s="1879"/>
      <c r="H135" s="1951" t="s">
        <v>589</v>
      </c>
      <c r="I135" s="1952"/>
      <c r="J135" s="1952"/>
      <c r="K135" s="1952"/>
      <c r="L135" s="1953"/>
    </row>
    <row r="136" spans="2:12" ht="15.75" thickBot="1" x14ac:dyDescent="0.3">
      <c r="B136" s="788"/>
      <c r="C136" s="1646"/>
      <c r="D136" s="1881"/>
      <c r="E136" s="1627"/>
      <c r="F136" s="1880"/>
      <c r="H136" s="1954"/>
      <c r="I136" s="1955"/>
      <c r="J136" s="1955"/>
      <c r="K136" s="1955"/>
      <c r="L136" s="1956"/>
    </row>
    <row r="137" spans="2:12" ht="15.75" thickBot="1" x14ac:dyDescent="0.3">
      <c r="B137" s="420" t="s">
        <v>560</v>
      </c>
      <c r="C137" s="1874" t="s">
        <v>2137</v>
      </c>
      <c r="D137" s="1864"/>
      <c r="E137" s="1864"/>
      <c r="F137" s="1865"/>
      <c r="H137" s="1957"/>
      <c r="I137" s="1958"/>
      <c r="J137" s="1958"/>
      <c r="K137" s="1958"/>
      <c r="L137" s="1959"/>
    </row>
    <row r="138" spans="2:12" ht="30" customHeight="1" thickBot="1" x14ac:dyDescent="0.3">
      <c r="B138" s="420" t="s">
        <v>37</v>
      </c>
      <c r="C138" s="1629" t="s">
        <v>2136</v>
      </c>
      <c r="D138" s="1630"/>
      <c r="E138" s="1630"/>
      <c r="F138" s="1871"/>
    </row>
    <row r="139" spans="2:12" x14ac:dyDescent="0.25">
      <c r="B139" s="1866"/>
      <c r="C139" s="412">
        <v>2022</v>
      </c>
      <c r="D139" s="412">
        <v>2023</v>
      </c>
      <c r="E139" s="412">
        <v>2024</v>
      </c>
      <c r="F139" s="412">
        <v>2025</v>
      </c>
    </row>
    <row r="140" spans="2:12" ht="15.75" thickBot="1" x14ac:dyDescent="0.3">
      <c r="B140" s="1867"/>
      <c r="C140" s="414" t="s">
        <v>17</v>
      </c>
      <c r="D140" s="414" t="s">
        <v>18</v>
      </c>
      <c r="E140" s="414" t="s">
        <v>18</v>
      </c>
      <c r="F140" s="414" t="s">
        <v>18</v>
      </c>
    </row>
    <row r="141" spans="2:12" ht="15.75" thickBot="1" x14ac:dyDescent="0.3">
      <c r="B141" s="420" t="s">
        <v>39</v>
      </c>
      <c r="C141" s="446">
        <v>240</v>
      </c>
      <c r="D141" s="446">
        <v>250</v>
      </c>
      <c r="E141" s="446">
        <v>260</v>
      </c>
      <c r="F141" s="446">
        <v>270</v>
      </c>
    </row>
    <row r="142" spans="2:12" ht="15.75" thickBot="1" x14ac:dyDescent="0.3">
      <c r="B142" s="420" t="s">
        <v>562</v>
      </c>
      <c r="C142" s="418">
        <f>C160</f>
        <v>1000</v>
      </c>
      <c r="D142" s="418">
        <v>1000</v>
      </c>
      <c r="E142" s="418">
        <v>1000</v>
      </c>
      <c r="F142" s="418">
        <v>1000</v>
      </c>
    </row>
    <row r="143" spans="2:12" ht="15.75" thickBot="1" x14ac:dyDescent="0.3">
      <c r="B143" s="420" t="s">
        <v>563</v>
      </c>
      <c r="C143" s="418">
        <f>C142/C141</f>
        <v>4.166666666666667</v>
      </c>
      <c r="D143" s="418">
        <f>D142/D141</f>
        <v>4</v>
      </c>
      <c r="E143" s="418">
        <f>E142/E141</f>
        <v>3.8461538461538463</v>
      </c>
      <c r="F143" s="418">
        <f>F142/F141</f>
        <v>3.7037037037037037</v>
      </c>
    </row>
    <row r="144" spans="2:12" ht="15.75" thickBot="1" x14ac:dyDescent="0.3">
      <c r="B144" s="420" t="s">
        <v>564</v>
      </c>
      <c r="C144" s="420" t="s">
        <v>565</v>
      </c>
      <c r="D144" s="421">
        <f t="shared" ref="D144:F146" si="3">D141/C141-1</f>
        <v>4.1666666666666741E-2</v>
      </c>
      <c r="E144" s="421">
        <f t="shared" si="3"/>
        <v>4.0000000000000036E-2</v>
      </c>
      <c r="F144" s="421">
        <f t="shared" si="3"/>
        <v>3.8461538461538547E-2</v>
      </c>
      <c r="H144" s="781"/>
      <c r="I144" s="781"/>
      <c r="J144" s="781"/>
      <c r="K144" s="781"/>
      <c r="L144" s="781"/>
    </row>
    <row r="145" spans="2:6" ht="15.75" thickBot="1" x14ac:dyDescent="0.3">
      <c r="B145" s="420" t="s">
        <v>566</v>
      </c>
      <c r="C145" s="420" t="s">
        <v>565</v>
      </c>
      <c r="D145" s="421">
        <f t="shared" si="3"/>
        <v>0</v>
      </c>
      <c r="E145" s="421">
        <f t="shared" si="3"/>
        <v>0</v>
      </c>
      <c r="F145" s="421">
        <f t="shared" si="3"/>
        <v>0</v>
      </c>
    </row>
    <row r="146" spans="2:6" ht="15.75" thickBot="1" x14ac:dyDescent="0.3">
      <c r="B146" s="420" t="s">
        <v>51</v>
      </c>
      <c r="C146" s="420" t="s">
        <v>565</v>
      </c>
      <c r="D146" s="421">
        <f t="shared" si="3"/>
        <v>-4.0000000000000036E-2</v>
      </c>
      <c r="E146" s="421">
        <f t="shared" si="3"/>
        <v>-3.8461538461538436E-2</v>
      </c>
      <c r="F146" s="421">
        <f t="shared" si="3"/>
        <v>-3.703703703703709E-2</v>
      </c>
    </row>
    <row r="147" spans="2:6" ht="15.75" thickBot="1" x14ac:dyDescent="0.3">
      <c r="B147" s="1872" t="s">
        <v>592</v>
      </c>
      <c r="C147" s="1638"/>
      <c r="D147" s="1638"/>
      <c r="E147" s="1638"/>
      <c r="F147" s="1873"/>
    </row>
    <row r="148" spans="2:6" x14ac:dyDescent="0.25">
      <c r="B148" s="1866"/>
      <c r="C148" s="412">
        <v>2022</v>
      </c>
      <c r="D148" s="412">
        <v>2023</v>
      </c>
      <c r="E148" s="412">
        <v>2024</v>
      </c>
      <c r="F148" s="412">
        <v>2025</v>
      </c>
    </row>
    <row r="149" spans="2:6" ht="15.75" thickBot="1" x14ac:dyDescent="0.3">
      <c r="B149" s="1867"/>
      <c r="C149" s="414" t="s">
        <v>17</v>
      </c>
      <c r="D149" s="414" t="s">
        <v>18</v>
      </c>
      <c r="E149" s="414" t="s">
        <v>18</v>
      </c>
      <c r="F149" s="414" t="s">
        <v>18</v>
      </c>
    </row>
    <row r="150" spans="2:6" ht="15.75" thickBot="1" x14ac:dyDescent="0.3">
      <c r="B150" s="777" t="s">
        <v>593</v>
      </c>
      <c r="C150" s="428">
        <f>C151+C152+C153+C154</f>
        <v>0</v>
      </c>
      <c r="D150" s="428">
        <f>D151+D152+D153+D154</f>
        <v>0</v>
      </c>
      <c r="E150" s="428">
        <f>E151+E152+E153+E154</f>
        <v>0</v>
      </c>
      <c r="F150" s="428">
        <f>F151+F152+F153+F154</f>
        <v>0</v>
      </c>
    </row>
    <row r="151" spans="2:6" ht="15.75" thickBot="1" x14ac:dyDescent="0.3">
      <c r="B151" s="776" t="s">
        <v>569</v>
      </c>
      <c r="C151" s="428"/>
      <c r="D151" s="428"/>
      <c r="E151" s="428"/>
      <c r="F151" s="428"/>
    </row>
    <row r="152" spans="2:6" ht="15.75" thickBot="1" x14ac:dyDescent="0.3">
      <c r="B152" s="776" t="s">
        <v>594</v>
      </c>
      <c r="C152" s="428"/>
      <c r="D152" s="428"/>
      <c r="E152" s="428"/>
      <c r="F152" s="428"/>
    </row>
    <row r="153" spans="2:6" ht="15.75" thickBot="1" x14ac:dyDescent="0.3">
      <c r="B153" s="776" t="s">
        <v>595</v>
      </c>
      <c r="C153" s="428"/>
      <c r="D153" s="428"/>
      <c r="E153" s="428"/>
      <c r="F153" s="428"/>
    </row>
    <row r="154" spans="2:6" ht="15.75" thickBot="1" x14ac:dyDescent="0.3">
      <c r="B154" s="776" t="s">
        <v>596</v>
      </c>
      <c r="C154" s="428"/>
      <c r="D154" s="428"/>
      <c r="E154" s="428"/>
      <c r="F154" s="428"/>
    </row>
    <row r="155" spans="2:6" ht="15.75" thickBot="1" x14ac:dyDescent="0.3">
      <c r="B155" s="777" t="s">
        <v>597</v>
      </c>
      <c r="C155" s="432">
        <f>C156+C157+C158+C159</f>
        <v>1000</v>
      </c>
      <c r="D155" s="432">
        <f>D156+D157+D158+D159</f>
        <v>1000</v>
      </c>
      <c r="E155" s="432">
        <f>E156+E157+E158+E159</f>
        <v>1000</v>
      </c>
      <c r="F155" s="432">
        <f>F156+F157+F158+F159</f>
        <v>1000</v>
      </c>
    </row>
    <row r="156" spans="2:6" ht="15.75" thickBot="1" x14ac:dyDescent="0.3">
      <c r="B156" s="776" t="s">
        <v>569</v>
      </c>
      <c r="C156" s="432">
        <v>1000</v>
      </c>
      <c r="D156" s="428">
        <v>1000</v>
      </c>
      <c r="E156" s="428">
        <v>1000</v>
      </c>
      <c r="F156" s="428">
        <v>1000</v>
      </c>
    </row>
    <row r="157" spans="2:6" ht="15.75" thickBot="1" x14ac:dyDescent="0.3">
      <c r="B157" s="776" t="s">
        <v>594</v>
      </c>
      <c r="C157" s="432"/>
      <c r="D157" s="428"/>
      <c r="E157" s="428"/>
      <c r="F157" s="428"/>
    </row>
    <row r="158" spans="2:6" ht="15.75" thickBot="1" x14ac:dyDescent="0.3">
      <c r="B158" s="776" t="s">
        <v>595</v>
      </c>
      <c r="C158" s="432"/>
      <c r="D158" s="428"/>
      <c r="E158" s="428"/>
      <c r="F158" s="428"/>
    </row>
    <row r="159" spans="2:6" ht="15.75" thickBot="1" x14ac:dyDescent="0.3">
      <c r="B159" s="776" t="s">
        <v>596</v>
      </c>
      <c r="C159" s="432"/>
      <c r="D159" s="428"/>
      <c r="E159" s="428"/>
      <c r="F159" s="428"/>
    </row>
    <row r="160" spans="2:6" ht="15.75" thickBot="1" x14ac:dyDescent="0.3">
      <c r="B160" s="787" t="s">
        <v>577</v>
      </c>
      <c r="C160" s="432">
        <f>C150+C155</f>
        <v>1000</v>
      </c>
      <c r="D160" s="432">
        <f>D150+D155</f>
        <v>1000</v>
      </c>
      <c r="E160" s="432">
        <f>E150+E155</f>
        <v>1000</v>
      </c>
      <c r="F160" s="432">
        <f>F150+F155</f>
        <v>1000</v>
      </c>
    </row>
    <row r="161" spans="2:12" ht="34.5" hidden="1" customHeight="1" thickBot="1" x14ac:dyDescent="0.3">
      <c r="B161" s="786" t="s">
        <v>647</v>
      </c>
      <c r="C161" s="786" t="s">
        <v>2029</v>
      </c>
      <c r="D161" s="445" t="s">
        <v>587</v>
      </c>
      <c r="E161" s="1646"/>
      <c r="F161" s="1880"/>
    </row>
    <row r="162" spans="2:12" ht="15.75" hidden="1" customHeight="1" thickBot="1" x14ac:dyDescent="0.3">
      <c r="B162" s="420" t="s">
        <v>560</v>
      </c>
      <c r="C162" s="1629" t="s">
        <v>2030</v>
      </c>
      <c r="D162" s="1630"/>
      <c r="E162" s="1630"/>
      <c r="F162" s="1871"/>
    </row>
    <row r="163" spans="2:12" ht="15.75" hidden="1" customHeight="1" thickBot="1" x14ac:dyDescent="0.3">
      <c r="B163" s="420" t="s">
        <v>37</v>
      </c>
      <c r="C163" s="1643" t="s">
        <v>1685</v>
      </c>
      <c r="D163" s="1644"/>
      <c r="E163" s="1644"/>
      <c r="F163" s="1857"/>
    </row>
    <row r="164" spans="2:12" ht="15" hidden="1" customHeight="1" x14ac:dyDescent="0.25">
      <c r="B164" s="1866"/>
      <c r="C164" s="412">
        <v>2020</v>
      </c>
      <c r="D164" s="412">
        <v>2021</v>
      </c>
      <c r="E164" s="412">
        <v>2022</v>
      </c>
      <c r="F164" s="412">
        <v>2023</v>
      </c>
    </row>
    <row r="165" spans="2:12" ht="15.75" hidden="1" customHeight="1" thickBot="1" x14ac:dyDescent="0.3">
      <c r="B165" s="1867"/>
      <c r="C165" s="414" t="s">
        <v>17</v>
      </c>
      <c r="D165" s="414" t="s">
        <v>18</v>
      </c>
      <c r="E165" s="414" t="s">
        <v>18</v>
      </c>
      <c r="F165" s="414" t="s">
        <v>18</v>
      </c>
    </row>
    <row r="166" spans="2:12" ht="15.75" hidden="1" customHeight="1" thickBot="1" x14ac:dyDescent="0.3">
      <c r="B166" s="420" t="s">
        <v>39</v>
      </c>
      <c r="C166" s="420"/>
      <c r="D166" s="420">
        <v>0</v>
      </c>
      <c r="E166" s="420"/>
      <c r="F166" s="420"/>
    </row>
    <row r="167" spans="2:12" ht="15.75" hidden="1" customHeight="1" thickBot="1" x14ac:dyDescent="0.3">
      <c r="B167" s="420" t="s">
        <v>562</v>
      </c>
      <c r="C167" s="418"/>
      <c r="D167" s="418">
        <f>D185</f>
        <v>0</v>
      </c>
      <c r="E167" s="418"/>
      <c r="F167" s="418"/>
    </row>
    <row r="168" spans="2:12" ht="15.75" hidden="1" customHeight="1" thickBot="1" x14ac:dyDescent="0.3">
      <c r="B168" s="420" t="s">
        <v>563</v>
      </c>
      <c r="C168" s="418" t="e">
        <f>C167/C166</f>
        <v>#DIV/0!</v>
      </c>
      <c r="D168" s="418" t="e">
        <f>D167/D166</f>
        <v>#DIV/0!</v>
      </c>
      <c r="E168" s="418" t="e">
        <f>E167/E166</f>
        <v>#DIV/0!</v>
      </c>
      <c r="F168" s="418" t="e">
        <f>F167/F166</f>
        <v>#DIV/0!</v>
      </c>
    </row>
    <row r="169" spans="2:12" ht="15.75" hidden="1" customHeight="1" thickBot="1" x14ac:dyDescent="0.3">
      <c r="B169" s="420" t="s">
        <v>564</v>
      </c>
      <c r="C169" s="420" t="s">
        <v>565</v>
      </c>
      <c r="D169" s="421" t="e">
        <f t="shared" ref="D169:F171" si="4">D166/C166-1</f>
        <v>#DIV/0!</v>
      </c>
      <c r="E169" s="421" t="e">
        <f t="shared" si="4"/>
        <v>#DIV/0!</v>
      </c>
      <c r="F169" s="421" t="e">
        <f t="shared" si="4"/>
        <v>#DIV/0!</v>
      </c>
      <c r="H169" s="781"/>
      <c r="I169" s="781"/>
      <c r="J169" s="781"/>
      <c r="K169" s="781"/>
      <c r="L169" s="781"/>
    </row>
    <row r="170" spans="2:12" ht="15.75" hidden="1" customHeight="1" thickBot="1" x14ac:dyDescent="0.3">
      <c r="B170" s="420" t="s">
        <v>566</v>
      </c>
      <c r="C170" s="420" t="s">
        <v>565</v>
      </c>
      <c r="D170" s="421" t="e">
        <f t="shared" si="4"/>
        <v>#DIV/0!</v>
      </c>
      <c r="E170" s="421" t="e">
        <f t="shared" si="4"/>
        <v>#DIV/0!</v>
      </c>
      <c r="F170" s="421" t="e">
        <f t="shared" si="4"/>
        <v>#DIV/0!</v>
      </c>
    </row>
    <row r="171" spans="2:12" ht="15.75" hidden="1" customHeight="1" thickBot="1" x14ac:dyDescent="0.3">
      <c r="B171" s="420" t="s">
        <v>51</v>
      </c>
      <c r="C171" s="420" t="s">
        <v>565</v>
      </c>
      <c r="D171" s="421" t="e">
        <f t="shared" si="4"/>
        <v>#DIV/0!</v>
      </c>
      <c r="E171" s="421" t="e">
        <f t="shared" si="4"/>
        <v>#DIV/0!</v>
      </c>
      <c r="F171" s="421" t="e">
        <f t="shared" si="4"/>
        <v>#DIV/0!</v>
      </c>
    </row>
    <row r="172" spans="2:12" ht="15.75" hidden="1" customHeight="1" thickBot="1" x14ac:dyDescent="0.3">
      <c r="B172" s="1872" t="s">
        <v>1974</v>
      </c>
      <c r="C172" s="1638"/>
      <c r="D172" s="1638"/>
      <c r="E172" s="1638"/>
      <c r="F172" s="1873"/>
    </row>
    <row r="173" spans="2:12" ht="15" hidden="1" customHeight="1" x14ac:dyDescent="0.25">
      <c r="B173" s="1866"/>
      <c r="C173" s="412">
        <v>2020</v>
      </c>
      <c r="D173" s="412">
        <v>2021</v>
      </c>
      <c r="E173" s="412">
        <v>2022</v>
      </c>
      <c r="F173" s="412">
        <v>2023</v>
      </c>
    </row>
    <row r="174" spans="2:12" ht="15.75" hidden="1" customHeight="1" thickBot="1" x14ac:dyDescent="0.3">
      <c r="B174" s="1867"/>
      <c r="C174" s="414" t="s">
        <v>17</v>
      </c>
      <c r="D174" s="414" t="s">
        <v>18</v>
      </c>
      <c r="E174" s="414" t="s">
        <v>18</v>
      </c>
      <c r="F174" s="414" t="s">
        <v>18</v>
      </c>
    </row>
    <row r="175" spans="2:12" ht="15.75" hidden="1" customHeight="1" thickBot="1" x14ac:dyDescent="0.3">
      <c r="B175" s="777" t="s">
        <v>593</v>
      </c>
      <c r="C175" s="428">
        <f>C176+C177+C178+C179</f>
        <v>0</v>
      </c>
      <c r="D175" s="428">
        <f>D176+D177+D178+D179</f>
        <v>0</v>
      </c>
      <c r="E175" s="428">
        <f>E176+E177+E178+E179</f>
        <v>0</v>
      </c>
      <c r="F175" s="428">
        <f>F176+F177+F178+F179</f>
        <v>0</v>
      </c>
    </row>
    <row r="176" spans="2:12" ht="15.75" hidden="1" customHeight="1" thickBot="1" x14ac:dyDescent="0.3">
      <c r="B176" s="776" t="s">
        <v>569</v>
      </c>
      <c r="C176" s="428"/>
      <c r="D176" s="428"/>
      <c r="E176" s="428"/>
      <c r="F176" s="428"/>
    </row>
    <row r="177" spans="2:6" ht="15.75" hidden="1" customHeight="1" thickBot="1" x14ac:dyDescent="0.3">
      <c r="B177" s="776" t="s">
        <v>594</v>
      </c>
      <c r="C177" s="428"/>
      <c r="D177" s="428"/>
      <c r="E177" s="428"/>
      <c r="F177" s="428"/>
    </row>
    <row r="178" spans="2:6" ht="15.75" hidden="1" customHeight="1" thickBot="1" x14ac:dyDescent="0.3">
      <c r="B178" s="776" t="s">
        <v>595</v>
      </c>
      <c r="C178" s="428"/>
      <c r="D178" s="428"/>
      <c r="E178" s="428"/>
      <c r="F178" s="428"/>
    </row>
    <row r="179" spans="2:6" ht="15.75" hidden="1" customHeight="1" thickBot="1" x14ac:dyDescent="0.3">
      <c r="B179" s="776" t="s">
        <v>596</v>
      </c>
      <c r="C179" s="428"/>
      <c r="D179" s="428"/>
      <c r="E179" s="428"/>
      <c r="F179" s="428"/>
    </row>
    <row r="180" spans="2:6" ht="15.75" hidden="1" customHeight="1" thickBot="1" x14ac:dyDescent="0.3">
      <c r="B180" s="777" t="s">
        <v>597</v>
      </c>
      <c r="C180" s="432">
        <f>C181+C182+C183+C184</f>
        <v>0</v>
      </c>
      <c r="D180" s="432">
        <f>D181+D182+D183+D184</f>
        <v>0</v>
      </c>
      <c r="E180" s="432">
        <f>E181+E182+E183+E184</f>
        <v>0</v>
      </c>
      <c r="F180" s="432">
        <f>F181+F182+F183+F184</f>
        <v>0</v>
      </c>
    </row>
    <row r="181" spans="2:6" ht="15.75" hidden="1" customHeight="1" thickBot="1" x14ac:dyDescent="0.3">
      <c r="B181" s="776" t="s">
        <v>569</v>
      </c>
      <c r="C181" s="432"/>
      <c r="D181" s="435">
        <v>0</v>
      </c>
      <c r="E181" s="428"/>
      <c r="F181" s="428"/>
    </row>
    <row r="182" spans="2:6" ht="15.75" hidden="1" customHeight="1" thickBot="1" x14ac:dyDescent="0.3">
      <c r="B182" s="776" t="s">
        <v>594</v>
      </c>
      <c r="C182" s="432"/>
      <c r="D182" s="428"/>
      <c r="E182" s="428"/>
      <c r="F182" s="428"/>
    </row>
    <row r="183" spans="2:6" ht="15.75" hidden="1" customHeight="1" thickBot="1" x14ac:dyDescent="0.3">
      <c r="B183" s="776" t="s">
        <v>595</v>
      </c>
      <c r="C183" s="432"/>
      <c r="D183" s="428"/>
      <c r="E183" s="428"/>
      <c r="F183" s="428"/>
    </row>
    <row r="184" spans="2:6" ht="15.75" hidden="1" customHeight="1" thickBot="1" x14ac:dyDescent="0.3">
      <c r="B184" s="776" t="s">
        <v>596</v>
      </c>
      <c r="C184" s="432"/>
      <c r="D184" s="428"/>
      <c r="E184" s="428"/>
      <c r="F184" s="428"/>
    </row>
    <row r="185" spans="2:6" ht="15.75" hidden="1" customHeight="1" thickBot="1" x14ac:dyDescent="0.3">
      <c r="B185" s="787" t="s">
        <v>653</v>
      </c>
      <c r="C185" s="432">
        <f>C175+C180</f>
        <v>0</v>
      </c>
      <c r="D185" s="432">
        <f>D175+D180</f>
        <v>0</v>
      </c>
      <c r="E185" s="432">
        <f>E175+E180</f>
        <v>0</v>
      </c>
      <c r="F185" s="432">
        <f>F175+F180</f>
        <v>0</v>
      </c>
    </row>
    <row r="186" spans="2:6" ht="34.5" hidden="1" customHeight="1" thickBot="1" x14ac:dyDescent="0.3">
      <c r="B186" s="786" t="s">
        <v>664</v>
      </c>
      <c r="C186" s="785"/>
      <c r="D186" s="784" t="s">
        <v>587</v>
      </c>
      <c r="E186" s="783"/>
      <c r="F186" s="782"/>
    </row>
    <row r="187" spans="2:6" ht="15.75" hidden="1" customHeight="1" thickBot="1" x14ac:dyDescent="0.3">
      <c r="B187" s="420" t="s">
        <v>560</v>
      </c>
      <c r="C187" s="1629"/>
      <c r="D187" s="1630"/>
      <c r="E187" s="1630"/>
      <c r="F187" s="1871"/>
    </row>
    <row r="188" spans="2:6" ht="15.75" hidden="1" customHeight="1" thickBot="1" x14ac:dyDescent="0.3">
      <c r="B188" s="420" t="s">
        <v>37</v>
      </c>
      <c r="C188" s="1643"/>
      <c r="D188" s="1644"/>
      <c r="E188" s="1644"/>
      <c r="F188" s="1857"/>
    </row>
    <row r="189" spans="2:6" ht="15" hidden="1" customHeight="1" x14ac:dyDescent="0.25">
      <c r="B189" s="1866"/>
      <c r="C189" s="412">
        <v>2018</v>
      </c>
      <c r="D189" s="412">
        <v>2019</v>
      </c>
      <c r="E189" s="412">
        <v>2020</v>
      </c>
      <c r="F189" s="412">
        <v>2021</v>
      </c>
    </row>
    <row r="190" spans="2:6" ht="15.75" hidden="1" customHeight="1" thickBot="1" x14ac:dyDescent="0.3">
      <c r="B190" s="1867"/>
      <c r="C190" s="414" t="s">
        <v>17</v>
      </c>
      <c r="D190" s="414" t="s">
        <v>18</v>
      </c>
      <c r="E190" s="414" t="s">
        <v>18</v>
      </c>
      <c r="F190" s="414" t="s">
        <v>18</v>
      </c>
    </row>
    <row r="191" spans="2:6" ht="15.75" hidden="1" customHeight="1" thickBot="1" x14ac:dyDescent="0.3">
      <c r="B191" s="420" t="s">
        <v>39</v>
      </c>
      <c r="C191" s="420"/>
      <c r="D191" s="420"/>
      <c r="E191" s="420"/>
      <c r="F191" s="420"/>
    </row>
    <row r="192" spans="2:6" ht="15.75" hidden="1" customHeight="1" thickBot="1" x14ac:dyDescent="0.3">
      <c r="B192" s="420" t="s">
        <v>562</v>
      </c>
      <c r="C192" s="418">
        <f>C210</f>
        <v>0</v>
      </c>
      <c r="D192" s="418">
        <f>D210</f>
        <v>0</v>
      </c>
      <c r="E192" s="418">
        <f>E210</f>
        <v>0</v>
      </c>
      <c r="F192" s="418">
        <f>F210</f>
        <v>0</v>
      </c>
    </row>
    <row r="193" spans="2:12" ht="15.75" hidden="1" customHeight="1" thickBot="1" x14ac:dyDescent="0.3">
      <c r="B193" s="420" t="s">
        <v>563</v>
      </c>
      <c r="C193" s="418" t="e">
        <f>C192/C191</f>
        <v>#DIV/0!</v>
      </c>
      <c r="D193" s="418" t="e">
        <f>D192/D191</f>
        <v>#DIV/0!</v>
      </c>
      <c r="E193" s="418" t="e">
        <f>E192/E191</f>
        <v>#DIV/0!</v>
      </c>
      <c r="F193" s="418" t="e">
        <f>F192/F191</f>
        <v>#DIV/0!</v>
      </c>
    </row>
    <row r="194" spans="2:12" ht="15.75" hidden="1" customHeight="1" thickBot="1" x14ac:dyDescent="0.3">
      <c r="B194" s="420" t="s">
        <v>564</v>
      </c>
      <c r="C194" s="420" t="s">
        <v>565</v>
      </c>
      <c r="D194" s="421" t="e">
        <f t="shared" ref="D194:F196" si="5">D191/C191-1</f>
        <v>#DIV/0!</v>
      </c>
      <c r="E194" s="421" t="e">
        <f t="shared" si="5"/>
        <v>#DIV/0!</v>
      </c>
      <c r="F194" s="421" t="e">
        <f t="shared" si="5"/>
        <v>#DIV/0!</v>
      </c>
      <c r="H194" s="781"/>
      <c r="I194" s="781"/>
      <c r="J194" s="781"/>
      <c r="K194" s="781"/>
      <c r="L194" s="781"/>
    </row>
    <row r="195" spans="2:12" ht="15.75" hidden="1" customHeight="1" thickBot="1" x14ac:dyDescent="0.3">
      <c r="B195" s="420" t="s">
        <v>566</v>
      </c>
      <c r="C195" s="420" t="s">
        <v>565</v>
      </c>
      <c r="D195" s="421" t="e">
        <f t="shared" si="5"/>
        <v>#DIV/0!</v>
      </c>
      <c r="E195" s="421" t="e">
        <f t="shared" si="5"/>
        <v>#DIV/0!</v>
      </c>
      <c r="F195" s="421" t="e">
        <f t="shared" si="5"/>
        <v>#DIV/0!</v>
      </c>
    </row>
    <row r="196" spans="2:12" ht="15.75" hidden="1" customHeight="1" thickBot="1" x14ac:dyDescent="0.3">
      <c r="B196" s="420" t="s">
        <v>51</v>
      </c>
      <c r="C196" s="420" t="s">
        <v>565</v>
      </c>
      <c r="D196" s="421" t="e">
        <f t="shared" si="5"/>
        <v>#DIV/0!</v>
      </c>
      <c r="E196" s="421" t="e">
        <f t="shared" si="5"/>
        <v>#DIV/0!</v>
      </c>
      <c r="F196" s="421" t="e">
        <f t="shared" si="5"/>
        <v>#DIV/0!</v>
      </c>
    </row>
    <row r="197" spans="2:12" ht="15.75" hidden="1" customHeight="1" thickBot="1" x14ac:dyDescent="0.3">
      <c r="B197" s="1872" t="s">
        <v>2031</v>
      </c>
      <c r="C197" s="1638"/>
      <c r="D197" s="1638"/>
      <c r="E197" s="1638"/>
      <c r="F197" s="1873"/>
    </row>
    <row r="198" spans="2:12" ht="15" hidden="1" customHeight="1" x14ac:dyDescent="0.25">
      <c r="B198" s="1866"/>
      <c r="C198" s="412">
        <v>2018</v>
      </c>
      <c r="D198" s="412">
        <v>2019</v>
      </c>
      <c r="E198" s="412">
        <v>2020</v>
      </c>
      <c r="F198" s="412">
        <v>2021</v>
      </c>
    </row>
    <row r="199" spans="2:12" ht="15.75" hidden="1" customHeight="1" thickBot="1" x14ac:dyDescent="0.3">
      <c r="B199" s="1867"/>
      <c r="C199" s="414" t="s">
        <v>17</v>
      </c>
      <c r="D199" s="414" t="s">
        <v>18</v>
      </c>
      <c r="E199" s="414" t="s">
        <v>18</v>
      </c>
      <c r="F199" s="414" t="s">
        <v>18</v>
      </c>
    </row>
    <row r="200" spans="2:12" ht="15.75" hidden="1" customHeight="1" thickBot="1" x14ac:dyDescent="0.3">
      <c r="B200" s="777" t="s">
        <v>593</v>
      </c>
      <c r="C200" s="428">
        <f>C201+C202+C203+C204</f>
        <v>0</v>
      </c>
      <c r="D200" s="428">
        <f>D201+D202+D203+D204</f>
        <v>0</v>
      </c>
      <c r="E200" s="428">
        <f>E201+E202+E203+E204</f>
        <v>0</v>
      </c>
      <c r="F200" s="428">
        <f>F201+F202+F203+F204</f>
        <v>0</v>
      </c>
    </row>
    <row r="201" spans="2:12" ht="15.75" hidden="1" customHeight="1" thickBot="1" x14ac:dyDescent="0.3">
      <c r="B201" s="776" t="s">
        <v>569</v>
      </c>
      <c r="C201" s="428"/>
      <c r="D201" s="428"/>
      <c r="E201" s="428"/>
      <c r="F201" s="428"/>
    </row>
    <row r="202" spans="2:12" ht="15.75" hidden="1" customHeight="1" thickBot="1" x14ac:dyDescent="0.3">
      <c r="B202" s="776" t="s">
        <v>594</v>
      </c>
      <c r="C202" s="428"/>
      <c r="D202" s="428"/>
      <c r="E202" s="428"/>
      <c r="F202" s="428"/>
    </row>
    <row r="203" spans="2:12" ht="15.75" hidden="1" customHeight="1" thickBot="1" x14ac:dyDescent="0.3">
      <c r="B203" s="776" t="s">
        <v>595</v>
      </c>
      <c r="C203" s="428"/>
      <c r="D203" s="428"/>
      <c r="E203" s="428"/>
      <c r="F203" s="428"/>
    </row>
    <row r="204" spans="2:12" ht="15.75" hidden="1" customHeight="1" thickBot="1" x14ac:dyDescent="0.3">
      <c r="B204" s="776" t="s">
        <v>596</v>
      </c>
      <c r="C204" s="428"/>
      <c r="D204" s="428"/>
      <c r="E204" s="428"/>
      <c r="F204" s="428"/>
    </row>
    <row r="205" spans="2:12" ht="15.75" hidden="1" customHeight="1" thickBot="1" x14ac:dyDescent="0.3">
      <c r="B205" s="777" t="s">
        <v>597</v>
      </c>
      <c r="C205" s="432">
        <f>C206+C207+C208+C209</f>
        <v>0</v>
      </c>
      <c r="D205" s="432">
        <f>D206+D207+D208+D209</f>
        <v>0</v>
      </c>
      <c r="E205" s="432">
        <f>E206+E207+E208+E209</f>
        <v>0</v>
      </c>
      <c r="F205" s="432">
        <f>F206+F207+F208+F209</f>
        <v>0</v>
      </c>
    </row>
    <row r="206" spans="2:12" ht="15.75" hidden="1" customHeight="1" thickBot="1" x14ac:dyDescent="0.3">
      <c r="B206" s="776" t="s">
        <v>569</v>
      </c>
      <c r="C206" s="432"/>
      <c r="D206" s="428"/>
      <c r="E206" s="428"/>
      <c r="F206" s="428"/>
    </row>
    <row r="207" spans="2:12" ht="15.75" hidden="1" customHeight="1" thickBot="1" x14ac:dyDescent="0.3">
      <c r="B207" s="776" t="s">
        <v>594</v>
      </c>
      <c r="C207" s="432"/>
      <c r="D207" s="428"/>
      <c r="E207" s="428"/>
      <c r="F207" s="428"/>
    </row>
    <row r="208" spans="2:12" ht="15.75" hidden="1" customHeight="1" thickBot="1" x14ac:dyDescent="0.3">
      <c r="B208" s="776" t="s">
        <v>595</v>
      </c>
      <c r="C208" s="432"/>
      <c r="D208" s="428"/>
      <c r="E208" s="428"/>
      <c r="F208" s="428"/>
    </row>
    <row r="209" spans="2:12" ht="15.75" hidden="1" customHeight="1" thickBot="1" x14ac:dyDescent="0.3">
      <c r="B209" s="776" t="s">
        <v>596</v>
      </c>
      <c r="C209" s="432"/>
      <c r="D209" s="428"/>
      <c r="E209" s="428"/>
      <c r="F209" s="428"/>
    </row>
    <row r="210" spans="2:12" ht="15.75" hidden="1" customHeight="1" thickBot="1" x14ac:dyDescent="0.3">
      <c r="B210" s="780" t="s">
        <v>660</v>
      </c>
      <c r="C210" s="432">
        <f>C200+C205</f>
        <v>0</v>
      </c>
      <c r="D210" s="432">
        <f>D200+D205</f>
        <v>0</v>
      </c>
      <c r="E210" s="432">
        <f>E200+E205</f>
        <v>0</v>
      </c>
      <c r="F210" s="432">
        <f>F200+F205</f>
        <v>0</v>
      </c>
    </row>
    <row r="211" spans="2:12" ht="15.75" hidden="1" customHeight="1" thickBot="1" x14ac:dyDescent="0.3">
      <c r="B211" s="784" t="s">
        <v>661</v>
      </c>
      <c r="C211" s="1646"/>
      <c r="D211" s="1627"/>
      <c r="E211" s="1627"/>
      <c r="F211" s="1880"/>
    </row>
    <row r="212" spans="2:12" ht="34.5" hidden="1" customHeight="1" thickBot="1" x14ac:dyDescent="0.3">
      <c r="B212" s="786" t="s">
        <v>585</v>
      </c>
      <c r="C212" s="785"/>
      <c r="D212" s="784" t="s">
        <v>587</v>
      </c>
      <c r="E212" s="783"/>
      <c r="F212" s="782"/>
    </row>
    <row r="213" spans="2:12" ht="15.75" hidden="1" customHeight="1" thickBot="1" x14ac:dyDescent="0.3">
      <c r="B213" s="420" t="s">
        <v>560</v>
      </c>
      <c r="C213" s="1629"/>
      <c r="D213" s="1630"/>
      <c r="E213" s="1630"/>
      <c r="F213" s="1871"/>
    </row>
    <row r="214" spans="2:12" ht="15.75" hidden="1" customHeight="1" thickBot="1" x14ac:dyDescent="0.3">
      <c r="B214" s="420" t="s">
        <v>37</v>
      </c>
      <c r="C214" s="1882"/>
      <c r="D214" s="1964"/>
      <c r="E214" s="1964"/>
      <c r="F214" s="1965"/>
    </row>
    <row r="215" spans="2:12" ht="15" hidden="1" customHeight="1" x14ac:dyDescent="0.25">
      <c r="B215" s="1866"/>
      <c r="C215" s="412">
        <v>2020</v>
      </c>
      <c r="D215" s="412">
        <v>2021</v>
      </c>
      <c r="E215" s="412">
        <v>2022</v>
      </c>
      <c r="F215" s="412">
        <v>2023</v>
      </c>
    </row>
    <row r="216" spans="2:12" ht="15.75" hidden="1" customHeight="1" thickBot="1" x14ac:dyDescent="0.3">
      <c r="B216" s="1867"/>
      <c r="C216" s="414" t="s">
        <v>17</v>
      </c>
      <c r="D216" s="414" t="s">
        <v>18</v>
      </c>
      <c r="E216" s="414" t="s">
        <v>18</v>
      </c>
      <c r="F216" s="414" t="s">
        <v>18</v>
      </c>
    </row>
    <row r="217" spans="2:12" ht="15.75" hidden="1" customHeight="1" thickBot="1" x14ac:dyDescent="0.3">
      <c r="B217" s="420" t="s">
        <v>39</v>
      </c>
      <c r="C217" s="420">
        <v>0</v>
      </c>
      <c r="D217" s="420">
        <v>0</v>
      </c>
      <c r="E217" s="420">
        <v>0</v>
      </c>
      <c r="F217" s="420">
        <v>0</v>
      </c>
    </row>
    <row r="218" spans="2:12" ht="15.75" hidden="1" customHeight="1" thickBot="1" x14ac:dyDescent="0.3">
      <c r="B218" s="420" t="s">
        <v>562</v>
      </c>
      <c r="C218" s="418">
        <f>C236</f>
        <v>0</v>
      </c>
      <c r="D218" s="418">
        <f>D236</f>
        <v>0</v>
      </c>
      <c r="E218" s="418">
        <f>E236</f>
        <v>0</v>
      </c>
      <c r="F218" s="418">
        <f>F236</f>
        <v>0</v>
      </c>
    </row>
    <row r="219" spans="2:12" ht="15.75" hidden="1" customHeight="1" thickBot="1" x14ac:dyDescent="0.3">
      <c r="B219" s="420" t="s">
        <v>563</v>
      </c>
      <c r="C219" s="418" t="e">
        <f>C218/C217</f>
        <v>#DIV/0!</v>
      </c>
      <c r="D219" s="418" t="e">
        <f>D218/D217</f>
        <v>#DIV/0!</v>
      </c>
      <c r="E219" s="418" t="e">
        <f>E218/E217</f>
        <v>#DIV/0!</v>
      </c>
      <c r="F219" s="418" t="e">
        <f>F218/F217</f>
        <v>#DIV/0!</v>
      </c>
    </row>
    <row r="220" spans="2:12" ht="15.75" hidden="1" customHeight="1" thickBot="1" x14ac:dyDescent="0.3">
      <c r="B220" s="420" t="s">
        <v>564</v>
      </c>
      <c r="C220" s="420" t="s">
        <v>565</v>
      </c>
      <c r="D220" s="421" t="e">
        <f t="shared" ref="D220:F222" si="6">D217/C217-1</f>
        <v>#DIV/0!</v>
      </c>
      <c r="E220" s="421" t="e">
        <f t="shared" si="6"/>
        <v>#DIV/0!</v>
      </c>
      <c r="F220" s="421" t="e">
        <f t="shared" si="6"/>
        <v>#DIV/0!</v>
      </c>
      <c r="H220" s="781"/>
      <c r="I220" s="781"/>
      <c r="J220" s="781"/>
      <c r="K220" s="781"/>
      <c r="L220" s="781"/>
    </row>
    <row r="221" spans="2:12" ht="15.75" hidden="1" customHeight="1" thickBot="1" x14ac:dyDescent="0.3">
      <c r="B221" s="420" t="s">
        <v>566</v>
      </c>
      <c r="C221" s="420" t="s">
        <v>565</v>
      </c>
      <c r="D221" s="421" t="e">
        <f t="shared" si="6"/>
        <v>#DIV/0!</v>
      </c>
      <c r="E221" s="421" t="e">
        <f t="shared" si="6"/>
        <v>#DIV/0!</v>
      </c>
      <c r="F221" s="421" t="e">
        <f t="shared" si="6"/>
        <v>#DIV/0!</v>
      </c>
    </row>
    <row r="222" spans="2:12" ht="15.75" hidden="1" customHeight="1" thickBot="1" x14ac:dyDescent="0.3">
      <c r="B222" s="420" t="s">
        <v>51</v>
      </c>
      <c r="C222" s="420" t="s">
        <v>565</v>
      </c>
      <c r="D222" s="421" t="e">
        <f t="shared" si="6"/>
        <v>#DIV/0!</v>
      </c>
      <c r="E222" s="421" t="e">
        <f t="shared" si="6"/>
        <v>#DIV/0!</v>
      </c>
      <c r="F222" s="421" t="e">
        <f t="shared" si="6"/>
        <v>#DIV/0!</v>
      </c>
    </row>
    <row r="223" spans="2:12" ht="15.75" hidden="1" customHeight="1" thickBot="1" x14ac:dyDescent="0.3">
      <c r="B223" s="1872" t="s">
        <v>2032</v>
      </c>
      <c r="C223" s="1638"/>
      <c r="D223" s="1638"/>
      <c r="E223" s="1638"/>
      <c r="F223" s="1873"/>
    </row>
    <row r="224" spans="2:12" ht="15" hidden="1" customHeight="1" x14ac:dyDescent="0.25">
      <c r="B224" s="1866"/>
      <c r="C224" s="412">
        <v>2020</v>
      </c>
      <c r="D224" s="412">
        <v>2021</v>
      </c>
      <c r="E224" s="412">
        <v>2022</v>
      </c>
      <c r="F224" s="412">
        <v>2023</v>
      </c>
    </row>
    <row r="225" spans="2:12" ht="15.75" hidden="1" customHeight="1" thickBot="1" x14ac:dyDescent="0.3">
      <c r="B225" s="1867"/>
      <c r="C225" s="414" t="s">
        <v>17</v>
      </c>
      <c r="D225" s="414" t="s">
        <v>18</v>
      </c>
      <c r="E225" s="414" t="s">
        <v>18</v>
      </c>
      <c r="F225" s="414" t="s">
        <v>18</v>
      </c>
    </row>
    <row r="226" spans="2:12" ht="15.75" hidden="1" customHeight="1" thickBot="1" x14ac:dyDescent="0.3">
      <c r="B226" s="777" t="s">
        <v>593</v>
      </c>
      <c r="C226" s="428">
        <f>C227+C228+C229+C230</f>
        <v>0</v>
      </c>
      <c r="D226" s="428">
        <f>D227+D228+D229+D230</f>
        <v>0</v>
      </c>
      <c r="E226" s="428">
        <f>E227+E228+E229+E230</f>
        <v>0</v>
      </c>
      <c r="F226" s="428">
        <f>F227+F228+F229+F230</f>
        <v>0</v>
      </c>
    </row>
    <row r="227" spans="2:12" ht="15.75" hidden="1" customHeight="1" thickBot="1" x14ac:dyDescent="0.3">
      <c r="B227" s="776" t="s">
        <v>569</v>
      </c>
      <c r="C227" s="428"/>
      <c r="D227" s="428"/>
      <c r="E227" s="428"/>
      <c r="F227" s="428"/>
    </row>
    <row r="228" spans="2:12" ht="15.75" hidden="1" customHeight="1" thickBot="1" x14ac:dyDescent="0.3">
      <c r="B228" s="776" t="s">
        <v>594</v>
      </c>
      <c r="C228" s="428"/>
      <c r="D228" s="428"/>
      <c r="E228" s="428"/>
      <c r="F228" s="428"/>
    </row>
    <row r="229" spans="2:12" ht="15.75" hidden="1" customHeight="1" thickBot="1" x14ac:dyDescent="0.3">
      <c r="B229" s="776" t="s">
        <v>595</v>
      </c>
      <c r="C229" s="428"/>
      <c r="D229" s="428"/>
      <c r="E229" s="428"/>
      <c r="F229" s="428"/>
    </row>
    <row r="230" spans="2:12" ht="15.75" hidden="1" customHeight="1" thickBot="1" x14ac:dyDescent="0.3">
      <c r="B230" s="776" t="s">
        <v>596</v>
      </c>
      <c r="C230" s="428"/>
      <c r="D230" s="428"/>
      <c r="E230" s="428"/>
      <c r="F230" s="428"/>
    </row>
    <row r="231" spans="2:12" ht="15.75" hidden="1" customHeight="1" thickBot="1" x14ac:dyDescent="0.3">
      <c r="B231" s="777" t="s">
        <v>597</v>
      </c>
      <c r="C231" s="432">
        <f>C232+C233+C234+C235</f>
        <v>0</v>
      </c>
      <c r="D231" s="432">
        <f>D232+D233+D234+D235</f>
        <v>0</v>
      </c>
      <c r="E231" s="432">
        <f>E232+E233+E234+E235</f>
        <v>0</v>
      </c>
      <c r="F231" s="432">
        <f>F232+F233+F234+F235</f>
        <v>0</v>
      </c>
    </row>
    <row r="232" spans="2:12" ht="15.75" hidden="1" customHeight="1" thickBot="1" x14ac:dyDescent="0.3">
      <c r="B232" s="776" t="s">
        <v>569</v>
      </c>
      <c r="C232" s="432"/>
      <c r="D232" s="432">
        <v>0</v>
      </c>
      <c r="E232" s="432">
        <v>0</v>
      </c>
      <c r="F232" s="432"/>
    </row>
    <row r="233" spans="2:12" ht="15.75" hidden="1" customHeight="1" thickBot="1" x14ac:dyDescent="0.3">
      <c r="B233" s="776" t="s">
        <v>594</v>
      </c>
      <c r="C233" s="432"/>
      <c r="D233" s="432"/>
      <c r="E233" s="432"/>
      <c r="F233" s="432"/>
    </row>
    <row r="234" spans="2:12" ht="15.75" hidden="1" customHeight="1" thickBot="1" x14ac:dyDescent="0.3">
      <c r="B234" s="776" t="s">
        <v>595</v>
      </c>
      <c r="C234" s="432"/>
      <c r="D234" s="432"/>
      <c r="E234" s="432"/>
      <c r="F234" s="432"/>
    </row>
    <row r="235" spans="2:12" ht="15.75" hidden="1" customHeight="1" thickBot="1" x14ac:dyDescent="0.3">
      <c r="B235" s="776" t="s">
        <v>596</v>
      </c>
      <c r="C235" s="432"/>
      <c r="D235" s="432"/>
      <c r="E235" s="432"/>
      <c r="F235" s="432"/>
    </row>
    <row r="236" spans="2:12" ht="15.75" hidden="1" customHeight="1" thickBot="1" x14ac:dyDescent="0.3">
      <c r="B236" s="780" t="s">
        <v>581</v>
      </c>
      <c r="C236" s="432">
        <f>C226+C231</f>
        <v>0</v>
      </c>
      <c r="D236" s="432">
        <f>D226+D231</f>
        <v>0</v>
      </c>
      <c r="E236" s="432">
        <f>E226+E231</f>
        <v>0</v>
      </c>
      <c r="F236" s="432">
        <f>F226+F231</f>
        <v>0</v>
      </c>
    </row>
    <row r="237" spans="2:12" ht="15.75" hidden="1" customHeight="1" thickBot="1" x14ac:dyDescent="0.3">
      <c r="B237" s="1855" t="s">
        <v>72</v>
      </c>
      <c r="C237" s="1641"/>
      <c r="D237" s="1641"/>
      <c r="E237" s="1641"/>
      <c r="F237" s="1856"/>
    </row>
    <row r="238" spans="2:12" ht="15.75" hidden="1" customHeight="1" thickBot="1" x14ac:dyDescent="0.3">
      <c r="B238" s="1855" t="s">
        <v>583</v>
      </c>
      <c r="C238" s="1641"/>
      <c r="D238" s="1641"/>
      <c r="E238" s="1641"/>
      <c r="F238" s="1856"/>
    </row>
    <row r="239" spans="2:12" ht="15.75" hidden="1" customHeight="1" thickBot="1" x14ac:dyDescent="0.3">
      <c r="B239" s="786" t="s">
        <v>584</v>
      </c>
      <c r="C239" s="1961"/>
      <c r="D239" s="1962"/>
      <c r="E239" s="1962"/>
      <c r="F239" s="1963"/>
    </row>
    <row r="240" spans="2:12" ht="34.5" hidden="1" customHeight="1" thickBot="1" x14ac:dyDescent="0.3">
      <c r="B240" s="786" t="s">
        <v>641</v>
      </c>
      <c r="C240" s="786"/>
      <c r="D240" s="445" t="s">
        <v>587</v>
      </c>
      <c r="E240" s="1627"/>
      <c r="F240" s="1880"/>
      <c r="H240" s="1951" t="s">
        <v>589</v>
      </c>
      <c r="I240" s="1952"/>
      <c r="J240" s="1952"/>
      <c r="K240" s="1952"/>
      <c r="L240" s="1953"/>
    </row>
    <row r="241" spans="2:12" ht="15.75" hidden="1" customHeight="1" thickBot="1" x14ac:dyDescent="0.3">
      <c r="B241" s="788"/>
      <c r="C241" s="1646"/>
      <c r="D241" s="1881"/>
      <c r="E241" s="1627"/>
      <c r="F241" s="1880"/>
      <c r="H241" s="1954"/>
      <c r="I241" s="1955"/>
      <c r="J241" s="1955"/>
      <c r="K241" s="1955"/>
      <c r="L241" s="1956"/>
    </row>
    <row r="242" spans="2:12" ht="15.75" hidden="1" customHeight="1" thickBot="1" x14ac:dyDescent="0.3">
      <c r="B242" s="420" t="s">
        <v>560</v>
      </c>
      <c r="C242" s="1629"/>
      <c r="D242" s="1630"/>
      <c r="E242" s="1630"/>
      <c r="F242" s="1871"/>
      <c r="H242" s="1957"/>
      <c r="I242" s="1958"/>
      <c r="J242" s="1958"/>
      <c r="K242" s="1958"/>
      <c r="L242" s="1959"/>
    </row>
    <row r="243" spans="2:12" ht="15.75" hidden="1" customHeight="1" thickBot="1" x14ac:dyDescent="0.3">
      <c r="B243" s="420" t="s">
        <v>37</v>
      </c>
      <c r="C243" s="1643"/>
      <c r="D243" s="1644"/>
      <c r="E243" s="1644"/>
      <c r="F243" s="1857"/>
    </row>
    <row r="244" spans="2:12" ht="15" hidden="1" customHeight="1" x14ac:dyDescent="0.25">
      <c r="B244" s="1866"/>
      <c r="C244" s="412">
        <v>2020</v>
      </c>
      <c r="D244" s="412">
        <v>2021</v>
      </c>
      <c r="E244" s="412">
        <v>2022</v>
      </c>
      <c r="F244" s="412">
        <v>2023</v>
      </c>
    </row>
    <row r="245" spans="2:12" ht="15.75" hidden="1" customHeight="1" thickBot="1" x14ac:dyDescent="0.3">
      <c r="B245" s="1867"/>
      <c r="C245" s="414" t="s">
        <v>17</v>
      </c>
      <c r="D245" s="414" t="s">
        <v>18</v>
      </c>
      <c r="E245" s="414" t="s">
        <v>18</v>
      </c>
      <c r="F245" s="414" t="s">
        <v>18</v>
      </c>
    </row>
    <row r="246" spans="2:12" ht="15.75" hidden="1" customHeight="1" thickBot="1" x14ac:dyDescent="0.3">
      <c r="B246" s="420" t="s">
        <v>39</v>
      </c>
      <c r="C246" s="418"/>
      <c r="D246" s="418"/>
      <c r="E246" s="418"/>
      <c r="F246" s="418"/>
    </row>
    <row r="247" spans="2:12" ht="15.75" hidden="1" customHeight="1" thickBot="1" x14ac:dyDescent="0.3">
      <c r="B247" s="420" t="s">
        <v>562</v>
      </c>
      <c r="C247" s="418">
        <f>C310-C272</f>
        <v>0</v>
      </c>
      <c r="D247" s="418">
        <f>D310-D272</f>
        <v>0</v>
      </c>
      <c r="E247" s="418">
        <f>E310-E272</f>
        <v>0</v>
      </c>
      <c r="F247" s="418">
        <f>F265</f>
        <v>0</v>
      </c>
    </row>
    <row r="248" spans="2:12" ht="15.75" hidden="1" customHeight="1" thickBot="1" x14ac:dyDescent="0.3">
      <c r="B248" s="420" t="s">
        <v>563</v>
      </c>
      <c r="C248" s="418" t="e">
        <f>C247/C246</f>
        <v>#DIV/0!</v>
      </c>
      <c r="D248" s="418" t="e">
        <f>D247/D246</f>
        <v>#DIV/0!</v>
      </c>
      <c r="E248" s="418" t="e">
        <f>E247/E246</f>
        <v>#DIV/0!</v>
      </c>
      <c r="F248" s="418" t="e">
        <f>F247/F246</f>
        <v>#DIV/0!</v>
      </c>
    </row>
    <row r="249" spans="2:12" ht="15.75" hidden="1" customHeight="1" thickBot="1" x14ac:dyDescent="0.3">
      <c r="B249" s="420" t="s">
        <v>564</v>
      </c>
      <c r="C249" s="420" t="s">
        <v>565</v>
      </c>
      <c r="D249" s="421" t="e">
        <f t="shared" ref="D249:F251" si="7">D246/C246-1</f>
        <v>#DIV/0!</v>
      </c>
      <c r="E249" s="421" t="e">
        <f t="shared" si="7"/>
        <v>#DIV/0!</v>
      </c>
      <c r="F249" s="421" t="e">
        <f t="shared" si="7"/>
        <v>#DIV/0!</v>
      </c>
      <c r="H249" s="781"/>
      <c r="I249" s="781"/>
      <c r="J249" s="781"/>
      <c r="K249" s="781"/>
      <c r="L249" s="781"/>
    </row>
    <row r="250" spans="2:12" ht="15.75" hidden="1" customHeight="1" thickBot="1" x14ac:dyDescent="0.3">
      <c r="B250" s="420" t="s">
        <v>566</v>
      </c>
      <c r="C250" s="420" t="s">
        <v>565</v>
      </c>
      <c r="D250" s="421" t="e">
        <f t="shared" si="7"/>
        <v>#DIV/0!</v>
      </c>
      <c r="E250" s="421" t="e">
        <f t="shared" si="7"/>
        <v>#DIV/0!</v>
      </c>
      <c r="F250" s="421" t="e">
        <f t="shared" si="7"/>
        <v>#DIV/0!</v>
      </c>
    </row>
    <row r="251" spans="2:12" ht="15.75" hidden="1" customHeight="1" thickBot="1" x14ac:dyDescent="0.3">
      <c r="B251" s="420" t="s">
        <v>51</v>
      </c>
      <c r="C251" s="420" t="s">
        <v>565</v>
      </c>
      <c r="D251" s="421" t="e">
        <f t="shared" si="7"/>
        <v>#DIV/0!</v>
      </c>
      <c r="E251" s="421" t="e">
        <f t="shared" si="7"/>
        <v>#DIV/0!</v>
      </c>
      <c r="F251" s="421" t="e">
        <f t="shared" si="7"/>
        <v>#DIV/0!</v>
      </c>
    </row>
    <row r="252" spans="2:12" ht="15.75" hidden="1" customHeight="1" thickBot="1" x14ac:dyDescent="0.3">
      <c r="B252" s="1872" t="s">
        <v>592</v>
      </c>
      <c r="C252" s="1638"/>
      <c r="D252" s="1638"/>
      <c r="E252" s="1638"/>
      <c r="F252" s="1873"/>
    </row>
    <row r="253" spans="2:12" ht="15" hidden="1" customHeight="1" x14ac:dyDescent="0.25">
      <c r="B253" s="1866"/>
      <c r="C253" s="412">
        <v>2020</v>
      </c>
      <c r="D253" s="412">
        <v>2021</v>
      </c>
      <c r="E253" s="412">
        <v>2022</v>
      </c>
      <c r="F253" s="412">
        <v>2023</v>
      </c>
    </row>
    <row r="254" spans="2:12" ht="15.75" hidden="1" customHeight="1" thickBot="1" x14ac:dyDescent="0.3">
      <c r="B254" s="1867"/>
      <c r="C254" s="414" t="s">
        <v>17</v>
      </c>
      <c r="D254" s="414" t="s">
        <v>18</v>
      </c>
      <c r="E254" s="414" t="s">
        <v>18</v>
      </c>
      <c r="F254" s="414" t="s">
        <v>18</v>
      </c>
    </row>
    <row r="255" spans="2:12" ht="15.75" hidden="1" customHeight="1" thickBot="1" x14ac:dyDescent="0.3">
      <c r="B255" s="777" t="s">
        <v>593</v>
      </c>
      <c r="C255" s="428">
        <f>C256+C257+C258+C259</f>
        <v>0</v>
      </c>
      <c r="D255" s="428">
        <f>D256+D257+D258+D259</f>
        <v>0</v>
      </c>
      <c r="E255" s="428">
        <f>E256+E257+E258+E259</f>
        <v>0</v>
      </c>
      <c r="F255" s="428">
        <f>F256+F257+F258+F259</f>
        <v>0</v>
      </c>
    </row>
    <row r="256" spans="2:12" ht="15.75" hidden="1" customHeight="1" thickBot="1" x14ac:dyDescent="0.3">
      <c r="B256" s="776" t="s">
        <v>569</v>
      </c>
      <c r="C256" s="428"/>
      <c r="D256" s="428"/>
      <c r="E256" s="428"/>
      <c r="F256" s="428"/>
    </row>
    <row r="257" spans="2:6" ht="15.75" hidden="1" customHeight="1" thickBot="1" x14ac:dyDescent="0.3">
      <c r="B257" s="776" t="s">
        <v>594</v>
      </c>
      <c r="C257" s="428"/>
      <c r="D257" s="428"/>
      <c r="E257" s="428"/>
      <c r="F257" s="428"/>
    </row>
    <row r="258" spans="2:6" ht="15.75" hidden="1" customHeight="1" thickBot="1" x14ac:dyDescent="0.3">
      <c r="B258" s="776" t="s">
        <v>595</v>
      </c>
      <c r="C258" s="428"/>
      <c r="D258" s="428"/>
      <c r="E258" s="428"/>
      <c r="F258" s="428"/>
    </row>
    <row r="259" spans="2:6" ht="15.75" hidden="1" customHeight="1" thickBot="1" x14ac:dyDescent="0.3">
      <c r="B259" s="776" t="s">
        <v>596</v>
      </c>
      <c r="C259" s="428"/>
      <c r="D259" s="428"/>
      <c r="E259" s="428"/>
      <c r="F259" s="428"/>
    </row>
    <row r="260" spans="2:6" ht="15.75" hidden="1" customHeight="1" thickBot="1" x14ac:dyDescent="0.3">
      <c r="B260" s="777" t="s">
        <v>597</v>
      </c>
      <c r="C260" s="432">
        <f>C261+C262+C263+C264</f>
        <v>0</v>
      </c>
      <c r="D260" s="432">
        <f>D261+D262+D263+D264</f>
        <v>0</v>
      </c>
      <c r="E260" s="432">
        <f>E261+E262+E263+E264</f>
        <v>0</v>
      </c>
      <c r="F260" s="432">
        <f>F261+F262+F263+F264</f>
        <v>0</v>
      </c>
    </row>
    <row r="261" spans="2:6" ht="15.75" hidden="1" customHeight="1" thickBot="1" x14ac:dyDescent="0.3">
      <c r="B261" s="776" t="s">
        <v>569</v>
      </c>
      <c r="C261" s="432"/>
      <c r="D261" s="428"/>
      <c r="E261" s="428"/>
      <c r="F261" s="428">
        <v>0</v>
      </c>
    </row>
    <row r="262" spans="2:6" ht="15.75" hidden="1" customHeight="1" thickBot="1" x14ac:dyDescent="0.3">
      <c r="B262" s="776" t="s">
        <v>594</v>
      </c>
      <c r="C262" s="432"/>
      <c r="D262" s="428"/>
      <c r="E262" s="428"/>
      <c r="F262" s="428"/>
    </row>
    <row r="263" spans="2:6" ht="15.75" hidden="1" customHeight="1" thickBot="1" x14ac:dyDescent="0.3">
      <c r="B263" s="776" t="s">
        <v>595</v>
      </c>
      <c r="C263" s="432"/>
      <c r="D263" s="428"/>
      <c r="E263" s="428"/>
      <c r="F263" s="428"/>
    </row>
    <row r="264" spans="2:6" ht="15.75" hidden="1" customHeight="1" thickBot="1" x14ac:dyDescent="0.3">
      <c r="B264" s="776" t="s">
        <v>596</v>
      </c>
      <c r="C264" s="432"/>
      <c r="D264" s="428"/>
      <c r="E264" s="428"/>
      <c r="F264" s="428"/>
    </row>
    <row r="265" spans="2:6" ht="15.75" hidden="1" customHeight="1" thickBot="1" x14ac:dyDescent="0.3">
      <c r="B265" s="787" t="s">
        <v>577</v>
      </c>
      <c r="C265" s="432">
        <f>C255+C260</f>
        <v>0</v>
      </c>
      <c r="D265" s="432">
        <f>D255+D260</f>
        <v>0</v>
      </c>
      <c r="E265" s="432">
        <f>E255+E260</f>
        <v>0</v>
      </c>
      <c r="F265" s="432">
        <f>F255+F260</f>
        <v>0</v>
      </c>
    </row>
    <row r="266" spans="2:6" ht="34.5" hidden="1" customHeight="1" thickBot="1" x14ac:dyDescent="0.3">
      <c r="B266" s="786" t="s">
        <v>647</v>
      </c>
      <c r="C266" s="786"/>
      <c r="D266" s="445" t="s">
        <v>587</v>
      </c>
      <c r="E266" s="1627"/>
      <c r="F266" s="1880"/>
    </row>
    <row r="267" spans="2:6" ht="15.75" hidden="1" customHeight="1" thickBot="1" x14ac:dyDescent="0.3">
      <c r="B267" s="420" t="s">
        <v>560</v>
      </c>
      <c r="C267" s="1629"/>
      <c r="D267" s="1630"/>
      <c r="E267" s="1630"/>
      <c r="F267" s="1871"/>
    </row>
    <row r="268" spans="2:6" ht="15.75" hidden="1" customHeight="1" thickBot="1" x14ac:dyDescent="0.3">
      <c r="B268" s="420" t="s">
        <v>37</v>
      </c>
      <c r="C268" s="1643"/>
      <c r="D268" s="1644"/>
      <c r="E268" s="1644"/>
      <c r="F268" s="1857"/>
    </row>
    <row r="269" spans="2:6" ht="15" hidden="1" customHeight="1" x14ac:dyDescent="0.25">
      <c r="B269" s="1866"/>
      <c r="C269" s="412">
        <v>2020</v>
      </c>
      <c r="D269" s="412">
        <v>2021</v>
      </c>
      <c r="E269" s="412">
        <v>2022</v>
      </c>
      <c r="F269" s="412">
        <v>2023</v>
      </c>
    </row>
    <row r="270" spans="2:6" ht="15.75" hidden="1" customHeight="1" thickBot="1" x14ac:dyDescent="0.3">
      <c r="B270" s="1867"/>
      <c r="C270" s="414" t="s">
        <v>17</v>
      </c>
      <c r="D270" s="414" t="s">
        <v>18</v>
      </c>
      <c r="E270" s="414" t="s">
        <v>18</v>
      </c>
      <c r="F270" s="414" t="s">
        <v>18</v>
      </c>
    </row>
    <row r="271" spans="2:6" ht="15.75" hidden="1" customHeight="1" thickBot="1" x14ac:dyDescent="0.3">
      <c r="B271" s="420" t="s">
        <v>39</v>
      </c>
      <c r="C271" s="420"/>
      <c r="D271" s="420"/>
      <c r="E271" s="420"/>
      <c r="F271" s="420"/>
    </row>
    <row r="272" spans="2:6" ht="15.75" hidden="1" customHeight="1" thickBot="1" x14ac:dyDescent="0.3">
      <c r="B272" s="420" t="s">
        <v>562</v>
      </c>
      <c r="C272" s="418"/>
      <c r="D272" s="418"/>
      <c r="E272" s="418"/>
      <c r="F272" s="418"/>
    </row>
    <row r="273" spans="2:12" ht="15.75" hidden="1" customHeight="1" thickBot="1" x14ac:dyDescent="0.3">
      <c r="B273" s="420" t="s">
        <v>563</v>
      </c>
      <c r="C273" s="418" t="e">
        <f>C272/C271</f>
        <v>#DIV/0!</v>
      </c>
      <c r="D273" s="418" t="e">
        <f>D272/D271</f>
        <v>#DIV/0!</v>
      </c>
      <c r="E273" s="418" t="e">
        <f>E272/E271</f>
        <v>#DIV/0!</v>
      </c>
      <c r="F273" s="418" t="e">
        <f>F272/F271</f>
        <v>#DIV/0!</v>
      </c>
    </row>
    <row r="274" spans="2:12" ht="15.75" hidden="1" customHeight="1" thickBot="1" x14ac:dyDescent="0.3">
      <c r="B274" s="420" t="s">
        <v>564</v>
      </c>
      <c r="C274" s="420" t="s">
        <v>565</v>
      </c>
      <c r="D274" s="421" t="e">
        <f t="shared" ref="D274:F276" si="8">D271/C271-1</f>
        <v>#DIV/0!</v>
      </c>
      <c r="E274" s="421" t="e">
        <f t="shared" si="8"/>
        <v>#DIV/0!</v>
      </c>
      <c r="F274" s="421" t="e">
        <f t="shared" si="8"/>
        <v>#DIV/0!</v>
      </c>
      <c r="H274" s="781"/>
      <c r="I274" s="781"/>
      <c r="J274" s="781"/>
      <c r="K274" s="781"/>
      <c r="L274" s="781"/>
    </row>
    <row r="275" spans="2:12" ht="15.75" hidden="1" customHeight="1" thickBot="1" x14ac:dyDescent="0.3">
      <c r="B275" s="420" t="s">
        <v>566</v>
      </c>
      <c r="C275" s="420" t="s">
        <v>565</v>
      </c>
      <c r="D275" s="421" t="e">
        <f t="shared" si="8"/>
        <v>#DIV/0!</v>
      </c>
      <c r="E275" s="421" t="e">
        <f t="shared" si="8"/>
        <v>#DIV/0!</v>
      </c>
      <c r="F275" s="421" t="e">
        <f t="shared" si="8"/>
        <v>#DIV/0!</v>
      </c>
    </row>
    <row r="276" spans="2:12" ht="15.75" hidden="1" customHeight="1" thickBot="1" x14ac:dyDescent="0.3">
      <c r="B276" s="420" t="s">
        <v>51</v>
      </c>
      <c r="C276" s="420" t="s">
        <v>565</v>
      </c>
      <c r="D276" s="421" t="e">
        <f t="shared" si="8"/>
        <v>#DIV/0!</v>
      </c>
      <c r="E276" s="421" t="e">
        <f t="shared" si="8"/>
        <v>#DIV/0!</v>
      </c>
      <c r="F276" s="421" t="e">
        <f t="shared" si="8"/>
        <v>#DIV/0!</v>
      </c>
    </row>
    <row r="277" spans="2:12" ht="15.75" hidden="1" customHeight="1" thickBot="1" x14ac:dyDescent="0.3">
      <c r="B277" s="1872" t="s">
        <v>1974</v>
      </c>
      <c r="C277" s="1638"/>
      <c r="D277" s="1638"/>
      <c r="E277" s="1638"/>
      <c r="F277" s="1873"/>
    </row>
    <row r="278" spans="2:12" ht="15" hidden="1" customHeight="1" x14ac:dyDescent="0.25">
      <c r="B278" s="1866"/>
      <c r="C278" s="412">
        <v>2020</v>
      </c>
      <c r="D278" s="412">
        <v>2021</v>
      </c>
      <c r="E278" s="412">
        <v>2022</v>
      </c>
      <c r="F278" s="412">
        <v>2023</v>
      </c>
    </row>
    <row r="279" spans="2:12" ht="15.75" hidden="1" customHeight="1" thickBot="1" x14ac:dyDescent="0.3">
      <c r="B279" s="1867"/>
      <c r="C279" s="414" t="s">
        <v>17</v>
      </c>
      <c r="D279" s="414" t="s">
        <v>18</v>
      </c>
      <c r="E279" s="414" t="s">
        <v>18</v>
      </c>
      <c r="F279" s="414" t="s">
        <v>18</v>
      </c>
    </row>
    <row r="280" spans="2:12" ht="15.75" hidden="1" customHeight="1" thickBot="1" x14ac:dyDescent="0.3">
      <c r="B280" s="777" t="s">
        <v>593</v>
      </c>
      <c r="C280" s="428">
        <f>C281+C282+C283+C284</f>
        <v>0</v>
      </c>
      <c r="D280" s="428">
        <f>D281+D282+D283+D284</f>
        <v>0</v>
      </c>
      <c r="E280" s="428">
        <f>E281+E282+E283+E284</f>
        <v>0</v>
      </c>
      <c r="F280" s="428">
        <f>F281+F282+F283+F284</f>
        <v>0</v>
      </c>
    </row>
    <row r="281" spans="2:12" ht="15.75" hidden="1" customHeight="1" thickBot="1" x14ac:dyDescent="0.3">
      <c r="B281" s="776" t="s">
        <v>569</v>
      </c>
      <c r="C281" s="428"/>
      <c r="D281" s="428"/>
      <c r="E281" s="428"/>
      <c r="F281" s="428"/>
    </row>
    <row r="282" spans="2:12" ht="15.75" hidden="1" customHeight="1" thickBot="1" x14ac:dyDescent="0.3">
      <c r="B282" s="776" t="s">
        <v>594</v>
      </c>
      <c r="C282" s="428"/>
      <c r="D282" s="428"/>
      <c r="E282" s="428"/>
      <c r="F282" s="428"/>
    </row>
    <row r="283" spans="2:12" ht="15.75" hidden="1" customHeight="1" thickBot="1" x14ac:dyDescent="0.3">
      <c r="B283" s="776" t="s">
        <v>595</v>
      </c>
      <c r="C283" s="428"/>
      <c r="D283" s="428"/>
      <c r="E283" s="428"/>
      <c r="F283" s="428"/>
    </row>
    <row r="284" spans="2:12" ht="15.75" hidden="1" customHeight="1" thickBot="1" x14ac:dyDescent="0.3">
      <c r="B284" s="776" t="s">
        <v>596</v>
      </c>
      <c r="C284" s="428"/>
      <c r="D284" s="428"/>
      <c r="E284" s="428"/>
      <c r="F284" s="428"/>
    </row>
    <row r="285" spans="2:12" ht="15.75" hidden="1" customHeight="1" thickBot="1" x14ac:dyDescent="0.3">
      <c r="B285" s="777" t="s">
        <v>597</v>
      </c>
      <c r="C285" s="432">
        <f>C286+C287+C288+C289</f>
        <v>0</v>
      </c>
      <c r="D285" s="432">
        <f>D286+D287+D288+D289</f>
        <v>0</v>
      </c>
      <c r="E285" s="432">
        <f>E286+E287+E288+E289</f>
        <v>0</v>
      </c>
      <c r="F285" s="432">
        <f>F286+F287+F288+F289</f>
        <v>0</v>
      </c>
    </row>
    <row r="286" spans="2:12" ht="15.75" hidden="1" customHeight="1" thickBot="1" x14ac:dyDescent="0.3">
      <c r="B286" s="776" t="s">
        <v>569</v>
      </c>
      <c r="C286" s="432"/>
      <c r="D286" s="428"/>
      <c r="E286" s="428"/>
      <c r="F286" s="428"/>
    </row>
    <row r="287" spans="2:12" ht="15.75" hidden="1" customHeight="1" thickBot="1" x14ac:dyDescent="0.3">
      <c r="B287" s="776" t="s">
        <v>594</v>
      </c>
      <c r="C287" s="432"/>
      <c r="D287" s="428"/>
      <c r="E287" s="428"/>
      <c r="F287" s="428"/>
    </row>
    <row r="288" spans="2:12" ht="15.75" hidden="1" customHeight="1" thickBot="1" x14ac:dyDescent="0.3">
      <c r="B288" s="776" t="s">
        <v>595</v>
      </c>
      <c r="C288" s="432"/>
      <c r="D288" s="428"/>
      <c r="E288" s="428"/>
      <c r="F288" s="428"/>
    </row>
    <row r="289" spans="2:12" ht="15.75" hidden="1" customHeight="1" thickBot="1" x14ac:dyDescent="0.3">
      <c r="B289" s="776" t="s">
        <v>596</v>
      </c>
      <c r="C289" s="432"/>
      <c r="D289" s="428"/>
      <c r="E289" s="428"/>
      <c r="F289" s="428"/>
    </row>
    <row r="290" spans="2:12" ht="15.75" hidden="1" customHeight="1" thickBot="1" x14ac:dyDescent="0.3">
      <c r="B290" s="787" t="s">
        <v>653</v>
      </c>
      <c r="C290" s="432">
        <f>C280+C285</f>
        <v>0</v>
      </c>
      <c r="D290" s="432">
        <f>D280+D285</f>
        <v>0</v>
      </c>
      <c r="E290" s="432">
        <f>E280+E285</f>
        <v>0</v>
      </c>
      <c r="F290" s="432">
        <f>F280+F285</f>
        <v>0</v>
      </c>
    </row>
    <row r="291" spans="2:12" ht="34.5" hidden="1" customHeight="1" thickBot="1" x14ac:dyDescent="0.3">
      <c r="B291" s="786" t="s">
        <v>664</v>
      </c>
      <c r="C291" s="785"/>
      <c r="D291" s="784" t="s">
        <v>587</v>
      </c>
      <c r="E291" s="783"/>
      <c r="F291" s="782"/>
    </row>
    <row r="292" spans="2:12" ht="15.75" hidden="1" customHeight="1" thickBot="1" x14ac:dyDescent="0.3">
      <c r="B292" s="420" t="s">
        <v>560</v>
      </c>
      <c r="C292" s="1629"/>
      <c r="D292" s="1630"/>
      <c r="E292" s="1630"/>
      <c r="F292" s="1871"/>
    </row>
    <row r="293" spans="2:12" ht="15.75" hidden="1" customHeight="1" thickBot="1" x14ac:dyDescent="0.3">
      <c r="B293" s="420" t="s">
        <v>37</v>
      </c>
      <c r="C293" s="1643"/>
      <c r="D293" s="1644"/>
      <c r="E293" s="1644"/>
      <c r="F293" s="1857"/>
    </row>
    <row r="294" spans="2:12" ht="15" hidden="1" customHeight="1" x14ac:dyDescent="0.25">
      <c r="B294" s="1866"/>
      <c r="C294" s="412">
        <v>2020</v>
      </c>
      <c r="D294" s="412">
        <v>2021</v>
      </c>
      <c r="E294" s="412">
        <v>2022</v>
      </c>
      <c r="F294" s="412">
        <v>2023</v>
      </c>
    </row>
    <row r="295" spans="2:12" ht="15.75" hidden="1" customHeight="1" thickBot="1" x14ac:dyDescent="0.3">
      <c r="B295" s="1867"/>
      <c r="C295" s="414" t="s">
        <v>17</v>
      </c>
      <c r="D295" s="414" t="s">
        <v>18</v>
      </c>
      <c r="E295" s="414" t="s">
        <v>18</v>
      </c>
      <c r="F295" s="414" t="s">
        <v>18</v>
      </c>
    </row>
    <row r="296" spans="2:12" ht="15.75" hidden="1" customHeight="1" thickBot="1" x14ac:dyDescent="0.3">
      <c r="B296" s="420" t="s">
        <v>39</v>
      </c>
      <c r="C296" s="420"/>
      <c r="D296" s="420"/>
      <c r="E296" s="420"/>
      <c r="F296" s="420"/>
    </row>
    <row r="297" spans="2:12" ht="15.75" hidden="1" customHeight="1" thickBot="1" x14ac:dyDescent="0.3">
      <c r="B297" s="420" t="s">
        <v>562</v>
      </c>
      <c r="C297" s="418">
        <f>C315</f>
        <v>0</v>
      </c>
      <c r="D297" s="418">
        <f>D315</f>
        <v>0</v>
      </c>
      <c r="E297" s="418">
        <f>E315</f>
        <v>0</v>
      </c>
      <c r="F297" s="418">
        <f>F315</f>
        <v>0</v>
      </c>
    </row>
    <row r="298" spans="2:12" ht="15.75" hidden="1" customHeight="1" thickBot="1" x14ac:dyDescent="0.3">
      <c r="B298" s="420" t="s">
        <v>563</v>
      </c>
      <c r="C298" s="418" t="e">
        <f>C297/C296</f>
        <v>#DIV/0!</v>
      </c>
      <c r="D298" s="418" t="e">
        <f>D297/D296</f>
        <v>#DIV/0!</v>
      </c>
      <c r="E298" s="418" t="e">
        <f>E297/E296</f>
        <v>#DIV/0!</v>
      </c>
      <c r="F298" s="418" t="e">
        <f>F297/F296</f>
        <v>#DIV/0!</v>
      </c>
    </row>
    <row r="299" spans="2:12" ht="15.75" hidden="1" customHeight="1" thickBot="1" x14ac:dyDescent="0.3">
      <c r="B299" s="420" t="s">
        <v>564</v>
      </c>
      <c r="C299" s="420" t="s">
        <v>565</v>
      </c>
      <c r="D299" s="421" t="e">
        <f t="shared" ref="D299:F301" si="9">D296/C296-1</f>
        <v>#DIV/0!</v>
      </c>
      <c r="E299" s="421" t="e">
        <f t="shared" si="9"/>
        <v>#DIV/0!</v>
      </c>
      <c r="F299" s="421" t="e">
        <f t="shared" si="9"/>
        <v>#DIV/0!</v>
      </c>
      <c r="H299" s="781"/>
      <c r="I299" s="781"/>
      <c r="J299" s="781"/>
      <c r="K299" s="781"/>
      <c r="L299" s="781"/>
    </row>
    <row r="300" spans="2:12" ht="15.75" hidden="1" customHeight="1" thickBot="1" x14ac:dyDescent="0.3">
      <c r="B300" s="420" t="s">
        <v>566</v>
      </c>
      <c r="C300" s="420" t="s">
        <v>565</v>
      </c>
      <c r="D300" s="421" t="e">
        <f t="shared" si="9"/>
        <v>#DIV/0!</v>
      </c>
      <c r="E300" s="421" t="e">
        <f t="shared" si="9"/>
        <v>#DIV/0!</v>
      </c>
      <c r="F300" s="421" t="e">
        <f t="shared" si="9"/>
        <v>#DIV/0!</v>
      </c>
    </row>
    <row r="301" spans="2:12" ht="15.75" hidden="1" customHeight="1" thickBot="1" x14ac:dyDescent="0.3">
      <c r="B301" s="420" t="s">
        <v>51</v>
      </c>
      <c r="C301" s="420" t="s">
        <v>565</v>
      </c>
      <c r="D301" s="421" t="e">
        <f t="shared" si="9"/>
        <v>#DIV/0!</v>
      </c>
      <c r="E301" s="421" t="e">
        <f t="shared" si="9"/>
        <v>#DIV/0!</v>
      </c>
      <c r="F301" s="421" t="e">
        <f t="shared" si="9"/>
        <v>#DIV/0!</v>
      </c>
    </row>
    <row r="302" spans="2:12" ht="15.75" hidden="1" customHeight="1" thickBot="1" x14ac:dyDescent="0.3">
      <c r="B302" s="1872" t="s">
        <v>2033</v>
      </c>
      <c r="C302" s="1638"/>
      <c r="D302" s="1638"/>
      <c r="E302" s="1638"/>
      <c r="F302" s="1873"/>
    </row>
    <row r="303" spans="2:12" ht="15" hidden="1" customHeight="1" x14ac:dyDescent="0.25">
      <c r="B303" s="1866"/>
      <c r="C303" s="412">
        <v>2020</v>
      </c>
      <c r="D303" s="412">
        <v>2021</v>
      </c>
      <c r="E303" s="412">
        <v>2022</v>
      </c>
      <c r="F303" s="412">
        <v>2023</v>
      </c>
    </row>
    <row r="304" spans="2:12" ht="15.75" hidden="1" customHeight="1" thickBot="1" x14ac:dyDescent="0.3">
      <c r="B304" s="1867"/>
      <c r="C304" s="414" t="s">
        <v>17</v>
      </c>
      <c r="D304" s="414" t="s">
        <v>18</v>
      </c>
      <c r="E304" s="414" t="s">
        <v>18</v>
      </c>
      <c r="F304" s="414" t="s">
        <v>18</v>
      </c>
    </row>
    <row r="305" spans="2:6" ht="15.75" hidden="1" customHeight="1" thickBot="1" x14ac:dyDescent="0.3">
      <c r="B305" s="777" t="s">
        <v>593</v>
      </c>
      <c r="C305" s="428">
        <f>C306+C307+C308+C309</f>
        <v>0</v>
      </c>
      <c r="D305" s="428">
        <f>D306+D307+D308+D309</f>
        <v>0</v>
      </c>
      <c r="E305" s="428">
        <f>E306+E307+E308+E309</f>
        <v>0</v>
      </c>
      <c r="F305" s="428">
        <f>F306+F307+F308+F309</f>
        <v>0</v>
      </c>
    </row>
    <row r="306" spans="2:6" ht="15.75" hidden="1" customHeight="1" thickBot="1" x14ac:dyDescent="0.3">
      <c r="B306" s="776" t="s">
        <v>569</v>
      </c>
      <c r="C306" s="428"/>
      <c r="D306" s="428"/>
      <c r="E306" s="428"/>
      <c r="F306" s="428"/>
    </row>
    <row r="307" spans="2:6" ht="15.75" hidden="1" customHeight="1" thickBot="1" x14ac:dyDescent="0.3">
      <c r="B307" s="776" t="s">
        <v>594</v>
      </c>
      <c r="C307" s="428"/>
      <c r="D307" s="428"/>
      <c r="E307" s="428"/>
      <c r="F307" s="428"/>
    </row>
    <row r="308" spans="2:6" ht="15.75" hidden="1" customHeight="1" thickBot="1" x14ac:dyDescent="0.3">
      <c r="B308" s="776" t="s">
        <v>595</v>
      </c>
      <c r="C308" s="428"/>
      <c r="D308" s="428"/>
      <c r="E308" s="428"/>
      <c r="F308" s="428"/>
    </row>
    <row r="309" spans="2:6" ht="15.75" hidden="1" customHeight="1" thickBot="1" x14ac:dyDescent="0.3">
      <c r="B309" s="776" t="s">
        <v>596</v>
      </c>
      <c r="C309" s="428"/>
      <c r="D309" s="428"/>
      <c r="E309" s="428"/>
      <c r="F309" s="428"/>
    </row>
    <row r="310" spans="2:6" ht="15.75" hidden="1" customHeight="1" thickBot="1" x14ac:dyDescent="0.3">
      <c r="B310" s="777" t="s">
        <v>597</v>
      </c>
      <c r="C310" s="432">
        <f>C311+C312+C313+C314</f>
        <v>0</v>
      </c>
      <c r="D310" s="432">
        <f>D311+D312+D313+D314</f>
        <v>0</v>
      </c>
      <c r="E310" s="432">
        <f>E311+E312+E313+E314</f>
        <v>0</v>
      </c>
      <c r="F310" s="432">
        <f>F311+F312+F313+F314</f>
        <v>0</v>
      </c>
    </row>
    <row r="311" spans="2:6" ht="15.75" hidden="1" customHeight="1" thickBot="1" x14ac:dyDescent="0.3">
      <c r="B311" s="776" t="s">
        <v>569</v>
      </c>
      <c r="C311" s="432"/>
      <c r="D311" s="428"/>
      <c r="E311" s="428"/>
      <c r="F311" s="428"/>
    </row>
    <row r="312" spans="2:6" ht="15.75" hidden="1" customHeight="1" thickBot="1" x14ac:dyDescent="0.3">
      <c r="B312" s="776" t="s">
        <v>594</v>
      </c>
      <c r="C312" s="432"/>
      <c r="D312" s="428"/>
      <c r="E312" s="428"/>
      <c r="F312" s="428"/>
    </row>
    <row r="313" spans="2:6" ht="15.75" hidden="1" customHeight="1" thickBot="1" x14ac:dyDescent="0.3">
      <c r="B313" s="776" t="s">
        <v>595</v>
      </c>
      <c r="C313" s="432"/>
      <c r="D313" s="428"/>
      <c r="E313" s="428"/>
      <c r="F313" s="428"/>
    </row>
    <row r="314" spans="2:6" ht="15.75" hidden="1" customHeight="1" thickBot="1" x14ac:dyDescent="0.3">
      <c r="B314" s="776" t="s">
        <v>596</v>
      </c>
      <c r="C314" s="432"/>
      <c r="D314" s="428"/>
      <c r="E314" s="428"/>
      <c r="F314" s="428"/>
    </row>
    <row r="315" spans="2:6" ht="15.75" hidden="1" customHeight="1" thickBot="1" x14ac:dyDescent="0.3">
      <c r="B315" s="780" t="s">
        <v>71</v>
      </c>
      <c r="C315" s="432">
        <f>C305+C310</f>
        <v>0</v>
      </c>
      <c r="D315" s="432">
        <f>D305+D310</f>
        <v>0</v>
      </c>
      <c r="E315" s="432">
        <f>E305+E310</f>
        <v>0</v>
      </c>
      <c r="F315" s="432">
        <f>F305+F310</f>
        <v>0</v>
      </c>
    </row>
    <row r="316" spans="2:6" ht="15.75" hidden="1" customHeight="1" thickBot="1" x14ac:dyDescent="0.3">
      <c r="B316" s="784" t="s">
        <v>661</v>
      </c>
      <c r="C316" s="1646"/>
      <c r="D316" s="1627"/>
      <c r="E316" s="1627"/>
      <c r="F316" s="1880"/>
    </row>
    <row r="317" spans="2:6" ht="34.5" hidden="1" customHeight="1" thickBot="1" x14ac:dyDescent="0.3">
      <c r="B317" s="786" t="s">
        <v>664</v>
      </c>
      <c r="C317" s="785"/>
      <c r="D317" s="784" t="s">
        <v>587</v>
      </c>
      <c r="E317" s="783"/>
      <c r="F317" s="782"/>
    </row>
    <row r="318" spans="2:6" ht="15.75" hidden="1" customHeight="1" thickBot="1" x14ac:dyDescent="0.3">
      <c r="B318" s="420" t="s">
        <v>560</v>
      </c>
      <c r="C318" s="1629"/>
      <c r="D318" s="1630"/>
      <c r="E318" s="1630"/>
      <c r="F318" s="1871"/>
    </row>
    <row r="319" spans="2:6" ht="15.75" hidden="1" customHeight="1" thickBot="1" x14ac:dyDescent="0.3">
      <c r="B319" s="420" t="s">
        <v>37</v>
      </c>
      <c r="C319" s="1643"/>
      <c r="D319" s="1644"/>
      <c r="E319" s="1644"/>
      <c r="F319" s="1857"/>
    </row>
    <row r="320" spans="2:6" ht="15" hidden="1" customHeight="1" x14ac:dyDescent="0.25">
      <c r="B320" s="1866"/>
      <c r="C320" s="412">
        <v>2020</v>
      </c>
      <c r="D320" s="412">
        <v>2021</v>
      </c>
      <c r="E320" s="412">
        <v>2022</v>
      </c>
      <c r="F320" s="412">
        <v>2023</v>
      </c>
    </row>
    <row r="321" spans="2:12" ht="15.75" hidden="1" customHeight="1" thickBot="1" x14ac:dyDescent="0.3">
      <c r="B321" s="1867"/>
      <c r="C321" s="414" t="s">
        <v>17</v>
      </c>
      <c r="D321" s="414" t="s">
        <v>18</v>
      </c>
      <c r="E321" s="414" t="s">
        <v>18</v>
      </c>
      <c r="F321" s="414" t="s">
        <v>18</v>
      </c>
    </row>
    <row r="322" spans="2:12" ht="15.75" hidden="1" customHeight="1" thickBot="1" x14ac:dyDescent="0.3">
      <c r="B322" s="420" t="s">
        <v>39</v>
      </c>
      <c r="C322" s="420"/>
      <c r="D322" s="420"/>
      <c r="E322" s="420"/>
      <c r="F322" s="420"/>
    </row>
    <row r="323" spans="2:12" ht="15.75" hidden="1" customHeight="1" thickBot="1" x14ac:dyDescent="0.3">
      <c r="B323" s="420" t="s">
        <v>562</v>
      </c>
      <c r="C323" s="418">
        <f>C341</f>
        <v>0</v>
      </c>
      <c r="D323" s="418">
        <f>D341</f>
        <v>0</v>
      </c>
      <c r="E323" s="418">
        <f>E341</f>
        <v>0</v>
      </c>
      <c r="F323" s="418">
        <f>F341</f>
        <v>0</v>
      </c>
    </row>
    <row r="324" spans="2:12" ht="15.75" hidden="1" customHeight="1" thickBot="1" x14ac:dyDescent="0.3">
      <c r="B324" s="420" t="s">
        <v>563</v>
      </c>
      <c r="C324" s="418" t="e">
        <f>C323/C322</f>
        <v>#DIV/0!</v>
      </c>
      <c r="D324" s="418" t="e">
        <f>D323/D322</f>
        <v>#DIV/0!</v>
      </c>
      <c r="E324" s="418" t="e">
        <f>E323/E322</f>
        <v>#DIV/0!</v>
      </c>
      <c r="F324" s="418" t="e">
        <f>F323/F322</f>
        <v>#DIV/0!</v>
      </c>
    </row>
    <row r="325" spans="2:12" ht="15.75" hidden="1" customHeight="1" thickBot="1" x14ac:dyDescent="0.3">
      <c r="B325" s="420" t="s">
        <v>564</v>
      </c>
      <c r="C325" s="420" t="s">
        <v>565</v>
      </c>
      <c r="D325" s="421" t="e">
        <f t="shared" ref="D325:F327" si="10">D322/C322-1</f>
        <v>#DIV/0!</v>
      </c>
      <c r="E325" s="421" t="e">
        <f t="shared" si="10"/>
        <v>#DIV/0!</v>
      </c>
      <c r="F325" s="421" t="e">
        <f t="shared" si="10"/>
        <v>#DIV/0!</v>
      </c>
      <c r="H325" s="781"/>
      <c r="I325" s="781"/>
      <c r="J325" s="781"/>
      <c r="K325" s="781"/>
      <c r="L325" s="781"/>
    </row>
    <row r="326" spans="2:12" ht="15.75" hidden="1" customHeight="1" thickBot="1" x14ac:dyDescent="0.3">
      <c r="B326" s="420" t="s">
        <v>566</v>
      </c>
      <c r="C326" s="420" t="s">
        <v>565</v>
      </c>
      <c r="D326" s="421" t="e">
        <f t="shared" si="10"/>
        <v>#DIV/0!</v>
      </c>
      <c r="E326" s="421" t="e">
        <f t="shared" si="10"/>
        <v>#DIV/0!</v>
      </c>
      <c r="F326" s="421" t="e">
        <f t="shared" si="10"/>
        <v>#DIV/0!</v>
      </c>
    </row>
    <row r="327" spans="2:12" ht="15.75" hidden="1" customHeight="1" thickBot="1" x14ac:dyDescent="0.3">
      <c r="B327" s="420" t="s">
        <v>51</v>
      </c>
      <c r="C327" s="420" t="s">
        <v>565</v>
      </c>
      <c r="D327" s="421" t="e">
        <f t="shared" si="10"/>
        <v>#DIV/0!</v>
      </c>
      <c r="E327" s="421" t="e">
        <f t="shared" si="10"/>
        <v>#DIV/0!</v>
      </c>
      <c r="F327" s="421" t="e">
        <f t="shared" si="10"/>
        <v>#DIV/0!</v>
      </c>
    </row>
    <row r="328" spans="2:12" ht="15.75" hidden="1" customHeight="1" thickBot="1" x14ac:dyDescent="0.3">
      <c r="B328" s="1872" t="s">
        <v>2032</v>
      </c>
      <c r="C328" s="1638"/>
      <c r="D328" s="1638"/>
      <c r="E328" s="1638"/>
      <c r="F328" s="1873"/>
    </row>
    <row r="329" spans="2:12" ht="15" hidden="1" customHeight="1" x14ac:dyDescent="0.25">
      <c r="B329" s="1866"/>
      <c r="C329" s="412">
        <v>2020</v>
      </c>
      <c r="D329" s="412">
        <v>2021</v>
      </c>
      <c r="E329" s="412">
        <v>2022</v>
      </c>
      <c r="F329" s="412">
        <v>2023</v>
      </c>
    </row>
    <row r="330" spans="2:12" ht="15.75" hidden="1" customHeight="1" thickBot="1" x14ac:dyDescent="0.3">
      <c r="B330" s="1867"/>
      <c r="C330" s="414" t="s">
        <v>17</v>
      </c>
      <c r="D330" s="414" t="s">
        <v>18</v>
      </c>
      <c r="E330" s="414" t="s">
        <v>18</v>
      </c>
      <c r="F330" s="414" t="s">
        <v>18</v>
      </c>
    </row>
    <row r="331" spans="2:12" ht="15.75" hidden="1" customHeight="1" thickBot="1" x14ac:dyDescent="0.3">
      <c r="B331" s="777" t="s">
        <v>593</v>
      </c>
      <c r="C331" s="428">
        <f>C332+C333+C334+C335</f>
        <v>0</v>
      </c>
      <c r="D331" s="428">
        <f>D332+D333+D334+D335</f>
        <v>0</v>
      </c>
      <c r="E331" s="428">
        <f>E332+E333+E334+E335</f>
        <v>0</v>
      </c>
      <c r="F331" s="428">
        <f>F332+F333+F334+F335</f>
        <v>0</v>
      </c>
    </row>
    <row r="332" spans="2:12" ht="15.75" hidden="1" customHeight="1" thickBot="1" x14ac:dyDescent="0.3">
      <c r="B332" s="776" t="s">
        <v>569</v>
      </c>
      <c r="C332" s="428"/>
      <c r="D332" s="428"/>
      <c r="E332" s="428"/>
      <c r="F332" s="428"/>
    </row>
    <row r="333" spans="2:12" ht="15.75" hidden="1" customHeight="1" thickBot="1" x14ac:dyDescent="0.3">
      <c r="B333" s="776" t="s">
        <v>594</v>
      </c>
      <c r="C333" s="428"/>
      <c r="D333" s="428"/>
      <c r="E333" s="428"/>
      <c r="F333" s="428"/>
    </row>
    <row r="334" spans="2:12" ht="15.75" hidden="1" customHeight="1" thickBot="1" x14ac:dyDescent="0.3">
      <c r="B334" s="776" t="s">
        <v>595</v>
      </c>
      <c r="C334" s="428"/>
      <c r="D334" s="428"/>
      <c r="E334" s="428"/>
      <c r="F334" s="428"/>
    </row>
    <row r="335" spans="2:12" ht="15.75" hidden="1" customHeight="1" thickBot="1" x14ac:dyDescent="0.3">
      <c r="B335" s="776" t="s">
        <v>596</v>
      </c>
      <c r="C335" s="428"/>
      <c r="D335" s="428"/>
      <c r="E335" s="428"/>
      <c r="F335" s="428"/>
    </row>
    <row r="336" spans="2:12" ht="15.75" hidden="1" customHeight="1" thickBot="1" x14ac:dyDescent="0.3">
      <c r="B336" s="777" t="s">
        <v>597</v>
      </c>
      <c r="C336" s="432">
        <f>C337+C338+C339+C340</f>
        <v>0</v>
      </c>
      <c r="D336" s="432">
        <f>D337+D338+D339+D340</f>
        <v>0</v>
      </c>
      <c r="E336" s="432">
        <f>E337+E338+E339+E340</f>
        <v>0</v>
      </c>
      <c r="F336" s="432">
        <f>F337+F338+F339+F340</f>
        <v>0</v>
      </c>
    </row>
    <row r="337" spans="2:6" ht="15.75" hidden="1" customHeight="1" thickBot="1" x14ac:dyDescent="0.3">
      <c r="B337" s="776" t="s">
        <v>569</v>
      </c>
      <c r="C337" s="432"/>
      <c r="D337" s="432"/>
      <c r="E337" s="432"/>
      <c r="F337" s="432"/>
    </row>
    <row r="338" spans="2:6" ht="15.75" hidden="1" customHeight="1" thickBot="1" x14ac:dyDescent="0.3">
      <c r="B338" s="776" t="s">
        <v>594</v>
      </c>
      <c r="C338" s="432"/>
      <c r="D338" s="432"/>
      <c r="E338" s="432"/>
      <c r="F338" s="432"/>
    </row>
    <row r="339" spans="2:6" ht="15.75" hidden="1" customHeight="1" thickBot="1" x14ac:dyDescent="0.3">
      <c r="B339" s="776" t="s">
        <v>595</v>
      </c>
      <c r="C339" s="432"/>
      <c r="D339" s="432"/>
      <c r="E339" s="432"/>
      <c r="F339" s="432"/>
    </row>
    <row r="340" spans="2:6" ht="15.75" hidden="1" customHeight="1" thickBot="1" x14ac:dyDescent="0.3">
      <c r="B340" s="776" t="s">
        <v>596</v>
      </c>
      <c r="C340" s="432"/>
      <c r="D340" s="432"/>
      <c r="E340" s="432"/>
      <c r="F340" s="432"/>
    </row>
    <row r="341" spans="2:6" ht="15.75" hidden="1" customHeight="1" thickBot="1" x14ac:dyDescent="0.3">
      <c r="B341" s="780" t="s">
        <v>581</v>
      </c>
      <c r="C341" s="432">
        <f>C331+C336</f>
        <v>0</v>
      </c>
      <c r="D341" s="432">
        <f>D331+D336</f>
        <v>0</v>
      </c>
      <c r="E341" s="432">
        <f>E331+E336</f>
        <v>0</v>
      </c>
      <c r="F341" s="432">
        <f>F331+F336</f>
        <v>0</v>
      </c>
    </row>
    <row r="342" spans="2:6" ht="15.75" thickBot="1" x14ac:dyDescent="0.3">
      <c r="B342" s="779"/>
      <c r="C342" s="451"/>
      <c r="D342" s="451"/>
      <c r="E342" s="451"/>
      <c r="F342" s="451"/>
    </row>
    <row r="343" spans="2:6" ht="24.75" thickBot="1" x14ac:dyDescent="0.3">
      <c r="B343" s="778" t="s">
        <v>598</v>
      </c>
      <c r="C343" s="453">
        <f>+C218+C142+C64+C27+C167+C101+C323+C297+C272+C247+C192</f>
        <v>73358</v>
      </c>
      <c r="D343" s="453">
        <f>+D218+D142+D64+D27+D167+D101+D323+D297+D272+D247+D192</f>
        <v>78087</v>
      </c>
      <c r="E343" s="453">
        <f>+E218+E142+E64+E27+E167+E101+E323+E297+E272+E247+E192</f>
        <v>80087</v>
      </c>
      <c r="F343" s="453">
        <f>+F218+F142+F64+F27+F167+F101+F323+F297+F272+F247+F192</f>
        <v>80087</v>
      </c>
    </row>
    <row r="344" spans="2:6" ht="24.75" thickBot="1" x14ac:dyDescent="0.3">
      <c r="B344" s="778" t="s">
        <v>599</v>
      </c>
      <c r="C344" s="453">
        <f>+C236+C210+C130+C93+C56+C341+C315+C290+C265+C185+C160</f>
        <v>73358</v>
      </c>
      <c r="D344" s="453">
        <f>+D236+D210+D130+D93+D56+D341+D315+D290+D265+D185+D160</f>
        <v>78087</v>
      </c>
      <c r="E344" s="453">
        <f>+E236+E210+E130+E93+E56+E341+E315+E290+E265+E185+E160</f>
        <v>80087</v>
      </c>
      <c r="F344" s="453">
        <f>+F236+F210+F130+F93+F56+F341+F315+F290+F265+F185+F160</f>
        <v>80087</v>
      </c>
    </row>
    <row r="345" spans="2:6" ht="15.75" thickBot="1" x14ac:dyDescent="0.3">
      <c r="B345" s="777" t="s">
        <v>568</v>
      </c>
      <c r="C345" s="454">
        <f>C346+C347</f>
        <v>37050</v>
      </c>
      <c r="D345" s="454">
        <f>D346+D347</f>
        <v>39000</v>
      </c>
      <c r="E345" s="454">
        <f>E346+E347</f>
        <v>39000</v>
      </c>
      <c r="F345" s="454">
        <f>F346+F347</f>
        <v>39000</v>
      </c>
    </row>
    <row r="346" spans="2:6" ht="15.75" thickBot="1" x14ac:dyDescent="0.3">
      <c r="B346" s="776" t="s">
        <v>569</v>
      </c>
      <c r="C346" s="432">
        <f>C36+C73+C110</f>
        <v>37050</v>
      </c>
      <c r="D346" s="432">
        <v>39000</v>
      </c>
      <c r="E346" s="432">
        <v>39000</v>
      </c>
      <c r="F346" s="432">
        <v>39000</v>
      </c>
    </row>
    <row r="347" spans="2:6" ht="15.75" thickBot="1" x14ac:dyDescent="0.3">
      <c r="B347" s="776" t="s">
        <v>600</v>
      </c>
      <c r="C347" s="432">
        <f>C37+C74+C111</f>
        <v>0</v>
      </c>
      <c r="D347" s="432">
        <f>D37+D74+D111</f>
        <v>0</v>
      </c>
      <c r="E347" s="432">
        <f>E37+E74+E111</f>
        <v>0</v>
      </c>
      <c r="F347" s="432">
        <f>F37+F74+F111</f>
        <v>0</v>
      </c>
    </row>
    <row r="348" spans="2:6" ht="15.75" thickBot="1" x14ac:dyDescent="0.3">
      <c r="B348" s="777" t="s">
        <v>571</v>
      </c>
      <c r="C348" s="454">
        <f>C349+C350</f>
        <v>6240</v>
      </c>
      <c r="D348" s="454">
        <f>D349+D350</f>
        <v>6400</v>
      </c>
      <c r="E348" s="454">
        <f>E349+E350</f>
        <v>6400</v>
      </c>
      <c r="F348" s="454">
        <f>F349+F350</f>
        <v>6400</v>
      </c>
    </row>
    <row r="349" spans="2:6" ht="15.75" thickBot="1" x14ac:dyDescent="0.3">
      <c r="B349" s="776" t="s">
        <v>569</v>
      </c>
      <c r="C349" s="428">
        <f>C39+C76+C113</f>
        <v>6240</v>
      </c>
      <c r="D349" s="428">
        <v>6400</v>
      </c>
      <c r="E349" s="428">
        <v>6400</v>
      </c>
      <c r="F349" s="428">
        <v>6400</v>
      </c>
    </row>
    <row r="350" spans="2:6" ht="15.75" thickBot="1" x14ac:dyDescent="0.3">
      <c r="B350" s="776" t="s">
        <v>600</v>
      </c>
      <c r="C350" s="432">
        <f>C40+C77+C111</f>
        <v>0</v>
      </c>
      <c r="D350" s="432">
        <f>D40+D77+D111</f>
        <v>0</v>
      </c>
      <c r="E350" s="432">
        <f>E40+E77+E111</f>
        <v>0</v>
      </c>
      <c r="F350" s="432">
        <f>F40+F77+F111</f>
        <v>0</v>
      </c>
    </row>
    <row r="351" spans="2:6" ht="15.75" thickBot="1" x14ac:dyDescent="0.3">
      <c r="B351" s="777" t="s">
        <v>572</v>
      </c>
      <c r="C351" s="454">
        <f>C352+C353</f>
        <v>28968</v>
      </c>
      <c r="D351" s="454">
        <f>D352+D353</f>
        <v>31687</v>
      </c>
      <c r="E351" s="454">
        <f>E352+E353</f>
        <v>33687</v>
      </c>
      <c r="F351" s="454">
        <f>F352+F353</f>
        <v>33687</v>
      </c>
    </row>
    <row r="352" spans="2:6" ht="15.75" thickBot="1" x14ac:dyDescent="0.3">
      <c r="B352" s="776" t="s">
        <v>569</v>
      </c>
      <c r="C352" s="432">
        <f>C42+C79+C116</f>
        <v>28968</v>
      </c>
      <c r="D352" s="432">
        <v>31687</v>
      </c>
      <c r="E352" s="432">
        <v>33687</v>
      </c>
      <c r="F352" s="432">
        <v>33687</v>
      </c>
    </row>
    <row r="353" spans="2:6" ht="15.75" thickBot="1" x14ac:dyDescent="0.3">
      <c r="B353" s="776" t="s">
        <v>600</v>
      </c>
      <c r="C353" s="432">
        <f>C43+C80+C117</f>
        <v>0</v>
      </c>
      <c r="D353" s="432">
        <f>D43+D80+D117</f>
        <v>0</v>
      </c>
      <c r="E353" s="432">
        <f>E43+E80+E117</f>
        <v>0</v>
      </c>
      <c r="F353" s="432">
        <f>F43+F80+F117</f>
        <v>0</v>
      </c>
    </row>
    <row r="354" spans="2:6" ht="15.75" thickBot="1" x14ac:dyDescent="0.3">
      <c r="B354" s="777" t="s">
        <v>573</v>
      </c>
      <c r="C354" s="454">
        <f>C355+C356</f>
        <v>0</v>
      </c>
      <c r="D354" s="454">
        <f>D355+D356</f>
        <v>0</v>
      </c>
      <c r="E354" s="454">
        <f>E355+E356</f>
        <v>0</v>
      </c>
      <c r="F354" s="454">
        <f>F355+F356</f>
        <v>0</v>
      </c>
    </row>
    <row r="355" spans="2:6" ht="15.75" thickBot="1" x14ac:dyDescent="0.3">
      <c r="B355" s="776" t="s">
        <v>569</v>
      </c>
      <c r="C355" s="428">
        <f t="shared" ref="C355:F356" si="11">C45+C82+C119</f>
        <v>0</v>
      </c>
      <c r="D355" s="428">
        <f t="shared" si="11"/>
        <v>0</v>
      </c>
      <c r="E355" s="428">
        <f t="shared" si="11"/>
        <v>0</v>
      </c>
      <c r="F355" s="428">
        <f t="shared" si="11"/>
        <v>0</v>
      </c>
    </row>
    <row r="356" spans="2:6" ht="15.75" thickBot="1" x14ac:dyDescent="0.3">
      <c r="B356" s="776" t="s">
        <v>600</v>
      </c>
      <c r="C356" s="432">
        <f t="shared" si="11"/>
        <v>0</v>
      </c>
      <c r="D356" s="432">
        <f t="shared" si="11"/>
        <v>0</v>
      </c>
      <c r="E356" s="432">
        <f t="shared" si="11"/>
        <v>0</v>
      </c>
      <c r="F356" s="432">
        <f t="shared" si="11"/>
        <v>0</v>
      </c>
    </row>
    <row r="357" spans="2:6" ht="15.75" thickBot="1" x14ac:dyDescent="0.3">
      <c r="B357" s="777" t="s">
        <v>574</v>
      </c>
      <c r="C357" s="454">
        <f>C358+C359</f>
        <v>0</v>
      </c>
      <c r="D357" s="454">
        <f>D358+D359</f>
        <v>0</v>
      </c>
      <c r="E357" s="454">
        <f>E358+E359</f>
        <v>0</v>
      </c>
      <c r="F357" s="454">
        <f>F358+F359</f>
        <v>0</v>
      </c>
    </row>
    <row r="358" spans="2:6" ht="15.75" thickBot="1" x14ac:dyDescent="0.3">
      <c r="B358" s="776" t="s">
        <v>569</v>
      </c>
      <c r="C358" s="428">
        <f t="shared" ref="C358:F359" si="12">C48+C85+C122</f>
        <v>0</v>
      </c>
      <c r="D358" s="428">
        <f t="shared" si="12"/>
        <v>0</v>
      </c>
      <c r="E358" s="428">
        <f t="shared" si="12"/>
        <v>0</v>
      </c>
      <c r="F358" s="428">
        <f t="shared" si="12"/>
        <v>0</v>
      </c>
    </row>
    <row r="359" spans="2:6" ht="15.75" thickBot="1" x14ac:dyDescent="0.3">
      <c r="B359" s="776" t="s">
        <v>600</v>
      </c>
      <c r="C359" s="432">
        <f t="shared" si="12"/>
        <v>0</v>
      </c>
      <c r="D359" s="432">
        <f t="shared" si="12"/>
        <v>0</v>
      </c>
      <c r="E359" s="432">
        <f t="shared" si="12"/>
        <v>0</v>
      </c>
      <c r="F359" s="432">
        <f t="shared" si="12"/>
        <v>0</v>
      </c>
    </row>
    <row r="360" spans="2:6" ht="15.75" thickBot="1" x14ac:dyDescent="0.3">
      <c r="B360" s="777" t="s">
        <v>575</v>
      </c>
      <c r="C360" s="454">
        <f>C361+C362</f>
        <v>0</v>
      </c>
      <c r="D360" s="454">
        <f>D361+D362</f>
        <v>0</v>
      </c>
      <c r="E360" s="454">
        <f>E361+E362</f>
        <v>0</v>
      </c>
      <c r="F360" s="454">
        <f>F361+F362</f>
        <v>0</v>
      </c>
    </row>
    <row r="361" spans="2:6" ht="15.75" thickBot="1" x14ac:dyDescent="0.3">
      <c r="B361" s="776" t="s">
        <v>569</v>
      </c>
      <c r="C361" s="428">
        <f t="shared" ref="C361:F362" si="13">C51+C88+C125</f>
        <v>0</v>
      </c>
      <c r="D361" s="428">
        <f t="shared" si="13"/>
        <v>0</v>
      </c>
      <c r="E361" s="428">
        <f t="shared" si="13"/>
        <v>0</v>
      </c>
      <c r="F361" s="428">
        <f t="shared" si="13"/>
        <v>0</v>
      </c>
    </row>
    <row r="362" spans="2:6" ht="15.75" thickBot="1" x14ac:dyDescent="0.3">
      <c r="B362" s="776" t="s">
        <v>600</v>
      </c>
      <c r="C362" s="432">
        <f t="shared" si="13"/>
        <v>0</v>
      </c>
      <c r="D362" s="432">
        <f t="shared" si="13"/>
        <v>0</v>
      </c>
      <c r="E362" s="432">
        <f t="shared" si="13"/>
        <v>0</v>
      </c>
      <c r="F362" s="432">
        <f t="shared" si="13"/>
        <v>0</v>
      </c>
    </row>
    <row r="363" spans="2:6" ht="15.75" thickBot="1" x14ac:dyDescent="0.3">
      <c r="B363" s="777" t="s">
        <v>576</v>
      </c>
      <c r="C363" s="454">
        <f>C90+C53</f>
        <v>100</v>
      </c>
      <c r="D363" s="454">
        <f>D90+D53</f>
        <v>0</v>
      </c>
      <c r="E363" s="454">
        <f>E90+E53</f>
        <v>0</v>
      </c>
      <c r="F363" s="454">
        <f>F90+F53</f>
        <v>0</v>
      </c>
    </row>
    <row r="364" spans="2:6" ht="15.75" thickBot="1" x14ac:dyDescent="0.3">
      <c r="B364" s="776" t="s">
        <v>569</v>
      </c>
      <c r="C364" s="428">
        <f t="shared" ref="C364:F365" si="14">C54+C91+C128</f>
        <v>100</v>
      </c>
      <c r="D364" s="428">
        <f t="shared" si="14"/>
        <v>0</v>
      </c>
      <c r="E364" s="428">
        <f t="shared" si="14"/>
        <v>0</v>
      </c>
      <c r="F364" s="428">
        <f t="shared" si="14"/>
        <v>0</v>
      </c>
    </row>
    <row r="365" spans="2:6" ht="15.75" thickBot="1" x14ac:dyDescent="0.3">
      <c r="B365" s="776" t="s">
        <v>600</v>
      </c>
      <c r="C365" s="432">
        <f t="shared" si="14"/>
        <v>0</v>
      </c>
      <c r="D365" s="432">
        <f t="shared" si="14"/>
        <v>0</v>
      </c>
      <c r="E365" s="432">
        <f t="shared" si="14"/>
        <v>0</v>
      </c>
      <c r="F365" s="432">
        <f t="shared" si="14"/>
        <v>0</v>
      </c>
    </row>
    <row r="366" spans="2:6" ht="15.75" thickBot="1" x14ac:dyDescent="0.3">
      <c r="B366" s="777" t="s">
        <v>601</v>
      </c>
      <c r="C366" s="454">
        <f>C367+C368+C369+C370</f>
        <v>0</v>
      </c>
      <c r="D366" s="454">
        <f>D367+D368+D369+D370</f>
        <v>0</v>
      </c>
      <c r="E366" s="454">
        <f>E367+E368+E369+E370</f>
        <v>0</v>
      </c>
      <c r="F366" s="454">
        <f>F367+F368+F369+F370</f>
        <v>0</v>
      </c>
    </row>
    <row r="367" spans="2:6" ht="15.75" thickBot="1" x14ac:dyDescent="0.3">
      <c r="B367" s="776" t="s">
        <v>569</v>
      </c>
      <c r="C367" s="428">
        <f t="shared" ref="C367:F370" si="15">C151+C176+C201+C227+C256+C281+C306+C332</f>
        <v>0</v>
      </c>
      <c r="D367" s="428">
        <f t="shared" si="15"/>
        <v>0</v>
      </c>
      <c r="E367" s="428">
        <f t="shared" si="15"/>
        <v>0</v>
      </c>
      <c r="F367" s="428">
        <f t="shared" si="15"/>
        <v>0</v>
      </c>
    </row>
    <row r="368" spans="2:6" ht="15.75" thickBot="1" x14ac:dyDescent="0.3">
      <c r="B368" s="776" t="s">
        <v>602</v>
      </c>
      <c r="C368" s="428">
        <f t="shared" si="15"/>
        <v>0</v>
      </c>
      <c r="D368" s="428">
        <f t="shared" si="15"/>
        <v>0</v>
      </c>
      <c r="E368" s="428">
        <f t="shared" si="15"/>
        <v>0</v>
      </c>
      <c r="F368" s="428">
        <f t="shared" si="15"/>
        <v>0</v>
      </c>
    </row>
    <row r="369" spans="2:6" ht="15.75" thickBot="1" x14ac:dyDescent="0.3">
      <c r="B369" s="776" t="s">
        <v>595</v>
      </c>
      <c r="C369" s="428">
        <f t="shared" si="15"/>
        <v>0</v>
      </c>
      <c r="D369" s="428">
        <f t="shared" si="15"/>
        <v>0</v>
      </c>
      <c r="E369" s="428">
        <f t="shared" si="15"/>
        <v>0</v>
      </c>
      <c r="F369" s="428">
        <f t="shared" si="15"/>
        <v>0</v>
      </c>
    </row>
    <row r="370" spans="2:6" ht="15.75" thickBot="1" x14ac:dyDescent="0.3">
      <c r="B370" s="776" t="s">
        <v>596</v>
      </c>
      <c r="C370" s="428">
        <f t="shared" si="15"/>
        <v>0</v>
      </c>
      <c r="D370" s="428">
        <f t="shared" si="15"/>
        <v>0</v>
      </c>
      <c r="E370" s="428">
        <f t="shared" si="15"/>
        <v>0</v>
      </c>
      <c r="F370" s="428">
        <f t="shared" si="15"/>
        <v>0</v>
      </c>
    </row>
    <row r="371" spans="2:6" ht="15.75" thickBot="1" x14ac:dyDescent="0.3">
      <c r="B371" s="777" t="s">
        <v>603</v>
      </c>
      <c r="C371" s="454">
        <f>C372+C373+C374+C375</f>
        <v>1000</v>
      </c>
      <c r="D371" s="454">
        <f>D372+D373+D374+D375</f>
        <v>1000</v>
      </c>
      <c r="E371" s="454">
        <f>E372+E373+E374+E375</f>
        <v>1000</v>
      </c>
      <c r="F371" s="454">
        <f>F372+F373+F374+F375</f>
        <v>1000</v>
      </c>
    </row>
    <row r="372" spans="2:6" ht="15.75" thickBot="1" x14ac:dyDescent="0.3">
      <c r="B372" s="776" t="s">
        <v>569</v>
      </c>
      <c r="C372" s="428">
        <f t="shared" ref="C372:F375" si="16">C156+C181+C206+C232+C261+C286+C311+C337</f>
        <v>1000</v>
      </c>
      <c r="D372" s="428">
        <f t="shared" si="16"/>
        <v>1000</v>
      </c>
      <c r="E372" s="428">
        <f t="shared" si="16"/>
        <v>1000</v>
      </c>
      <c r="F372" s="428">
        <f t="shared" si="16"/>
        <v>1000</v>
      </c>
    </row>
    <row r="373" spans="2:6" ht="15.75" thickBot="1" x14ac:dyDescent="0.3">
      <c r="B373" s="776" t="s">
        <v>602</v>
      </c>
      <c r="C373" s="428">
        <f t="shared" si="16"/>
        <v>0</v>
      </c>
      <c r="D373" s="428">
        <f t="shared" si="16"/>
        <v>0</v>
      </c>
      <c r="E373" s="428">
        <f t="shared" si="16"/>
        <v>0</v>
      </c>
      <c r="F373" s="428">
        <f t="shared" si="16"/>
        <v>0</v>
      </c>
    </row>
    <row r="374" spans="2:6" ht="15.75" thickBot="1" x14ac:dyDescent="0.3">
      <c r="B374" s="776" t="s">
        <v>595</v>
      </c>
      <c r="C374" s="428">
        <f t="shared" si="16"/>
        <v>0</v>
      </c>
      <c r="D374" s="428">
        <f t="shared" si="16"/>
        <v>0</v>
      </c>
      <c r="E374" s="428">
        <f t="shared" si="16"/>
        <v>0</v>
      </c>
      <c r="F374" s="428">
        <f t="shared" si="16"/>
        <v>0</v>
      </c>
    </row>
    <row r="375" spans="2:6" ht="15.75" thickBot="1" x14ac:dyDescent="0.3">
      <c r="B375" s="776" t="s">
        <v>596</v>
      </c>
      <c r="C375" s="428">
        <f t="shared" si="16"/>
        <v>0</v>
      </c>
      <c r="D375" s="428">
        <f t="shared" si="16"/>
        <v>0</v>
      </c>
      <c r="E375" s="428">
        <f t="shared" si="16"/>
        <v>0</v>
      </c>
      <c r="F375" s="428">
        <f t="shared" si="16"/>
        <v>0</v>
      </c>
    </row>
    <row r="376" spans="2:6" ht="15.75" thickBot="1" x14ac:dyDescent="0.3">
      <c r="B376" s="775" t="s">
        <v>578</v>
      </c>
      <c r="C376" s="442">
        <f>IF(C344-C343=0,0,"Error")</f>
        <v>0</v>
      </c>
      <c r="D376" s="442">
        <f>IF(D344-D343=0,0,"Error")</f>
        <v>0</v>
      </c>
      <c r="E376" s="442">
        <f>IF(E344-E343=0,0,"Error")</f>
        <v>0</v>
      </c>
      <c r="F376" s="442">
        <f>IF(F344-F343=0,0,"Error")</f>
        <v>0</v>
      </c>
    </row>
    <row r="377" spans="2:6" x14ac:dyDescent="0.25">
      <c r="B377" s="774"/>
      <c r="C377" s="459"/>
      <c r="D377" s="459"/>
      <c r="E377" s="459"/>
      <c r="F377" s="459"/>
    </row>
  </sheetData>
  <mergeCells count="86">
    <mergeCell ref="B329:B330"/>
    <mergeCell ref="B303:B304"/>
    <mergeCell ref="C316:F316"/>
    <mergeCell ref="C318:F318"/>
    <mergeCell ref="C319:F319"/>
    <mergeCell ref="B320:B321"/>
    <mergeCell ref="B328:F328"/>
    <mergeCell ref="H240:L242"/>
    <mergeCell ref="C241:F241"/>
    <mergeCell ref="C242:F242"/>
    <mergeCell ref="C243:F243"/>
    <mergeCell ref="B269:B270"/>
    <mergeCell ref="B302:F302"/>
    <mergeCell ref="B252:F252"/>
    <mergeCell ref="B253:B254"/>
    <mergeCell ref="E266:F266"/>
    <mergeCell ref="C267:F267"/>
    <mergeCell ref="C268:F268"/>
    <mergeCell ref="B294:B295"/>
    <mergeCell ref="B277:F277"/>
    <mergeCell ref="B278:B279"/>
    <mergeCell ref="C292:F292"/>
    <mergeCell ref="C293:F293"/>
    <mergeCell ref="C211:F211"/>
    <mergeCell ref="C213:F213"/>
    <mergeCell ref="B244:B245"/>
    <mergeCell ref="B215:B216"/>
    <mergeCell ref="B223:F223"/>
    <mergeCell ref="B224:B225"/>
    <mergeCell ref="B237:F237"/>
    <mergeCell ref="B238:F238"/>
    <mergeCell ref="C239:F239"/>
    <mergeCell ref="E240:F240"/>
    <mergeCell ref="C214:F214"/>
    <mergeCell ref="C188:F188"/>
    <mergeCell ref="B189:B190"/>
    <mergeCell ref="B197:F197"/>
    <mergeCell ref="B198:B199"/>
    <mergeCell ref="C162:F162"/>
    <mergeCell ref="C163:F163"/>
    <mergeCell ref="B164:B165"/>
    <mergeCell ref="B172:F172"/>
    <mergeCell ref="B173:B174"/>
    <mergeCell ref="C187:F187"/>
    <mergeCell ref="B139:B140"/>
    <mergeCell ref="B147:F147"/>
    <mergeCell ref="B148:B149"/>
    <mergeCell ref="E161:F161"/>
    <mergeCell ref="B70:B71"/>
    <mergeCell ref="B132:F132"/>
    <mergeCell ref="B133:F133"/>
    <mergeCell ref="C134:F134"/>
    <mergeCell ref="E135:F135"/>
    <mergeCell ref="C138:F138"/>
    <mergeCell ref="H135:L137"/>
    <mergeCell ref="C136:F136"/>
    <mergeCell ref="C137:F137"/>
    <mergeCell ref="C95:F95"/>
    <mergeCell ref="C96:F96"/>
    <mergeCell ref="C97:F97"/>
    <mergeCell ref="B24:B25"/>
    <mergeCell ref="B32:F32"/>
    <mergeCell ref="B98:B99"/>
    <mergeCell ref="B106:F106"/>
    <mergeCell ref="B107:B108"/>
    <mergeCell ref="C58:F58"/>
    <mergeCell ref="C59:F59"/>
    <mergeCell ref="C60:F60"/>
    <mergeCell ref="B61:B62"/>
    <mergeCell ref="B69:F69"/>
    <mergeCell ref="B33:B34"/>
    <mergeCell ref="B20:F20"/>
    <mergeCell ref="C21:F21"/>
    <mergeCell ref="C22:F22"/>
    <mergeCell ref="C23:F23"/>
    <mergeCell ref="B8:F8"/>
    <mergeCell ref="B9:F11"/>
    <mergeCell ref="C12:F12"/>
    <mergeCell ref="C16:F16"/>
    <mergeCell ref="B17:F17"/>
    <mergeCell ref="B19:F19"/>
    <mergeCell ref="A2:G2"/>
    <mergeCell ref="B3:F3"/>
    <mergeCell ref="C5:F5"/>
    <mergeCell ref="C6:F6"/>
    <mergeCell ref="C7:F7"/>
  </mergeCells>
  <pageMargins left="0" right="0" top="0.75" bottom="0.75" header="0.3" footer="0.3"/>
  <pageSetup paperSize="9" orientation="portrait" r:id="rId1"/>
  <rowBreaks count="3" manualBreakCount="3">
    <brk id="57" max="5" man="1"/>
    <brk id="236" max="5" man="1"/>
    <brk id="315" max="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2"/>
  <sheetViews>
    <sheetView view="pageBreakPreview" topLeftCell="B107" zoomScale="50" zoomScaleNormal="170" zoomScaleSheetLayoutView="50" workbookViewId="0">
      <selection activeCell="J6" sqref="J6"/>
    </sheetView>
  </sheetViews>
  <sheetFormatPr defaultRowHeight="15.75" x14ac:dyDescent="0.25"/>
  <cols>
    <col min="1" max="1" width="14.5703125" style="801" hidden="1" customWidth="1"/>
    <col min="2" max="2" width="34.85546875" style="801" customWidth="1"/>
    <col min="3" max="3" width="19" style="801" customWidth="1"/>
    <col min="4" max="4" width="18.140625" style="801" customWidth="1"/>
    <col min="5" max="5" width="21.42578125" style="801" customWidth="1"/>
    <col min="6" max="6" width="29.7109375" style="801" customWidth="1"/>
    <col min="7" max="7" width="9.140625" style="801"/>
    <col min="8" max="8" width="12.28515625" style="801" customWidth="1"/>
    <col min="9" max="9" width="18.5703125" style="801" customWidth="1"/>
    <col min="10" max="16384" width="9.140625" style="801"/>
  </cols>
  <sheetData>
    <row r="1" spans="1:11" ht="27" customHeight="1" x14ac:dyDescent="0.25"/>
    <row r="2" spans="1:11" ht="27" customHeight="1" x14ac:dyDescent="0.25">
      <c r="A2" s="1966" t="s">
        <v>610</v>
      </c>
      <c r="B2" s="1966"/>
      <c r="C2" s="1966"/>
      <c r="D2" s="1966"/>
      <c r="E2" s="1966"/>
      <c r="F2" s="1966"/>
      <c r="G2" s="1966"/>
      <c r="H2" s="867"/>
      <c r="I2" s="867"/>
      <c r="J2" s="867"/>
      <c r="K2" s="867"/>
    </row>
    <row r="3" spans="1:11" ht="27" customHeight="1" x14ac:dyDescent="0.25">
      <c r="A3" s="867"/>
      <c r="B3" s="1967" t="s">
        <v>611</v>
      </c>
      <c r="C3" s="1967"/>
      <c r="D3" s="1967"/>
      <c r="E3" s="1967"/>
      <c r="F3" s="1967"/>
      <c r="G3" s="867"/>
      <c r="H3" s="867"/>
      <c r="I3" s="867"/>
      <c r="J3" s="867"/>
      <c r="K3" s="867"/>
    </row>
    <row r="4" spans="1:11" ht="27" customHeight="1" thickBot="1" x14ac:dyDescent="0.3"/>
    <row r="5" spans="1:11" ht="27" customHeight="1" thickBot="1" x14ac:dyDescent="0.3">
      <c r="B5" s="866" t="s">
        <v>6</v>
      </c>
      <c r="C5" s="1968" t="s">
        <v>2167</v>
      </c>
      <c r="D5" s="1969"/>
      <c r="E5" s="1969"/>
      <c r="F5" s="1970"/>
    </row>
    <row r="6" spans="1:11" ht="27" customHeight="1" thickBot="1" x14ac:dyDescent="0.3">
      <c r="B6" s="866" t="s">
        <v>8</v>
      </c>
      <c r="C6" s="1971" t="s">
        <v>1904</v>
      </c>
      <c r="D6" s="1972"/>
      <c r="E6" s="1972"/>
      <c r="F6" s="1973"/>
    </row>
    <row r="7" spans="1:11" ht="27" customHeight="1" thickBot="1" x14ac:dyDescent="0.3">
      <c r="B7" s="866" t="s">
        <v>10</v>
      </c>
      <c r="C7" s="1974" t="s">
        <v>546</v>
      </c>
      <c r="D7" s="1975"/>
      <c r="E7" s="1975"/>
      <c r="F7" s="1976"/>
    </row>
    <row r="8" spans="1:11" ht="27" customHeight="1" thickBot="1" x14ac:dyDescent="0.3">
      <c r="B8" s="1986" t="s">
        <v>12</v>
      </c>
      <c r="C8" s="1987"/>
      <c r="D8" s="1987"/>
      <c r="E8" s="1987"/>
      <c r="F8" s="1988"/>
    </row>
    <row r="9" spans="1:11" ht="231" customHeight="1" thickBot="1" x14ac:dyDescent="0.3">
      <c r="B9" s="1989" t="s">
        <v>2166</v>
      </c>
      <c r="C9" s="1990"/>
      <c r="D9" s="1990"/>
      <c r="E9" s="1990"/>
      <c r="F9" s="1991"/>
    </row>
    <row r="10" spans="1:11" ht="41.25" customHeight="1" thickBot="1" x14ac:dyDescent="0.3">
      <c r="B10" s="815" t="s">
        <v>14</v>
      </c>
      <c r="C10" s="1983" t="s">
        <v>2165</v>
      </c>
      <c r="D10" s="1992"/>
      <c r="E10" s="1992"/>
      <c r="F10" s="1993"/>
      <c r="G10" s="865"/>
      <c r="H10" s="865"/>
      <c r="I10" s="865"/>
      <c r="J10" s="865"/>
      <c r="K10" s="865"/>
    </row>
    <row r="11" spans="1:11" ht="27" customHeight="1" thickBot="1" x14ac:dyDescent="0.3">
      <c r="B11" s="1994" t="s">
        <v>16</v>
      </c>
      <c r="C11" s="844">
        <v>2022</v>
      </c>
      <c r="D11" s="844">
        <v>2023</v>
      </c>
      <c r="E11" s="844">
        <v>2024</v>
      </c>
      <c r="F11" s="844">
        <v>2025</v>
      </c>
    </row>
    <row r="12" spans="1:11" ht="27" customHeight="1" thickBot="1" x14ac:dyDescent="0.3">
      <c r="B12" s="1995"/>
      <c r="C12" s="846" t="s">
        <v>17</v>
      </c>
      <c r="D12" s="846" t="s">
        <v>18</v>
      </c>
      <c r="E12" s="846" t="s">
        <v>18</v>
      </c>
      <c r="F12" s="846" t="s">
        <v>18</v>
      </c>
    </row>
    <row r="13" spans="1:11" ht="69.75" customHeight="1" thickBot="1" x14ac:dyDescent="0.3">
      <c r="B13" s="864" t="s">
        <v>2164</v>
      </c>
      <c r="C13" s="862">
        <v>0.85</v>
      </c>
      <c r="D13" s="862">
        <v>0.85</v>
      </c>
      <c r="E13" s="862">
        <v>0.9</v>
      </c>
      <c r="F13" s="862">
        <v>0.9</v>
      </c>
    </row>
    <row r="14" spans="1:11" ht="27" customHeight="1" thickBot="1" x14ac:dyDescent="0.3">
      <c r="B14" s="848" t="s">
        <v>2016</v>
      </c>
      <c r="C14" s="862" t="s">
        <v>2017</v>
      </c>
      <c r="D14" s="862" t="s">
        <v>2018</v>
      </c>
      <c r="E14" s="862" t="s">
        <v>2018</v>
      </c>
      <c r="F14" s="862" t="s">
        <v>2018</v>
      </c>
    </row>
    <row r="15" spans="1:11" ht="36.75" customHeight="1" thickBot="1" x14ac:dyDescent="0.3">
      <c r="B15" s="848" t="s">
        <v>2019</v>
      </c>
      <c r="C15" s="862" t="s">
        <v>2017</v>
      </c>
      <c r="D15" s="862" t="s">
        <v>2018</v>
      </c>
      <c r="E15" s="862" t="s">
        <v>2018</v>
      </c>
      <c r="F15" s="862" t="s">
        <v>2018</v>
      </c>
    </row>
    <row r="16" spans="1:11" ht="35.25" customHeight="1" thickBot="1" x14ac:dyDescent="0.3">
      <c r="B16" s="815" t="s">
        <v>550</v>
      </c>
      <c r="C16" s="1980" t="s">
        <v>2163</v>
      </c>
      <c r="D16" s="1981"/>
      <c r="E16" s="1981"/>
      <c r="F16" s="1982"/>
    </row>
    <row r="17" spans="2:6" ht="27" customHeight="1" thickBot="1" x14ac:dyDescent="0.3">
      <c r="B17" s="1996" t="s">
        <v>552</v>
      </c>
      <c r="C17" s="1975"/>
      <c r="D17" s="1975"/>
      <c r="E17" s="1975"/>
      <c r="F17" s="1976"/>
    </row>
    <row r="18" spans="2:6" ht="40.5" customHeight="1" thickBot="1" x14ac:dyDescent="0.3">
      <c r="B18" s="863" t="s">
        <v>2162</v>
      </c>
      <c r="C18" s="862">
        <v>0.55000000000000004</v>
      </c>
      <c r="D18" s="862">
        <v>0.6</v>
      </c>
      <c r="E18" s="862">
        <v>0.6</v>
      </c>
      <c r="F18" s="862">
        <v>0.6</v>
      </c>
    </row>
    <row r="19" spans="2:6" ht="33" customHeight="1" thickBot="1" x14ac:dyDescent="0.3">
      <c r="B19" s="848" t="s">
        <v>2019</v>
      </c>
      <c r="C19" s="861" t="s">
        <v>2017</v>
      </c>
      <c r="D19" s="860" t="s">
        <v>2018</v>
      </c>
      <c r="E19" s="860" t="s">
        <v>2018</v>
      </c>
      <c r="F19" s="860" t="s">
        <v>2018</v>
      </c>
    </row>
    <row r="20" spans="2:6" ht="27" customHeight="1" thickBot="1" x14ac:dyDescent="0.3">
      <c r="B20" s="1977" t="s">
        <v>556</v>
      </c>
      <c r="C20" s="1978"/>
      <c r="D20" s="1978"/>
      <c r="E20" s="1978"/>
      <c r="F20" s="1979"/>
    </row>
    <row r="21" spans="2:6" ht="27" customHeight="1" thickBot="1" x14ac:dyDescent="0.3">
      <c r="B21" s="1977" t="s">
        <v>628</v>
      </c>
      <c r="C21" s="1978"/>
      <c r="D21" s="1978"/>
      <c r="E21" s="1978"/>
      <c r="F21" s="1979"/>
    </row>
    <row r="22" spans="2:6" ht="27" customHeight="1" thickBot="1" x14ac:dyDescent="0.3">
      <c r="B22" s="852" t="s">
        <v>558</v>
      </c>
      <c r="C22" s="1980" t="s">
        <v>2161</v>
      </c>
      <c r="D22" s="1981"/>
      <c r="E22" s="1981"/>
      <c r="F22" s="1982"/>
    </row>
    <row r="23" spans="2:6" ht="35.25" customHeight="1" thickBot="1" x14ac:dyDescent="0.3">
      <c r="B23" s="848" t="s">
        <v>560</v>
      </c>
      <c r="C23" s="1983" t="s">
        <v>2160</v>
      </c>
      <c r="D23" s="1984"/>
      <c r="E23" s="1984"/>
      <c r="F23" s="1985"/>
    </row>
    <row r="24" spans="2:6" ht="27" customHeight="1" thickBot="1" x14ac:dyDescent="0.3">
      <c r="B24" s="848" t="s">
        <v>37</v>
      </c>
      <c r="C24" s="1997" t="s">
        <v>2159</v>
      </c>
      <c r="D24" s="1969"/>
      <c r="E24" s="1969"/>
      <c r="F24" s="1970"/>
    </row>
    <row r="25" spans="2:6" ht="27" customHeight="1" thickBot="1" x14ac:dyDescent="0.3">
      <c r="B25" s="1994"/>
      <c r="C25" s="844">
        <v>2022</v>
      </c>
      <c r="D25" s="844">
        <v>2023</v>
      </c>
      <c r="E25" s="844">
        <v>2024</v>
      </c>
      <c r="F25" s="844">
        <v>2025</v>
      </c>
    </row>
    <row r="26" spans="2:6" ht="27" customHeight="1" thickBot="1" x14ac:dyDescent="0.3">
      <c r="B26" s="1995"/>
      <c r="C26" s="844" t="s">
        <v>17</v>
      </c>
      <c r="D26" s="844" t="s">
        <v>18</v>
      </c>
      <c r="E26" s="844" t="s">
        <v>18</v>
      </c>
      <c r="F26" s="844" t="s">
        <v>18</v>
      </c>
    </row>
    <row r="27" spans="2:6" ht="27" customHeight="1" thickBot="1" x14ac:dyDescent="0.3">
      <c r="B27" s="848" t="s">
        <v>39</v>
      </c>
      <c r="C27" s="849">
        <v>7500</v>
      </c>
      <c r="D27" s="849">
        <v>8000</v>
      </c>
      <c r="E27" s="849">
        <v>8000</v>
      </c>
      <c r="F27" s="849">
        <v>8000</v>
      </c>
    </row>
    <row r="28" spans="2:6" ht="27" customHeight="1" thickBot="1" x14ac:dyDescent="0.3">
      <c r="B28" s="848" t="s">
        <v>562</v>
      </c>
      <c r="C28" s="849">
        <f>C57</f>
        <v>212447</v>
      </c>
      <c r="D28" s="849">
        <f>D57</f>
        <v>218400</v>
      </c>
      <c r="E28" s="849">
        <f>E57</f>
        <v>219400</v>
      </c>
      <c r="F28" s="849">
        <f>F57</f>
        <v>228400</v>
      </c>
    </row>
    <row r="29" spans="2:6" ht="27" customHeight="1" thickBot="1" x14ac:dyDescent="0.3">
      <c r="B29" s="848" t="s">
        <v>563</v>
      </c>
      <c r="C29" s="849">
        <f>C28/C27</f>
        <v>28.326266666666665</v>
      </c>
      <c r="D29" s="849">
        <f>D28/D27</f>
        <v>27.3</v>
      </c>
      <c r="E29" s="849">
        <f>E28/E27</f>
        <v>27.425000000000001</v>
      </c>
      <c r="F29" s="849">
        <f>F28/F27</f>
        <v>28.55</v>
      </c>
    </row>
    <row r="30" spans="2:6" ht="27" customHeight="1" thickBot="1" x14ac:dyDescent="0.3">
      <c r="B30" s="848" t="s">
        <v>564</v>
      </c>
      <c r="C30" s="846" t="s">
        <v>565</v>
      </c>
      <c r="D30" s="845">
        <f t="shared" ref="D30:F32" si="0">D27/C27-1</f>
        <v>6.6666666666666652E-2</v>
      </c>
      <c r="E30" s="845">
        <f t="shared" si="0"/>
        <v>0</v>
      </c>
      <c r="F30" s="845">
        <f t="shared" si="0"/>
        <v>0</v>
      </c>
    </row>
    <row r="31" spans="2:6" ht="27" customHeight="1" thickBot="1" x14ac:dyDescent="0.3">
      <c r="B31" s="848" t="s">
        <v>566</v>
      </c>
      <c r="C31" s="846" t="s">
        <v>565</v>
      </c>
      <c r="D31" s="845">
        <f t="shared" si="0"/>
        <v>2.8021106440665244E-2</v>
      </c>
      <c r="E31" s="845">
        <f t="shared" si="0"/>
        <v>4.5787545787545625E-3</v>
      </c>
      <c r="F31" s="845">
        <f t="shared" si="0"/>
        <v>4.1020966271649861E-2</v>
      </c>
    </row>
    <row r="32" spans="2:6" ht="27" customHeight="1" thickBot="1" x14ac:dyDescent="0.3">
      <c r="B32" s="848" t="s">
        <v>51</v>
      </c>
      <c r="C32" s="846" t="s">
        <v>565</v>
      </c>
      <c r="D32" s="845">
        <f t="shared" si="0"/>
        <v>-3.623021271187632E-2</v>
      </c>
      <c r="E32" s="845">
        <f t="shared" si="0"/>
        <v>4.5787545787545625E-3</v>
      </c>
      <c r="F32" s="845">
        <f t="shared" si="0"/>
        <v>4.1020966271649861E-2</v>
      </c>
    </row>
    <row r="33" spans="2:6" ht="27" customHeight="1" thickBot="1" x14ac:dyDescent="0.3">
      <c r="B33" s="2008" t="s">
        <v>2158</v>
      </c>
      <c r="C33" s="2009"/>
      <c r="D33" s="2009"/>
      <c r="E33" s="2009"/>
      <c r="F33" s="2010"/>
    </row>
    <row r="34" spans="2:6" ht="27" customHeight="1" thickBot="1" x14ac:dyDescent="0.3">
      <c r="B34" s="1994"/>
      <c r="C34" s="844">
        <v>2022</v>
      </c>
      <c r="D34" s="844">
        <v>2023</v>
      </c>
      <c r="E34" s="844">
        <v>2024</v>
      </c>
      <c r="F34" s="844">
        <v>2025</v>
      </c>
    </row>
    <row r="35" spans="2:6" ht="27" customHeight="1" thickBot="1" x14ac:dyDescent="0.3">
      <c r="B35" s="1995"/>
      <c r="C35" s="844" t="s">
        <v>17</v>
      </c>
      <c r="D35" s="844" t="s">
        <v>18</v>
      </c>
      <c r="E35" s="844" t="s">
        <v>18</v>
      </c>
      <c r="F35" s="844" t="s">
        <v>18</v>
      </c>
    </row>
    <row r="36" spans="2:6" ht="27" customHeight="1" thickBot="1" x14ac:dyDescent="0.3">
      <c r="B36" s="809" t="s">
        <v>568</v>
      </c>
      <c r="C36" s="805">
        <f>C37+C38</f>
        <v>168025</v>
      </c>
      <c r="D36" s="805">
        <f>D37+D38</f>
        <v>171000</v>
      </c>
      <c r="E36" s="805">
        <f>E37+E38</f>
        <v>171000</v>
      </c>
      <c r="F36" s="805">
        <f>F37+F38</f>
        <v>171000</v>
      </c>
    </row>
    <row r="37" spans="2:6" ht="27" customHeight="1" thickBot="1" x14ac:dyDescent="0.3">
      <c r="B37" s="807" t="s">
        <v>569</v>
      </c>
      <c r="C37" s="859">
        <v>168025</v>
      </c>
      <c r="D37" s="812">
        <v>171000</v>
      </c>
      <c r="E37" s="812">
        <v>171000</v>
      </c>
      <c r="F37" s="812">
        <v>171000</v>
      </c>
    </row>
    <row r="38" spans="2:6" ht="27" customHeight="1" thickBot="1" x14ac:dyDescent="0.3">
      <c r="B38" s="807" t="s">
        <v>570</v>
      </c>
      <c r="C38" s="812"/>
      <c r="D38" s="812"/>
      <c r="E38" s="812"/>
      <c r="F38" s="812"/>
    </row>
    <row r="39" spans="2:6" ht="33.75" customHeight="1" thickBot="1" x14ac:dyDescent="0.3">
      <c r="B39" s="809" t="s">
        <v>571</v>
      </c>
      <c r="C39" s="805">
        <f>C40+C41</f>
        <v>26000</v>
      </c>
      <c r="D39" s="805">
        <f>D40+D41</f>
        <v>28000</v>
      </c>
      <c r="E39" s="805">
        <f>E40+E41</f>
        <v>28000</v>
      </c>
      <c r="F39" s="805">
        <f>F40+F41</f>
        <v>28000</v>
      </c>
    </row>
    <row r="40" spans="2:6" ht="27" customHeight="1" thickBot="1" x14ac:dyDescent="0.3">
      <c r="B40" s="807" t="s">
        <v>569</v>
      </c>
      <c r="C40" s="859">
        <v>26000</v>
      </c>
      <c r="D40" s="805">
        <v>28000</v>
      </c>
      <c r="E40" s="805">
        <v>28000</v>
      </c>
      <c r="F40" s="805">
        <v>28000</v>
      </c>
    </row>
    <row r="41" spans="2:6" ht="27" customHeight="1" thickBot="1" x14ac:dyDescent="0.3">
      <c r="B41" s="807" t="s">
        <v>570</v>
      </c>
      <c r="C41" s="812"/>
      <c r="D41" s="805"/>
      <c r="E41" s="805"/>
      <c r="F41" s="805"/>
    </row>
    <row r="42" spans="2:6" ht="27" customHeight="1" thickBot="1" x14ac:dyDescent="0.3">
      <c r="B42" s="809" t="s">
        <v>572</v>
      </c>
      <c r="C42" s="812">
        <f>C43+C44</f>
        <v>18122</v>
      </c>
      <c r="D42" s="812">
        <f>D43+D44</f>
        <v>19400</v>
      </c>
      <c r="E42" s="812">
        <f>E43+E44</f>
        <v>20400</v>
      </c>
      <c r="F42" s="812">
        <f>F43+F44</f>
        <v>29400</v>
      </c>
    </row>
    <row r="43" spans="2:6" ht="27" customHeight="1" thickBot="1" x14ac:dyDescent="0.3">
      <c r="B43" s="807" t="s">
        <v>569</v>
      </c>
      <c r="C43" s="859">
        <v>18122</v>
      </c>
      <c r="D43" s="805">
        <v>19400</v>
      </c>
      <c r="E43" s="843">
        <v>20400</v>
      </c>
      <c r="F43" s="843">
        <v>29400</v>
      </c>
    </row>
    <row r="44" spans="2:6" ht="27" customHeight="1" thickBot="1" x14ac:dyDescent="0.3">
      <c r="B44" s="807" t="s">
        <v>570</v>
      </c>
      <c r="C44" s="812"/>
      <c r="D44" s="805"/>
      <c r="E44" s="805"/>
      <c r="F44" s="805"/>
    </row>
    <row r="45" spans="2:6" ht="27" customHeight="1" thickBot="1" x14ac:dyDescent="0.3">
      <c r="B45" s="809" t="s">
        <v>573</v>
      </c>
      <c r="C45" s="812"/>
      <c r="D45" s="805"/>
      <c r="E45" s="805"/>
      <c r="F45" s="805"/>
    </row>
    <row r="46" spans="2:6" ht="27" customHeight="1" thickBot="1" x14ac:dyDescent="0.3">
      <c r="B46" s="807" t="s">
        <v>569</v>
      </c>
      <c r="C46" s="812"/>
      <c r="D46" s="805"/>
      <c r="E46" s="805"/>
      <c r="F46" s="805"/>
    </row>
    <row r="47" spans="2:6" ht="27" customHeight="1" thickBot="1" x14ac:dyDescent="0.3">
      <c r="B47" s="807" t="s">
        <v>570</v>
      </c>
      <c r="C47" s="812"/>
      <c r="D47" s="805"/>
      <c r="E47" s="805"/>
      <c r="F47" s="805"/>
    </row>
    <row r="48" spans="2:6" ht="27" customHeight="1" thickBot="1" x14ac:dyDescent="0.3">
      <c r="B48" s="809" t="s">
        <v>574</v>
      </c>
      <c r="C48" s="812"/>
      <c r="D48" s="805"/>
      <c r="E48" s="805"/>
      <c r="F48" s="805"/>
    </row>
    <row r="49" spans="2:6" ht="27" customHeight="1" thickBot="1" x14ac:dyDescent="0.3">
      <c r="B49" s="807" t="s">
        <v>569</v>
      </c>
      <c r="C49" s="812"/>
      <c r="D49" s="805"/>
      <c r="E49" s="805"/>
      <c r="F49" s="805"/>
    </row>
    <row r="50" spans="2:6" ht="27" customHeight="1" thickBot="1" x14ac:dyDescent="0.3">
      <c r="B50" s="807" t="s">
        <v>570</v>
      </c>
      <c r="C50" s="812"/>
      <c r="D50" s="805"/>
      <c r="E50" s="805"/>
      <c r="F50" s="805"/>
    </row>
    <row r="51" spans="2:6" ht="27" customHeight="1" thickBot="1" x14ac:dyDescent="0.3">
      <c r="B51" s="809" t="s">
        <v>575</v>
      </c>
      <c r="C51" s="812">
        <f>C52+C53</f>
        <v>0</v>
      </c>
      <c r="D51" s="805">
        <f>D52+D53</f>
        <v>0</v>
      </c>
      <c r="E51" s="805">
        <f>E52+E53</f>
        <v>0</v>
      </c>
      <c r="F51" s="805">
        <f>F52+F53</f>
        <v>0</v>
      </c>
    </row>
    <row r="52" spans="2:6" ht="27" customHeight="1" thickBot="1" x14ac:dyDescent="0.3">
      <c r="B52" s="807" t="s">
        <v>569</v>
      </c>
      <c r="C52" s="859"/>
      <c r="D52" s="805">
        <v>0</v>
      </c>
      <c r="E52" s="843">
        <v>0</v>
      </c>
      <c r="F52" s="843">
        <v>0</v>
      </c>
    </row>
    <row r="53" spans="2:6" ht="27" customHeight="1" thickBot="1" x14ac:dyDescent="0.3">
      <c r="B53" s="807" t="s">
        <v>570</v>
      </c>
      <c r="C53" s="812"/>
      <c r="D53" s="805"/>
      <c r="E53" s="805"/>
      <c r="F53" s="805"/>
    </row>
    <row r="54" spans="2:6" ht="33" customHeight="1" thickBot="1" x14ac:dyDescent="0.3">
      <c r="B54" s="809" t="s">
        <v>576</v>
      </c>
      <c r="C54" s="812">
        <f>C55</f>
        <v>300</v>
      </c>
      <c r="D54" s="805">
        <v>0</v>
      </c>
      <c r="E54" s="805">
        <f>D54*1.03*0.99</f>
        <v>0</v>
      </c>
      <c r="F54" s="805">
        <f>E54*1.03*0.99</f>
        <v>0</v>
      </c>
    </row>
    <row r="55" spans="2:6" ht="27" customHeight="1" thickBot="1" x14ac:dyDescent="0.3">
      <c r="B55" s="807" t="s">
        <v>569</v>
      </c>
      <c r="C55" s="812">
        <v>300</v>
      </c>
      <c r="D55" s="857"/>
      <c r="E55" s="857"/>
      <c r="F55" s="857"/>
    </row>
    <row r="56" spans="2:6" ht="27" customHeight="1" thickBot="1" x14ac:dyDescent="0.3">
      <c r="B56" s="807" t="s">
        <v>570</v>
      </c>
      <c r="C56" s="812"/>
      <c r="D56" s="858"/>
      <c r="E56" s="857"/>
      <c r="F56" s="857"/>
    </row>
    <row r="57" spans="2:6" ht="27" customHeight="1" thickBot="1" x14ac:dyDescent="0.3">
      <c r="B57" s="842" t="s">
        <v>577</v>
      </c>
      <c r="C57" s="812">
        <f>C54+C51+C48+C45+C42+C39+C36</f>
        <v>212447</v>
      </c>
      <c r="D57" s="812">
        <f>D54+D51+D48+D45+D42+D39+D36</f>
        <v>218400</v>
      </c>
      <c r="E57" s="812">
        <f>E54+E51+E48+E45+E42+E39+E36</f>
        <v>219400</v>
      </c>
      <c r="F57" s="812">
        <f>F54+F51+F48+F45+F42+F39+F36</f>
        <v>228400</v>
      </c>
    </row>
    <row r="58" spans="2:6" ht="27" customHeight="1" thickBot="1" x14ac:dyDescent="0.3">
      <c r="B58" s="804" t="s">
        <v>578</v>
      </c>
      <c r="C58" s="802">
        <f>IF(C57-C28=0,0,"Error")</f>
        <v>0</v>
      </c>
      <c r="D58" s="802">
        <f>IF(D57-D28=0,0,"Error")</f>
        <v>0</v>
      </c>
      <c r="E58" s="802">
        <f>IF(E57-E28=0,0,"Error")</f>
        <v>0</v>
      </c>
      <c r="F58" s="802">
        <f>IF(F57-F28=0,0,"Error")</f>
        <v>0</v>
      </c>
    </row>
    <row r="59" spans="2:6" ht="27" customHeight="1" thickBot="1" x14ac:dyDescent="0.3">
      <c r="B59" s="1977" t="s">
        <v>639</v>
      </c>
      <c r="C59" s="1978"/>
      <c r="D59" s="1978"/>
      <c r="E59" s="1978"/>
      <c r="F59" s="1979"/>
    </row>
    <row r="60" spans="2:6" ht="27" customHeight="1" thickBot="1" x14ac:dyDescent="0.3">
      <c r="B60" s="1977" t="s">
        <v>640</v>
      </c>
      <c r="C60" s="1978"/>
      <c r="D60" s="1978"/>
      <c r="E60" s="1978"/>
      <c r="F60" s="1979"/>
    </row>
    <row r="61" spans="2:6" ht="37.5" customHeight="1" thickBot="1" x14ac:dyDescent="0.3">
      <c r="B61" s="852" t="s">
        <v>584</v>
      </c>
      <c r="C61" s="2001" t="s">
        <v>2157</v>
      </c>
      <c r="D61" s="2002"/>
      <c r="E61" s="2002"/>
      <c r="F61" s="2003"/>
    </row>
    <row r="62" spans="2:6" ht="57" customHeight="1" thickBot="1" x14ac:dyDescent="0.3">
      <c r="B62" s="852" t="s">
        <v>641</v>
      </c>
      <c r="C62" s="856" t="s">
        <v>2156</v>
      </c>
      <c r="D62" s="850" t="s">
        <v>587</v>
      </c>
      <c r="E62" s="2004" t="s">
        <v>2155</v>
      </c>
      <c r="F62" s="2005"/>
    </row>
    <row r="63" spans="2:6" ht="27" customHeight="1" thickBot="1" x14ac:dyDescent="0.3">
      <c r="B63" s="855"/>
      <c r="C63" s="2006"/>
      <c r="D63" s="2006"/>
      <c r="E63" s="2006"/>
      <c r="F63" s="2007"/>
    </row>
    <row r="64" spans="2:6" ht="36.75" customHeight="1" thickBot="1" x14ac:dyDescent="0.3">
      <c r="B64" s="848" t="s">
        <v>560</v>
      </c>
      <c r="C64" s="1998" t="s">
        <v>2154</v>
      </c>
      <c r="D64" s="1999"/>
      <c r="E64" s="1999"/>
      <c r="F64" s="2000"/>
    </row>
    <row r="65" spans="2:6" ht="27" customHeight="1" thickBot="1" x14ac:dyDescent="0.3">
      <c r="B65" s="848" t="s">
        <v>37</v>
      </c>
      <c r="C65" s="2011" t="s">
        <v>637</v>
      </c>
      <c r="D65" s="2012"/>
      <c r="E65" s="2012"/>
      <c r="F65" s="2013"/>
    </row>
    <row r="66" spans="2:6" ht="27" customHeight="1" thickBot="1" x14ac:dyDescent="0.3">
      <c r="B66" s="1994"/>
      <c r="C66" s="844">
        <v>2022</v>
      </c>
      <c r="D66" s="844">
        <v>2023</v>
      </c>
      <c r="E66" s="844">
        <v>2024</v>
      </c>
      <c r="F66" s="844">
        <v>2025</v>
      </c>
    </row>
    <row r="67" spans="2:6" ht="27" customHeight="1" thickBot="1" x14ac:dyDescent="0.3">
      <c r="B67" s="1995"/>
      <c r="C67" s="844" t="s">
        <v>17</v>
      </c>
      <c r="D67" s="844" t="s">
        <v>18</v>
      </c>
      <c r="E67" s="844" t="s">
        <v>18</v>
      </c>
      <c r="F67" s="844" t="s">
        <v>18</v>
      </c>
    </row>
    <row r="68" spans="2:6" ht="27" customHeight="1" thickBot="1" x14ac:dyDescent="0.3">
      <c r="B68" s="848" t="s">
        <v>39</v>
      </c>
      <c r="C68" s="849">
        <v>16</v>
      </c>
      <c r="D68" s="849">
        <v>28</v>
      </c>
      <c r="E68" s="849">
        <v>30</v>
      </c>
      <c r="F68" s="849">
        <v>30</v>
      </c>
    </row>
    <row r="69" spans="2:6" ht="27" customHeight="1" thickBot="1" x14ac:dyDescent="0.3">
      <c r="B69" s="848" t="s">
        <v>562</v>
      </c>
      <c r="C69" s="849">
        <v>400</v>
      </c>
      <c r="D69" s="849">
        <f>D87</f>
        <v>1000</v>
      </c>
      <c r="E69" s="849">
        <f>E87</f>
        <v>1000</v>
      </c>
      <c r="F69" s="849">
        <f>F87</f>
        <v>1000</v>
      </c>
    </row>
    <row r="70" spans="2:6" ht="27" customHeight="1" thickBot="1" x14ac:dyDescent="0.3">
      <c r="B70" s="848" t="s">
        <v>563</v>
      </c>
      <c r="C70" s="849">
        <f>C69/C68</f>
        <v>25</v>
      </c>
      <c r="D70" s="849">
        <f>D69/D68</f>
        <v>35.714285714285715</v>
      </c>
      <c r="E70" s="849">
        <f>E69/E68</f>
        <v>33.333333333333336</v>
      </c>
      <c r="F70" s="849">
        <f>F69/F68</f>
        <v>33.333333333333336</v>
      </c>
    </row>
    <row r="71" spans="2:6" ht="27" customHeight="1" thickBot="1" x14ac:dyDescent="0.3">
      <c r="B71" s="848" t="s">
        <v>564</v>
      </c>
      <c r="C71" s="846" t="s">
        <v>565</v>
      </c>
      <c r="D71" s="845">
        <f t="shared" ref="D71:F73" si="1">D68/C68-1</f>
        <v>0.75</v>
      </c>
      <c r="E71" s="845">
        <f t="shared" si="1"/>
        <v>7.1428571428571397E-2</v>
      </c>
      <c r="F71" s="845">
        <f t="shared" si="1"/>
        <v>0</v>
      </c>
    </row>
    <row r="72" spans="2:6" ht="27" customHeight="1" thickBot="1" x14ac:dyDescent="0.3">
      <c r="B72" s="848" t="s">
        <v>566</v>
      </c>
      <c r="C72" s="846" t="s">
        <v>565</v>
      </c>
      <c r="D72" s="845">
        <f t="shared" si="1"/>
        <v>1.5</v>
      </c>
      <c r="E72" s="845">
        <f t="shared" si="1"/>
        <v>0</v>
      </c>
      <c r="F72" s="845">
        <f t="shared" si="1"/>
        <v>0</v>
      </c>
    </row>
    <row r="73" spans="2:6" ht="27" customHeight="1" thickBot="1" x14ac:dyDescent="0.3">
      <c r="B73" s="847" t="s">
        <v>51</v>
      </c>
      <c r="C73" s="846" t="s">
        <v>565</v>
      </c>
      <c r="D73" s="845">
        <f t="shared" si="1"/>
        <v>0.4285714285714286</v>
      </c>
      <c r="E73" s="845">
        <f t="shared" si="1"/>
        <v>-6.6666666666666652E-2</v>
      </c>
      <c r="F73" s="845">
        <f t="shared" si="1"/>
        <v>0</v>
      </c>
    </row>
    <row r="74" spans="2:6" ht="27" customHeight="1" thickBot="1" x14ac:dyDescent="0.3">
      <c r="B74" s="2008" t="s">
        <v>2153</v>
      </c>
      <c r="C74" s="2009"/>
      <c r="D74" s="2009"/>
      <c r="E74" s="2009"/>
      <c r="F74" s="2010"/>
    </row>
    <row r="75" spans="2:6" ht="27" customHeight="1" thickBot="1" x14ac:dyDescent="0.3">
      <c r="B75" s="1994"/>
      <c r="C75" s="844">
        <v>2022</v>
      </c>
      <c r="D75" s="844">
        <v>2023</v>
      </c>
      <c r="E75" s="844">
        <v>2024</v>
      </c>
      <c r="F75" s="844">
        <v>2025</v>
      </c>
    </row>
    <row r="76" spans="2:6" ht="27" customHeight="1" thickBot="1" x14ac:dyDescent="0.3">
      <c r="B76" s="1995"/>
      <c r="C76" s="844" t="s">
        <v>17</v>
      </c>
      <c r="D76" s="844" t="s">
        <v>18</v>
      </c>
      <c r="E76" s="844" t="s">
        <v>18</v>
      </c>
      <c r="F76" s="844" t="s">
        <v>18</v>
      </c>
    </row>
    <row r="77" spans="2:6" ht="27" customHeight="1" thickBot="1" x14ac:dyDescent="0.3">
      <c r="B77" s="809" t="s">
        <v>593</v>
      </c>
      <c r="C77" s="805">
        <f>C78+C79+C80+C81</f>
        <v>0</v>
      </c>
      <c r="D77" s="805">
        <f>D78+D79+D80+D81</f>
        <v>0</v>
      </c>
      <c r="E77" s="805">
        <f>E78+E79+E80+E81</f>
        <v>0</v>
      </c>
      <c r="F77" s="805">
        <f>F78+F79+F80+F81</f>
        <v>0</v>
      </c>
    </row>
    <row r="78" spans="2:6" ht="27" customHeight="1" thickBot="1" x14ac:dyDescent="0.3">
      <c r="B78" s="807" t="s">
        <v>569</v>
      </c>
      <c r="C78" s="805"/>
      <c r="D78" s="805"/>
      <c r="E78" s="805"/>
      <c r="F78" s="805"/>
    </row>
    <row r="79" spans="2:6" ht="27" customHeight="1" thickBot="1" x14ac:dyDescent="0.3">
      <c r="B79" s="807" t="s">
        <v>594</v>
      </c>
      <c r="C79" s="805"/>
      <c r="D79" s="805"/>
      <c r="E79" s="805"/>
      <c r="F79" s="805"/>
    </row>
    <row r="80" spans="2:6" ht="27" customHeight="1" thickBot="1" x14ac:dyDescent="0.3">
      <c r="B80" s="807" t="s">
        <v>595</v>
      </c>
      <c r="C80" s="805"/>
      <c r="D80" s="805"/>
      <c r="E80" s="805"/>
      <c r="F80" s="805"/>
    </row>
    <row r="81" spans="2:6" ht="27" customHeight="1" thickBot="1" x14ac:dyDescent="0.3">
      <c r="B81" s="807" t="s">
        <v>596</v>
      </c>
      <c r="C81" s="805"/>
      <c r="D81" s="805"/>
      <c r="E81" s="805"/>
      <c r="F81" s="805"/>
    </row>
    <row r="82" spans="2:6" ht="27" customHeight="1" thickBot="1" x14ac:dyDescent="0.3">
      <c r="B82" s="809" t="s">
        <v>597</v>
      </c>
      <c r="C82" s="812">
        <f>C83+C84+C85+C86</f>
        <v>400</v>
      </c>
      <c r="D82" s="812">
        <f>D83+D84+D85+D86</f>
        <v>1000</v>
      </c>
      <c r="E82" s="812">
        <f>E83+E84+E85+E86</f>
        <v>1000</v>
      </c>
      <c r="F82" s="812">
        <f>F83+F84+F85+F86</f>
        <v>1000</v>
      </c>
    </row>
    <row r="83" spans="2:6" ht="27" customHeight="1" thickBot="1" x14ac:dyDescent="0.3">
      <c r="B83" s="807" t="s">
        <v>569</v>
      </c>
      <c r="C83" s="812">
        <v>400</v>
      </c>
      <c r="D83" s="805">
        <v>1000</v>
      </c>
      <c r="E83" s="854">
        <v>1000</v>
      </c>
      <c r="F83" s="805">
        <v>1000</v>
      </c>
    </row>
    <row r="84" spans="2:6" ht="27" customHeight="1" thickBot="1" x14ac:dyDescent="0.3">
      <c r="B84" s="807" t="s">
        <v>594</v>
      </c>
      <c r="C84" s="812"/>
      <c r="D84" s="805"/>
      <c r="E84" s="805"/>
      <c r="F84" s="805"/>
    </row>
    <row r="85" spans="2:6" ht="27" customHeight="1" thickBot="1" x14ac:dyDescent="0.3">
      <c r="B85" s="807" t="s">
        <v>595</v>
      </c>
      <c r="C85" s="812"/>
      <c r="D85" s="805"/>
      <c r="E85" s="805"/>
      <c r="F85" s="805"/>
    </row>
    <row r="86" spans="2:6" ht="27" customHeight="1" thickBot="1" x14ac:dyDescent="0.3">
      <c r="B86" s="807" t="s">
        <v>596</v>
      </c>
      <c r="C86" s="812"/>
      <c r="D86" s="805"/>
      <c r="E86" s="805"/>
      <c r="F86" s="805"/>
    </row>
    <row r="87" spans="2:6" ht="33.75" customHeight="1" thickBot="1" x14ac:dyDescent="0.3">
      <c r="B87" s="842" t="s">
        <v>577</v>
      </c>
      <c r="C87" s="812">
        <f>C77+C82</f>
        <v>400</v>
      </c>
      <c r="D87" s="812">
        <f>D77+D82</f>
        <v>1000</v>
      </c>
      <c r="E87" s="853">
        <f>E77+E82</f>
        <v>1000</v>
      </c>
      <c r="F87" s="812">
        <f>F77+F82</f>
        <v>1000</v>
      </c>
    </row>
    <row r="88" spans="2:6" ht="61.5" customHeight="1" thickBot="1" x14ac:dyDescent="0.3">
      <c r="B88" s="852" t="s">
        <v>647</v>
      </c>
      <c r="C88" s="851" t="s">
        <v>2152</v>
      </c>
      <c r="D88" s="850" t="s">
        <v>587</v>
      </c>
      <c r="E88" s="2014" t="s">
        <v>2151</v>
      </c>
      <c r="F88" s="2015"/>
    </row>
    <row r="89" spans="2:6" ht="36" customHeight="1" thickBot="1" x14ac:dyDescent="0.3">
      <c r="B89" s="848" t="s">
        <v>560</v>
      </c>
      <c r="C89" s="1998" t="s">
        <v>2150</v>
      </c>
      <c r="D89" s="1999"/>
      <c r="E89" s="1999"/>
      <c r="F89" s="2000"/>
    </row>
    <row r="90" spans="2:6" ht="27" customHeight="1" thickBot="1" x14ac:dyDescent="0.3">
      <c r="B90" s="848" t="s">
        <v>37</v>
      </c>
      <c r="C90" s="1997" t="s">
        <v>1685</v>
      </c>
      <c r="D90" s="1969"/>
      <c r="E90" s="1969"/>
      <c r="F90" s="1970"/>
    </row>
    <row r="91" spans="2:6" ht="27" customHeight="1" thickBot="1" x14ac:dyDescent="0.3">
      <c r="B91" s="1994"/>
      <c r="C91" s="844">
        <v>2022</v>
      </c>
      <c r="D91" s="844">
        <v>2023</v>
      </c>
      <c r="E91" s="844">
        <v>2024</v>
      </c>
      <c r="F91" s="844">
        <v>2025</v>
      </c>
    </row>
    <row r="92" spans="2:6" ht="27" customHeight="1" thickBot="1" x14ac:dyDescent="0.3">
      <c r="B92" s="1995"/>
      <c r="C92" s="844" t="s">
        <v>17</v>
      </c>
      <c r="D92" s="844" t="s">
        <v>18</v>
      </c>
      <c r="E92" s="844" t="s">
        <v>18</v>
      </c>
      <c r="F92" s="844" t="s">
        <v>18</v>
      </c>
    </row>
    <row r="93" spans="2:6" ht="27" customHeight="1" thickBot="1" x14ac:dyDescent="0.3">
      <c r="B93" s="848" t="s">
        <v>39</v>
      </c>
      <c r="C93" s="846">
        <v>14</v>
      </c>
      <c r="D93" s="846">
        <v>10</v>
      </c>
      <c r="E93" s="846">
        <v>10</v>
      </c>
      <c r="F93" s="846">
        <v>10</v>
      </c>
    </row>
    <row r="94" spans="2:6" ht="27" customHeight="1" thickBot="1" x14ac:dyDescent="0.3">
      <c r="B94" s="848" t="s">
        <v>562</v>
      </c>
      <c r="C94" s="849">
        <v>1600</v>
      </c>
      <c r="D94" s="849">
        <v>1000</v>
      </c>
      <c r="E94" s="849">
        <v>1000</v>
      </c>
      <c r="F94" s="849">
        <v>1000</v>
      </c>
    </row>
    <row r="95" spans="2:6" ht="27" customHeight="1" thickBot="1" x14ac:dyDescent="0.3">
      <c r="B95" s="848" t="s">
        <v>563</v>
      </c>
      <c r="C95" s="849">
        <f>C94/C93</f>
        <v>114.28571428571429</v>
      </c>
      <c r="D95" s="849">
        <f>D94/D93</f>
        <v>100</v>
      </c>
      <c r="E95" s="849">
        <f>E94/E93</f>
        <v>100</v>
      </c>
      <c r="F95" s="849">
        <f>F94/F93</f>
        <v>100</v>
      </c>
    </row>
    <row r="96" spans="2:6" ht="27" customHeight="1" thickBot="1" x14ac:dyDescent="0.3">
      <c r="B96" s="848" t="s">
        <v>564</v>
      </c>
      <c r="C96" s="846" t="s">
        <v>565</v>
      </c>
      <c r="D96" s="845">
        <f t="shared" ref="D96:F98" si="2">D93/C93-1</f>
        <v>-0.2857142857142857</v>
      </c>
      <c r="E96" s="845">
        <f t="shared" si="2"/>
        <v>0</v>
      </c>
      <c r="F96" s="845">
        <f t="shared" si="2"/>
        <v>0</v>
      </c>
    </row>
    <row r="97" spans="2:6" ht="27" customHeight="1" thickBot="1" x14ac:dyDescent="0.3">
      <c r="B97" s="848" t="s">
        <v>566</v>
      </c>
      <c r="C97" s="846" t="s">
        <v>565</v>
      </c>
      <c r="D97" s="845">
        <f t="shared" si="2"/>
        <v>-0.375</v>
      </c>
      <c r="E97" s="845">
        <f t="shared" si="2"/>
        <v>0</v>
      </c>
      <c r="F97" s="845">
        <f t="shared" si="2"/>
        <v>0</v>
      </c>
    </row>
    <row r="98" spans="2:6" ht="27" customHeight="1" thickBot="1" x14ac:dyDescent="0.3">
      <c r="B98" s="847" t="s">
        <v>51</v>
      </c>
      <c r="C98" s="846" t="s">
        <v>565</v>
      </c>
      <c r="D98" s="845">
        <f t="shared" si="2"/>
        <v>-0.125</v>
      </c>
      <c r="E98" s="845">
        <f t="shared" si="2"/>
        <v>0</v>
      </c>
      <c r="F98" s="845">
        <f t="shared" si="2"/>
        <v>0</v>
      </c>
    </row>
    <row r="99" spans="2:6" ht="27" customHeight="1" thickBot="1" x14ac:dyDescent="0.3">
      <c r="B99" s="2008" t="s">
        <v>2149</v>
      </c>
      <c r="C99" s="2009"/>
      <c r="D99" s="2009"/>
      <c r="E99" s="2009"/>
      <c r="F99" s="2010"/>
    </row>
    <row r="100" spans="2:6" ht="27" customHeight="1" thickBot="1" x14ac:dyDescent="0.3">
      <c r="B100" s="1994"/>
      <c r="C100" s="844">
        <v>2022</v>
      </c>
      <c r="D100" s="844">
        <v>2023</v>
      </c>
      <c r="E100" s="844">
        <v>2024</v>
      </c>
      <c r="F100" s="844">
        <v>2025</v>
      </c>
    </row>
    <row r="101" spans="2:6" ht="27" customHeight="1" thickBot="1" x14ac:dyDescent="0.3">
      <c r="B101" s="1995"/>
      <c r="C101" s="844" t="s">
        <v>17</v>
      </c>
      <c r="D101" s="844" t="s">
        <v>18</v>
      </c>
      <c r="E101" s="844" t="s">
        <v>18</v>
      </c>
      <c r="F101" s="844" t="s">
        <v>18</v>
      </c>
    </row>
    <row r="102" spans="2:6" ht="27" customHeight="1" thickBot="1" x14ac:dyDescent="0.3">
      <c r="B102" s="809" t="s">
        <v>593</v>
      </c>
      <c r="C102" s="805">
        <f>C103+C104+C105+C106</f>
        <v>0</v>
      </c>
      <c r="D102" s="805">
        <f>D103+D104+D105+D106</f>
        <v>0</v>
      </c>
      <c r="E102" s="805">
        <f>E103+E104+E105+E106</f>
        <v>0</v>
      </c>
      <c r="F102" s="805">
        <f>F103+F104+F105+F106</f>
        <v>0</v>
      </c>
    </row>
    <row r="103" spans="2:6" ht="27" customHeight="1" thickBot="1" x14ac:dyDescent="0.3">
      <c r="B103" s="807" t="s">
        <v>569</v>
      </c>
      <c r="C103" s="805"/>
      <c r="D103" s="805"/>
      <c r="E103" s="805"/>
      <c r="F103" s="805"/>
    </row>
    <row r="104" spans="2:6" ht="27" customHeight="1" thickBot="1" x14ac:dyDescent="0.3">
      <c r="B104" s="807" t="s">
        <v>594</v>
      </c>
      <c r="C104" s="805"/>
      <c r="D104" s="805"/>
      <c r="E104" s="805"/>
      <c r="F104" s="805"/>
    </row>
    <row r="105" spans="2:6" ht="27" customHeight="1" thickBot="1" x14ac:dyDescent="0.3">
      <c r="B105" s="807" t="s">
        <v>595</v>
      </c>
      <c r="C105" s="805"/>
      <c r="D105" s="805"/>
      <c r="E105" s="805"/>
      <c r="F105" s="805"/>
    </row>
    <row r="106" spans="2:6" ht="27" customHeight="1" thickBot="1" x14ac:dyDescent="0.3">
      <c r="B106" s="807" t="s">
        <v>596</v>
      </c>
      <c r="C106" s="805"/>
      <c r="D106" s="805"/>
      <c r="E106" s="805"/>
      <c r="F106" s="805"/>
    </row>
    <row r="107" spans="2:6" ht="27" customHeight="1" thickBot="1" x14ac:dyDescent="0.3">
      <c r="B107" s="809" t="s">
        <v>597</v>
      </c>
      <c r="C107" s="812">
        <f>C108+C109+C110+C111</f>
        <v>1600</v>
      </c>
      <c r="D107" s="812">
        <f>D108+D109+D110+D111</f>
        <v>1000</v>
      </c>
      <c r="E107" s="812">
        <f>E108+E109+E110+E111</f>
        <v>1000</v>
      </c>
      <c r="F107" s="812">
        <f>F108+F109+F110+F111</f>
        <v>1000</v>
      </c>
    </row>
    <row r="108" spans="2:6" ht="27" customHeight="1" thickBot="1" x14ac:dyDescent="0.3">
      <c r="B108" s="807" t="s">
        <v>569</v>
      </c>
      <c r="C108" s="812">
        <v>1600</v>
      </c>
      <c r="D108" s="843">
        <v>1000</v>
      </c>
      <c r="E108" s="805">
        <v>1000</v>
      </c>
      <c r="F108" s="805">
        <v>1000</v>
      </c>
    </row>
    <row r="109" spans="2:6" ht="27" customHeight="1" thickBot="1" x14ac:dyDescent="0.3">
      <c r="B109" s="807" t="s">
        <v>594</v>
      </c>
      <c r="C109" s="812"/>
      <c r="D109" s="805"/>
      <c r="E109" s="805"/>
      <c r="F109" s="805"/>
    </row>
    <row r="110" spans="2:6" ht="27" customHeight="1" thickBot="1" x14ac:dyDescent="0.3">
      <c r="B110" s="807" t="s">
        <v>595</v>
      </c>
      <c r="C110" s="812"/>
      <c r="D110" s="805"/>
      <c r="E110" s="805"/>
      <c r="F110" s="805"/>
    </row>
    <row r="111" spans="2:6" ht="27" customHeight="1" thickBot="1" x14ac:dyDescent="0.3">
      <c r="B111" s="807" t="s">
        <v>596</v>
      </c>
      <c r="C111" s="812"/>
      <c r="D111" s="805"/>
      <c r="E111" s="805"/>
      <c r="F111" s="805"/>
    </row>
    <row r="112" spans="2:6" ht="27" customHeight="1" thickBot="1" x14ac:dyDescent="0.3">
      <c r="B112" s="842" t="s">
        <v>653</v>
      </c>
      <c r="C112" s="812">
        <f>C102+C107</f>
        <v>1600</v>
      </c>
      <c r="D112" s="812">
        <f>D102+D107</f>
        <v>1000</v>
      </c>
      <c r="E112" s="812">
        <f>E102+E107</f>
        <v>1000</v>
      </c>
      <c r="F112" s="812">
        <f>F102+F107</f>
        <v>1000</v>
      </c>
    </row>
    <row r="113" spans="2:6" ht="48" hidden="1" thickBot="1" x14ac:dyDescent="0.3">
      <c r="B113" s="841" t="s">
        <v>664</v>
      </c>
      <c r="C113" s="839"/>
      <c r="D113" s="840" t="s">
        <v>587</v>
      </c>
      <c r="E113" s="839"/>
      <c r="F113" s="838"/>
    </row>
    <row r="114" spans="2:6" ht="17.25" hidden="1" customHeight="1" thickBot="1" x14ac:dyDescent="0.3">
      <c r="B114" s="833" t="s">
        <v>560</v>
      </c>
      <c r="C114" s="2020"/>
      <c r="D114" s="2020"/>
      <c r="E114" s="2020"/>
      <c r="F114" s="2021"/>
    </row>
    <row r="115" spans="2:6" ht="16.5" hidden="1" thickBot="1" x14ac:dyDescent="0.3">
      <c r="B115" s="833" t="s">
        <v>37</v>
      </c>
      <c r="C115" s="2022"/>
      <c r="D115" s="2022"/>
      <c r="E115" s="2022"/>
      <c r="F115" s="2023"/>
    </row>
    <row r="116" spans="2:6" ht="12.75" hidden="1" customHeight="1" x14ac:dyDescent="0.25">
      <c r="B116" s="2019"/>
      <c r="C116" s="829">
        <v>2018</v>
      </c>
      <c r="D116" s="829">
        <v>2019</v>
      </c>
      <c r="E116" s="829">
        <v>2020</v>
      </c>
      <c r="F116" s="828">
        <v>2021</v>
      </c>
    </row>
    <row r="117" spans="2:6" ht="9" hidden="1" customHeight="1" thickBot="1" x14ac:dyDescent="0.3">
      <c r="B117" s="2019"/>
      <c r="C117" s="829" t="s">
        <v>17</v>
      </c>
      <c r="D117" s="829" t="s">
        <v>18</v>
      </c>
      <c r="E117" s="829" t="s">
        <v>18</v>
      </c>
      <c r="F117" s="828" t="s">
        <v>18</v>
      </c>
    </row>
    <row r="118" spans="2:6" ht="16.5" hidden="1" thickBot="1" x14ac:dyDescent="0.3">
      <c r="B118" s="833" t="s">
        <v>39</v>
      </c>
      <c r="C118" s="837"/>
      <c r="D118" s="837"/>
      <c r="E118" s="837"/>
      <c r="F118" s="836"/>
    </row>
    <row r="119" spans="2:6" ht="16.5" hidden="1" thickBot="1" x14ac:dyDescent="0.3">
      <c r="B119" s="833" t="s">
        <v>562</v>
      </c>
      <c r="C119" s="835">
        <f>C137</f>
        <v>0</v>
      </c>
      <c r="D119" s="835">
        <f>D137</f>
        <v>0</v>
      </c>
      <c r="E119" s="835">
        <f>E137</f>
        <v>0</v>
      </c>
      <c r="F119" s="834">
        <f>F137</f>
        <v>0</v>
      </c>
    </row>
    <row r="120" spans="2:6" ht="16.5" hidden="1" thickBot="1" x14ac:dyDescent="0.3">
      <c r="B120" s="833" t="s">
        <v>563</v>
      </c>
      <c r="C120" s="835" t="e">
        <f>C119/C118</f>
        <v>#DIV/0!</v>
      </c>
      <c r="D120" s="835" t="e">
        <f>D119/D118</f>
        <v>#DIV/0!</v>
      </c>
      <c r="E120" s="835" t="e">
        <f>E119/E118</f>
        <v>#DIV/0!</v>
      </c>
      <c r="F120" s="834" t="e">
        <f>F119/F118</f>
        <v>#DIV/0!</v>
      </c>
    </row>
    <row r="121" spans="2:6" ht="16.5" hidden="1" thickBot="1" x14ac:dyDescent="0.3">
      <c r="B121" s="833" t="s">
        <v>564</v>
      </c>
      <c r="C121" s="832" t="s">
        <v>565</v>
      </c>
      <c r="D121" s="831" t="e">
        <f t="shared" ref="D121:F123" si="3">D118/C118-1</f>
        <v>#DIV/0!</v>
      </c>
      <c r="E121" s="831" t="e">
        <f t="shared" si="3"/>
        <v>#DIV/0!</v>
      </c>
      <c r="F121" s="830" t="e">
        <f t="shared" si="3"/>
        <v>#DIV/0!</v>
      </c>
    </row>
    <row r="122" spans="2:6" ht="16.5" hidden="1" thickBot="1" x14ac:dyDescent="0.3">
      <c r="B122" s="833" t="s">
        <v>566</v>
      </c>
      <c r="C122" s="832" t="s">
        <v>565</v>
      </c>
      <c r="D122" s="831" t="e">
        <f t="shared" si="3"/>
        <v>#DIV/0!</v>
      </c>
      <c r="E122" s="831" t="e">
        <f t="shared" si="3"/>
        <v>#DIV/0!</v>
      </c>
      <c r="F122" s="830" t="e">
        <f t="shared" si="3"/>
        <v>#DIV/0!</v>
      </c>
    </row>
    <row r="123" spans="2:6" ht="16.5" hidden="1" thickBot="1" x14ac:dyDescent="0.3">
      <c r="B123" s="833" t="s">
        <v>51</v>
      </c>
      <c r="C123" s="832" t="s">
        <v>565</v>
      </c>
      <c r="D123" s="831" t="e">
        <f t="shared" si="3"/>
        <v>#DIV/0!</v>
      </c>
      <c r="E123" s="831" t="e">
        <f t="shared" si="3"/>
        <v>#DIV/0!</v>
      </c>
      <c r="F123" s="830" t="e">
        <f t="shared" si="3"/>
        <v>#DIV/0!</v>
      </c>
    </row>
    <row r="124" spans="2:6" ht="16.5" hidden="1" thickBot="1" x14ac:dyDescent="0.3">
      <c r="B124" s="2016" t="s">
        <v>2148</v>
      </c>
      <c r="C124" s="2017"/>
      <c r="D124" s="2017"/>
      <c r="E124" s="2017"/>
      <c r="F124" s="2018"/>
    </row>
    <row r="125" spans="2:6" ht="12.75" hidden="1" customHeight="1" x14ac:dyDescent="0.25">
      <c r="B125" s="2019"/>
      <c r="C125" s="829">
        <v>2018</v>
      </c>
      <c r="D125" s="829">
        <v>2019</v>
      </c>
      <c r="E125" s="829">
        <v>2020</v>
      </c>
      <c r="F125" s="828">
        <v>2021</v>
      </c>
    </row>
    <row r="126" spans="2:6" ht="9" hidden="1" customHeight="1" thickBot="1" x14ac:dyDescent="0.3">
      <c r="B126" s="2019"/>
      <c r="C126" s="829" t="s">
        <v>17</v>
      </c>
      <c r="D126" s="829" t="s">
        <v>18</v>
      </c>
      <c r="E126" s="829" t="s">
        <v>18</v>
      </c>
      <c r="F126" s="828" t="s">
        <v>18</v>
      </c>
    </row>
    <row r="127" spans="2:6" ht="16.5" hidden="1" thickBot="1" x14ac:dyDescent="0.3">
      <c r="B127" s="827" t="s">
        <v>593</v>
      </c>
      <c r="C127" s="824">
        <f>C128+C129+C130+C131</f>
        <v>0</v>
      </c>
      <c r="D127" s="824">
        <f>D128+D129+D130+D131</f>
        <v>0</v>
      </c>
      <c r="E127" s="824">
        <f>E128+E129+E130+E131</f>
        <v>0</v>
      </c>
      <c r="F127" s="823">
        <f>F128+F129+F130+F131</f>
        <v>0</v>
      </c>
    </row>
    <row r="128" spans="2:6" ht="16.5" hidden="1" thickBot="1" x14ac:dyDescent="0.3">
      <c r="B128" s="825" t="s">
        <v>569</v>
      </c>
      <c r="C128" s="824"/>
      <c r="D128" s="824"/>
      <c r="E128" s="824"/>
      <c r="F128" s="823"/>
    </row>
    <row r="129" spans="2:6" ht="16.5" hidden="1" thickBot="1" x14ac:dyDescent="0.3">
      <c r="B129" s="825" t="s">
        <v>594</v>
      </c>
      <c r="C129" s="824"/>
      <c r="D129" s="824"/>
      <c r="E129" s="824"/>
      <c r="F129" s="823"/>
    </row>
    <row r="130" spans="2:6" ht="16.5" hidden="1" thickBot="1" x14ac:dyDescent="0.3">
      <c r="B130" s="825" t="s">
        <v>595</v>
      </c>
      <c r="C130" s="824"/>
      <c r="D130" s="824"/>
      <c r="E130" s="824"/>
      <c r="F130" s="823"/>
    </row>
    <row r="131" spans="2:6" ht="16.5" hidden="1" thickBot="1" x14ac:dyDescent="0.3">
      <c r="B131" s="825" t="s">
        <v>596</v>
      </c>
      <c r="C131" s="824"/>
      <c r="D131" s="824"/>
      <c r="E131" s="824"/>
      <c r="F131" s="823"/>
    </row>
    <row r="132" spans="2:6" ht="16.5" hidden="1" thickBot="1" x14ac:dyDescent="0.3">
      <c r="B132" s="827" t="s">
        <v>597</v>
      </c>
      <c r="C132" s="820">
        <f>C133+C134+C135+C136</f>
        <v>0</v>
      </c>
      <c r="D132" s="820">
        <f>D133+D134+D135+D136</f>
        <v>0</v>
      </c>
      <c r="E132" s="820">
        <f>E133+E134+E135+E136</f>
        <v>0</v>
      </c>
      <c r="F132" s="826">
        <f>F133+F134+F135+F136</f>
        <v>0</v>
      </c>
    </row>
    <row r="133" spans="2:6" ht="16.5" hidden="1" thickBot="1" x14ac:dyDescent="0.3">
      <c r="B133" s="825" t="s">
        <v>569</v>
      </c>
      <c r="C133" s="820"/>
      <c r="D133" s="824"/>
      <c r="E133" s="824"/>
      <c r="F133" s="823"/>
    </row>
    <row r="134" spans="2:6" ht="16.5" hidden="1" thickBot="1" x14ac:dyDescent="0.3">
      <c r="B134" s="825" t="s">
        <v>594</v>
      </c>
      <c r="C134" s="820"/>
      <c r="D134" s="824"/>
      <c r="E134" s="824"/>
      <c r="F134" s="823"/>
    </row>
    <row r="135" spans="2:6" ht="16.5" hidden="1" thickBot="1" x14ac:dyDescent="0.3">
      <c r="B135" s="825" t="s">
        <v>595</v>
      </c>
      <c r="C135" s="820"/>
      <c r="D135" s="824"/>
      <c r="E135" s="824"/>
      <c r="F135" s="823"/>
    </row>
    <row r="136" spans="2:6" ht="16.5" hidden="1" thickBot="1" x14ac:dyDescent="0.3">
      <c r="B136" s="825" t="s">
        <v>596</v>
      </c>
      <c r="C136" s="820"/>
      <c r="D136" s="824"/>
      <c r="E136" s="824"/>
      <c r="F136" s="823"/>
    </row>
    <row r="137" spans="2:6" ht="16.5" hidden="1" thickBot="1" x14ac:dyDescent="0.3">
      <c r="B137" s="822" t="s">
        <v>660</v>
      </c>
      <c r="C137" s="821">
        <f>C127+C132</f>
        <v>0</v>
      </c>
      <c r="D137" s="821">
        <f>D127+D132</f>
        <v>0</v>
      </c>
      <c r="E137" s="820">
        <f>E127+E132</f>
        <v>0</v>
      </c>
      <c r="F137" s="819">
        <f>F127+F132</f>
        <v>0</v>
      </c>
    </row>
    <row r="138" spans="2:6" ht="27" customHeight="1" thickBot="1" x14ac:dyDescent="0.3">
      <c r="B138" s="818"/>
      <c r="C138" s="816"/>
      <c r="D138" s="816"/>
      <c r="E138" s="817"/>
      <c r="F138" s="816"/>
    </row>
    <row r="139" spans="2:6" ht="31.5" customHeight="1" thickBot="1" x14ac:dyDescent="0.3">
      <c r="B139" s="815" t="s">
        <v>598</v>
      </c>
      <c r="C139" s="814">
        <f>C28+C69+C94</f>
        <v>214447</v>
      </c>
      <c r="D139" s="814">
        <f>D28+D69+D94</f>
        <v>220400</v>
      </c>
      <c r="E139" s="814">
        <f>E28+E69+E94</f>
        <v>221400</v>
      </c>
      <c r="F139" s="814">
        <f>F28+F69+F94</f>
        <v>230400</v>
      </c>
    </row>
    <row r="140" spans="2:6" ht="35.25" customHeight="1" thickBot="1" x14ac:dyDescent="0.3">
      <c r="B140" s="815" t="s">
        <v>599</v>
      </c>
      <c r="C140" s="814">
        <f>C57+C87+C112</f>
        <v>214447</v>
      </c>
      <c r="D140" s="814">
        <f>D57+D87+D112</f>
        <v>220400</v>
      </c>
      <c r="E140" s="814">
        <f>E57+E87+E112</f>
        <v>221400</v>
      </c>
      <c r="F140" s="814">
        <f>F57+F87+F112</f>
        <v>230400</v>
      </c>
    </row>
    <row r="141" spans="2:6" ht="27" customHeight="1" thickBot="1" x14ac:dyDescent="0.3">
      <c r="B141" s="809" t="s">
        <v>568</v>
      </c>
      <c r="C141" s="808">
        <f>C142+C143</f>
        <v>168025</v>
      </c>
      <c r="D141" s="808">
        <f>D142+D143</f>
        <v>171000</v>
      </c>
      <c r="E141" s="808">
        <f>E142+E143</f>
        <v>171000</v>
      </c>
      <c r="F141" s="808">
        <f>F142+F143</f>
        <v>171000</v>
      </c>
    </row>
    <row r="142" spans="2:6" ht="27" customHeight="1" thickBot="1" x14ac:dyDescent="0.3">
      <c r="B142" s="807" t="s">
        <v>569</v>
      </c>
      <c r="C142" s="812">
        <f>C37</f>
        <v>168025</v>
      </c>
      <c r="D142" s="812">
        <f>D37</f>
        <v>171000</v>
      </c>
      <c r="E142" s="812">
        <v>171000</v>
      </c>
      <c r="F142" s="812">
        <f>F37</f>
        <v>171000</v>
      </c>
    </row>
    <row r="143" spans="2:6" ht="27" customHeight="1" thickBot="1" x14ac:dyDescent="0.3">
      <c r="B143" s="807" t="s">
        <v>600</v>
      </c>
      <c r="C143" s="812">
        <f>C38</f>
        <v>0</v>
      </c>
      <c r="D143" s="812">
        <f>D38</f>
        <v>0</v>
      </c>
      <c r="E143" s="812">
        <f>E38</f>
        <v>0</v>
      </c>
      <c r="F143" s="812">
        <f>F38</f>
        <v>0</v>
      </c>
    </row>
    <row r="144" spans="2:6" ht="35.25" customHeight="1" thickBot="1" x14ac:dyDescent="0.3">
      <c r="B144" s="809" t="s">
        <v>571</v>
      </c>
      <c r="C144" s="808">
        <f>C145+C146</f>
        <v>26000</v>
      </c>
      <c r="D144" s="808">
        <f>D145+D146</f>
        <v>28000</v>
      </c>
      <c r="E144" s="808">
        <f>E145+E146</f>
        <v>28000</v>
      </c>
      <c r="F144" s="808">
        <f>F145+F146</f>
        <v>28000</v>
      </c>
    </row>
    <row r="145" spans="2:6" ht="27" customHeight="1" thickBot="1" x14ac:dyDescent="0.3">
      <c r="B145" s="807" t="s">
        <v>569</v>
      </c>
      <c r="C145" s="805">
        <f>C40</f>
        <v>26000</v>
      </c>
      <c r="D145" s="805">
        <f>D40</f>
        <v>28000</v>
      </c>
      <c r="E145" s="805">
        <v>28000</v>
      </c>
      <c r="F145" s="805">
        <f>F40</f>
        <v>28000</v>
      </c>
    </row>
    <row r="146" spans="2:6" ht="27" customHeight="1" thickBot="1" x14ac:dyDescent="0.3">
      <c r="B146" s="807" t="s">
        <v>600</v>
      </c>
      <c r="C146" s="812">
        <f>C41</f>
        <v>0</v>
      </c>
      <c r="D146" s="812">
        <f>D41</f>
        <v>0</v>
      </c>
      <c r="E146" s="813">
        <f>E41</f>
        <v>0</v>
      </c>
      <c r="F146" s="812">
        <f>F41</f>
        <v>0</v>
      </c>
    </row>
    <row r="147" spans="2:6" ht="27" customHeight="1" thickBot="1" x14ac:dyDescent="0.3">
      <c r="B147" s="809" t="s">
        <v>572</v>
      </c>
      <c r="C147" s="808">
        <f>C148+C149</f>
        <v>18122</v>
      </c>
      <c r="D147" s="808">
        <f>D148+D149</f>
        <v>19400</v>
      </c>
      <c r="E147" s="808">
        <f>E148+E149</f>
        <v>19400</v>
      </c>
      <c r="F147" s="808">
        <f>F148+F149</f>
        <v>29400</v>
      </c>
    </row>
    <row r="148" spans="2:6" ht="27" customHeight="1" thickBot="1" x14ac:dyDescent="0.3">
      <c r="B148" s="807" t="s">
        <v>569</v>
      </c>
      <c r="C148" s="812">
        <f>C43</f>
        <v>18122</v>
      </c>
      <c r="D148" s="812">
        <f>D43</f>
        <v>19400</v>
      </c>
      <c r="E148" s="812">
        <v>19400</v>
      </c>
      <c r="F148" s="812">
        <f>F43</f>
        <v>29400</v>
      </c>
    </row>
    <row r="149" spans="2:6" ht="27" customHeight="1" thickBot="1" x14ac:dyDescent="0.3">
      <c r="B149" s="807" t="s">
        <v>600</v>
      </c>
      <c r="C149" s="812">
        <f>C44</f>
        <v>0</v>
      </c>
      <c r="D149" s="812">
        <f>D44</f>
        <v>0</v>
      </c>
      <c r="E149" s="813">
        <f>E44</f>
        <v>0</v>
      </c>
      <c r="F149" s="812">
        <f>F44</f>
        <v>0</v>
      </c>
    </row>
    <row r="150" spans="2:6" ht="27" customHeight="1" thickBot="1" x14ac:dyDescent="0.3">
      <c r="B150" s="809" t="s">
        <v>573</v>
      </c>
      <c r="C150" s="808">
        <f>C151+C152</f>
        <v>0</v>
      </c>
      <c r="D150" s="808">
        <f>D151+D152</f>
        <v>0</v>
      </c>
      <c r="E150" s="808">
        <f>E151+E152</f>
        <v>0</v>
      </c>
      <c r="F150" s="808">
        <f>F151+F152</f>
        <v>0</v>
      </c>
    </row>
    <row r="151" spans="2:6" ht="27" customHeight="1" thickBot="1" x14ac:dyDescent="0.3">
      <c r="B151" s="807" t="s">
        <v>569</v>
      </c>
      <c r="C151" s="805">
        <f t="shared" ref="C151:F152" si="4">C46</f>
        <v>0</v>
      </c>
      <c r="D151" s="805">
        <f t="shared" si="4"/>
        <v>0</v>
      </c>
      <c r="E151" s="805">
        <f t="shared" si="4"/>
        <v>0</v>
      </c>
      <c r="F151" s="805">
        <f t="shared" si="4"/>
        <v>0</v>
      </c>
    </row>
    <row r="152" spans="2:6" ht="27" customHeight="1" thickBot="1" x14ac:dyDescent="0.3">
      <c r="B152" s="807" t="s">
        <v>600</v>
      </c>
      <c r="C152" s="812">
        <f t="shared" si="4"/>
        <v>0</v>
      </c>
      <c r="D152" s="812">
        <f t="shared" si="4"/>
        <v>0</v>
      </c>
      <c r="E152" s="813">
        <f t="shared" si="4"/>
        <v>0</v>
      </c>
      <c r="F152" s="812">
        <f t="shared" si="4"/>
        <v>0</v>
      </c>
    </row>
    <row r="153" spans="2:6" ht="27" customHeight="1" thickBot="1" x14ac:dyDescent="0.3">
      <c r="B153" s="809" t="s">
        <v>574</v>
      </c>
      <c r="C153" s="808">
        <f>C154+C155</f>
        <v>0</v>
      </c>
      <c r="D153" s="808">
        <f>D154+D155</f>
        <v>0</v>
      </c>
      <c r="E153" s="808">
        <f>E154+E155</f>
        <v>0</v>
      </c>
      <c r="F153" s="808">
        <f>F154+F155</f>
        <v>0</v>
      </c>
    </row>
    <row r="154" spans="2:6" ht="27" customHeight="1" thickBot="1" x14ac:dyDescent="0.3">
      <c r="B154" s="807" t="s">
        <v>569</v>
      </c>
      <c r="C154" s="805">
        <f t="shared" ref="C154:F155" si="5">C49</f>
        <v>0</v>
      </c>
      <c r="D154" s="805">
        <f t="shared" si="5"/>
        <v>0</v>
      </c>
      <c r="E154" s="805">
        <f t="shared" si="5"/>
        <v>0</v>
      </c>
      <c r="F154" s="805">
        <f t="shared" si="5"/>
        <v>0</v>
      </c>
    </row>
    <row r="155" spans="2:6" ht="27" customHeight="1" thickBot="1" x14ac:dyDescent="0.3">
      <c r="B155" s="807" t="s">
        <v>600</v>
      </c>
      <c r="C155" s="812">
        <f t="shared" si="5"/>
        <v>0</v>
      </c>
      <c r="D155" s="812">
        <f t="shared" si="5"/>
        <v>0</v>
      </c>
      <c r="E155" s="813">
        <f t="shared" si="5"/>
        <v>0</v>
      </c>
      <c r="F155" s="812">
        <f t="shared" si="5"/>
        <v>0</v>
      </c>
    </row>
    <row r="156" spans="2:6" ht="27" customHeight="1" thickBot="1" x14ac:dyDescent="0.3">
      <c r="B156" s="809" t="s">
        <v>575</v>
      </c>
      <c r="C156" s="808">
        <f>C157+C158</f>
        <v>0</v>
      </c>
      <c r="D156" s="808">
        <f>D157+D158</f>
        <v>0</v>
      </c>
      <c r="E156" s="808">
        <f>E157+E158</f>
        <v>0</v>
      </c>
      <c r="F156" s="808">
        <f>F157+F158</f>
        <v>0</v>
      </c>
    </row>
    <row r="157" spans="2:6" ht="27" customHeight="1" thickBot="1" x14ac:dyDescent="0.3">
      <c r="B157" s="807" t="s">
        <v>569</v>
      </c>
      <c r="C157" s="805">
        <f t="shared" ref="C157:F161" si="6">C52</f>
        <v>0</v>
      </c>
      <c r="D157" s="805">
        <f t="shared" si="6"/>
        <v>0</v>
      </c>
      <c r="E157" s="805">
        <f t="shared" si="6"/>
        <v>0</v>
      </c>
      <c r="F157" s="810">
        <f t="shared" si="6"/>
        <v>0</v>
      </c>
    </row>
    <row r="158" spans="2:6" ht="27" customHeight="1" thickBot="1" x14ac:dyDescent="0.3">
      <c r="B158" s="807" t="s">
        <v>600</v>
      </c>
      <c r="C158" s="812">
        <f t="shared" si="6"/>
        <v>0</v>
      </c>
      <c r="D158" s="812">
        <f t="shared" si="6"/>
        <v>0</v>
      </c>
      <c r="E158" s="812">
        <f t="shared" si="6"/>
        <v>0</v>
      </c>
      <c r="F158" s="812">
        <f t="shared" si="6"/>
        <v>0</v>
      </c>
    </row>
    <row r="159" spans="2:6" ht="33" customHeight="1" thickBot="1" x14ac:dyDescent="0.3">
      <c r="B159" s="809" t="s">
        <v>576</v>
      </c>
      <c r="C159" s="808">
        <f t="shared" si="6"/>
        <v>300</v>
      </c>
      <c r="D159" s="808">
        <f t="shared" si="6"/>
        <v>0</v>
      </c>
      <c r="E159" s="811">
        <f t="shared" si="6"/>
        <v>0</v>
      </c>
      <c r="F159" s="808">
        <f t="shared" si="6"/>
        <v>0</v>
      </c>
    </row>
    <row r="160" spans="2:6" ht="27" customHeight="1" thickBot="1" x14ac:dyDescent="0.3">
      <c r="B160" s="807" t="s">
        <v>569</v>
      </c>
      <c r="C160" s="805">
        <f t="shared" si="6"/>
        <v>300</v>
      </c>
      <c r="D160" s="805">
        <f t="shared" si="6"/>
        <v>0</v>
      </c>
      <c r="E160" s="805">
        <f t="shared" si="6"/>
        <v>0</v>
      </c>
      <c r="F160" s="805">
        <f t="shared" si="6"/>
        <v>0</v>
      </c>
    </row>
    <row r="161" spans="2:6" ht="27" customHeight="1" thickBot="1" x14ac:dyDescent="0.3">
      <c r="B161" s="807" t="s">
        <v>600</v>
      </c>
      <c r="C161" s="812">
        <f t="shared" si="6"/>
        <v>0</v>
      </c>
      <c r="D161" s="812">
        <f t="shared" si="6"/>
        <v>0</v>
      </c>
      <c r="E161" s="812">
        <f t="shared" si="6"/>
        <v>0</v>
      </c>
      <c r="F161" s="812">
        <f t="shared" si="6"/>
        <v>0</v>
      </c>
    </row>
    <row r="162" spans="2:6" ht="27" customHeight="1" thickBot="1" x14ac:dyDescent="0.3">
      <c r="B162" s="809" t="s">
        <v>601</v>
      </c>
      <c r="C162" s="808">
        <f>C163+C164+C165+C166</f>
        <v>0</v>
      </c>
      <c r="D162" s="808">
        <f>D163+D164+D165+D166</f>
        <v>0</v>
      </c>
      <c r="E162" s="811">
        <f>E163+E164+E165+E166</f>
        <v>0</v>
      </c>
      <c r="F162" s="808">
        <f>F163+F164+F165+F166</f>
        <v>0</v>
      </c>
    </row>
    <row r="163" spans="2:6" ht="27" customHeight="1" thickBot="1" x14ac:dyDescent="0.3">
      <c r="B163" s="807" t="s">
        <v>569</v>
      </c>
      <c r="C163" s="805">
        <f t="shared" ref="C163:F166" si="7">C78+C103+C128</f>
        <v>0</v>
      </c>
      <c r="D163" s="805">
        <f t="shared" si="7"/>
        <v>0</v>
      </c>
      <c r="E163" s="805">
        <f t="shared" si="7"/>
        <v>0</v>
      </c>
      <c r="F163" s="805">
        <f t="shared" si="7"/>
        <v>0</v>
      </c>
    </row>
    <row r="164" spans="2:6" ht="27" customHeight="1" thickBot="1" x14ac:dyDescent="0.3">
      <c r="B164" s="807" t="s">
        <v>602</v>
      </c>
      <c r="C164" s="805">
        <f t="shared" si="7"/>
        <v>0</v>
      </c>
      <c r="D164" s="805">
        <f t="shared" si="7"/>
        <v>0</v>
      </c>
      <c r="E164" s="805">
        <f t="shared" si="7"/>
        <v>0</v>
      </c>
      <c r="F164" s="810">
        <f t="shared" si="7"/>
        <v>0</v>
      </c>
    </row>
    <row r="165" spans="2:6" ht="27" customHeight="1" thickBot="1" x14ac:dyDescent="0.3">
      <c r="B165" s="807" t="s">
        <v>595</v>
      </c>
      <c r="C165" s="805">
        <f t="shared" si="7"/>
        <v>0</v>
      </c>
      <c r="D165" s="805">
        <f t="shared" si="7"/>
        <v>0</v>
      </c>
      <c r="E165" s="805">
        <f t="shared" si="7"/>
        <v>0</v>
      </c>
      <c r="F165" s="805">
        <f t="shared" si="7"/>
        <v>0</v>
      </c>
    </row>
    <row r="166" spans="2:6" ht="27" customHeight="1" thickBot="1" x14ac:dyDescent="0.3">
      <c r="B166" s="807" t="s">
        <v>596</v>
      </c>
      <c r="C166" s="805">
        <f t="shared" si="7"/>
        <v>0</v>
      </c>
      <c r="D166" s="805">
        <f t="shared" si="7"/>
        <v>0</v>
      </c>
      <c r="E166" s="805">
        <f t="shared" si="7"/>
        <v>0</v>
      </c>
      <c r="F166" s="810">
        <f t="shared" si="7"/>
        <v>0</v>
      </c>
    </row>
    <row r="167" spans="2:6" ht="27" customHeight="1" thickBot="1" x14ac:dyDescent="0.3">
      <c r="B167" s="809" t="s">
        <v>603</v>
      </c>
      <c r="C167" s="808">
        <f>C168+C169+C170+C171</f>
        <v>2000</v>
      </c>
      <c r="D167" s="808">
        <f>D168+D169+D170+D171</f>
        <v>2000</v>
      </c>
      <c r="E167" s="808">
        <f>E168+E169+E170+E171</f>
        <v>2000</v>
      </c>
      <c r="F167" s="808">
        <f>F168+F169+F170+F171</f>
        <v>2000</v>
      </c>
    </row>
    <row r="168" spans="2:6" ht="27" customHeight="1" thickBot="1" x14ac:dyDescent="0.3">
      <c r="B168" s="807" t="s">
        <v>569</v>
      </c>
      <c r="C168" s="805">
        <f t="shared" ref="C168:F171" si="8">C83+C108+C133</f>
        <v>2000</v>
      </c>
      <c r="D168" s="805">
        <f t="shared" si="8"/>
        <v>2000</v>
      </c>
      <c r="E168" s="805">
        <f t="shared" si="8"/>
        <v>2000</v>
      </c>
      <c r="F168" s="805">
        <f t="shared" si="8"/>
        <v>2000</v>
      </c>
    </row>
    <row r="169" spans="2:6" ht="27" customHeight="1" thickBot="1" x14ac:dyDescent="0.3">
      <c r="B169" s="807" t="s">
        <v>602</v>
      </c>
      <c r="C169" s="805">
        <f t="shared" si="8"/>
        <v>0</v>
      </c>
      <c r="D169" s="805">
        <f t="shared" si="8"/>
        <v>0</v>
      </c>
      <c r="E169" s="805">
        <f t="shared" si="8"/>
        <v>0</v>
      </c>
      <c r="F169" s="805">
        <f t="shared" si="8"/>
        <v>0</v>
      </c>
    </row>
    <row r="170" spans="2:6" ht="27" customHeight="1" thickBot="1" x14ac:dyDescent="0.3">
      <c r="B170" s="807" t="s">
        <v>595</v>
      </c>
      <c r="C170" s="805">
        <f t="shared" si="8"/>
        <v>0</v>
      </c>
      <c r="D170" s="805">
        <f t="shared" si="8"/>
        <v>0</v>
      </c>
      <c r="E170" s="805">
        <f t="shared" si="8"/>
        <v>0</v>
      </c>
      <c r="F170" s="805">
        <f t="shared" si="8"/>
        <v>0</v>
      </c>
    </row>
    <row r="171" spans="2:6" ht="27" customHeight="1" thickBot="1" x14ac:dyDescent="0.3">
      <c r="B171" s="806" t="s">
        <v>596</v>
      </c>
      <c r="C171" s="805">
        <f t="shared" si="8"/>
        <v>0</v>
      </c>
      <c r="D171" s="805">
        <f t="shared" si="8"/>
        <v>0</v>
      </c>
      <c r="E171" s="805">
        <f t="shared" si="8"/>
        <v>0</v>
      </c>
      <c r="F171" s="805">
        <f t="shared" si="8"/>
        <v>0</v>
      </c>
    </row>
    <row r="172" spans="2:6" ht="27" customHeight="1" thickBot="1" x14ac:dyDescent="0.3">
      <c r="B172" s="804" t="s">
        <v>578</v>
      </c>
      <c r="C172" s="803">
        <f>IF(C140-C139=0,0,"Error")</f>
        <v>0</v>
      </c>
      <c r="D172" s="802">
        <f>IF(D140-D139=0,0,"Error")</f>
        <v>0</v>
      </c>
      <c r="E172" s="803">
        <f>IF(E140-E139=0,0,"Error")</f>
        <v>0</v>
      </c>
      <c r="F172" s="802">
        <f>IF(F140-F139=0,0,"Error")</f>
        <v>0</v>
      </c>
    </row>
  </sheetData>
  <mergeCells count="40">
    <mergeCell ref="B124:F124"/>
    <mergeCell ref="B125:B126"/>
    <mergeCell ref="C90:F90"/>
    <mergeCell ref="B91:B92"/>
    <mergeCell ref="B99:F99"/>
    <mergeCell ref="B100:B101"/>
    <mergeCell ref="C114:F114"/>
    <mergeCell ref="C115:F115"/>
    <mergeCell ref="B116:B117"/>
    <mergeCell ref="C24:F24"/>
    <mergeCell ref="B25:B26"/>
    <mergeCell ref="C89:F89"/>
    <mergeCell ref="B34:B35"/>
    <mergeCell ref="B59:F59"/>
    <mergeCell ref="B60:F60"/>
    <mergeCell ref="C61:F61"/>
    <mergeCell ref="E62:F62"/>
    <mergeCell ref="C63:F63"/>
    <mergeCell ref="C64:F64"/>
    <mergeCell ref="B33:F33"/>
    <mergeCell ref="C65:F65"/>
    <mergeCell ref="B66:B67"/>
    <mergeCell ref="B74:F74"/>
    <mergeCell ref="B75:B76"/>
    <mergeCell ref="E88:F88"/>
    <mergeCell ref="B20:F20"/>
    <mergeCell ref="B21:F21"/>
    <mergeCell ref="C22:F22"/>
    <mergeCell ref="C23:F23"/>
    <mergeCell ref="B8:F8"/>
    <mergeCell ref="B9:F9"/>
    <mergeCell ref="C10:F10"/>
    <mergeCell ref="B11:B12"/>
    <mergeCell ref="C16:F16"/>
    <mergeCell ref="B17:F17"/>
    <mergeCell ref="A2:G2"/>
    <mergeCell ref="B3:F3"/>
    <mergeCell ref="C5:F5"/>
    <mergeCell ref="C6:F6"/>
    <mergeCell ref="C7:F7"/>
  </mergeCells>
  <pageMargins left="0.25" right="0.25" top="0.75" bottom="0.75" header="0.3" footer="0.3"/>
  <pageSetup scale="5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9"/>
  <sheetViews>
    <sheetView view="pageBreakPreview" topLeftCell="B317" zoomScale="60" zoomScaleNormal="124" workbookViewId="0">
      <selection activeCell="J6" sqref="J6"/>
    </sheetView>
  </sheetViews>
  <sheetFormatPr defaultRowHeight="15" x14ac:dyDescent="0.25"/>
  <cols>
    <col min="1" max="1" width="7.85546875" style="387" hidden="1" customWidth="1"/>
    <col min="2" max="2" width="27.85546875" style="387" customWidth="1"/>
    <col min="3" max="3" width="17.5703125" style="387" customWidth="1"/>
    <col min="4" max="4" width="11" style="387" customWidth="1"/>
    <col min="5" max="5" width="11.7109375" style="387" customWidth="1"/>
    <col min="6" max="6" width="15" style="387" customWidth="1"/>
    <col min="7" max="7" width="7.42578125" style="387" customWidth="1"/>
    <col min="8" max="16384" width="9.140625" style="387"/>
  </cols>
  <sheetData>
    <row r="1" spans="1:7" ht="10.5" customHeight="1" x14ac:dyDescent="0.25"/>
    <row r="2" spans="1:7" ht="18" customHeight="1" x14ac:dyDescent="0.25">
      <c r="A2" s="1850" t="s">
        <v>610</v>
      </c>
      <c r="B2" s="1850"/>
      <c r="C2" s="1850"/>
      <c r="D2" s="1850"/>
      <c r="E2" s="1850"/>
      <c r="F2" s="1850"/>
      <c r="G2" s="1850"/>
    </row>
    <row r="3" spans="1:7" ht="18" customHeight="1" x14ac:dyDescent="0.25">
      <c r="A3" s="388"/>
      <c r="B3" s="1663" t="s">
        <v>611</v>
      </c>
      <c r="C3" s="1663"/>
      <c r="D3" s="1663"/>
      <c r="E3" s="1663"/>
      <c r="F3" s="1663"/>
      <c r="G3" s="388"/>
    </row>
    <row r="4" spans="1:7" ht="8.25" customHeight="1" thickBot="1" x14ac:dyDescent="0.3"/>
    <row r="5" spans="1:7" ht="30" customHeight="1" thickBot="1" x14ac:dyDescent="0.3">
      <c r="B5" s="758" t="s">
        <v>6</v>
      </c>
      <c r="C5" s="2030" t="s">
        <v>2115</v>
      </c>
      <c r="D5" s="2030"/>
      <c r="E5" s="2030"/>
      <c r="F5" s="2030"/>
    </row>
    <row r="6" spans="1:7" ht="18" customHeight="1" thickBot="1" x14ac:dyDescent="0.3">
      <c r="B6" s="758" t="s">
        <v>8</v>
      </c>
      <c r="C6" s="2031" t="s">
        <v>2096</v>
      </c>
      <c r="D6" s="2032"/>
      <c r="E6" s="2032"/>
      <c r="F6" s="2033"/>
    </row>
    <row r="7" spans="1:7" ht="33.75" customHeight="1" thickBot="1" x14ac:dyDescent="0.3">
      <c r="B7" s="758" t="s">
        <v>10</v>
      </c>
      <c r="C7" s="1667" t="s">
        <v>546</v>
      </c>
      <c r="D7" s="1668"/>
      <c r="E7" s="1668"/>
      <c r="F7" s="1673"/>
    </row>
    <row r="8" spans="1:7" ht="20.25" customHeight="1" thickBot="1" x14ac:dyDescent="0.3">
      <c r="B8" s="1859" t="s">
        <v>12</v>
      </c>
      <c r="C8" s="1671"/>
      <c r="D8" s="1671"/>
      <c r="E8" s="1671"/>
      <c r="F8" s="1860"/>
    </row>
    <row r="9" spans="1:7" ht="15.75" thickBot="1" x14ac:dyDescent="0.3">
      <c r="B9" s="2024" t="s">
        <v>2188</v>
      </c>
      <c r="C9" s="2025"/>
      <c r="D9" s="2025"/>
      <c r="E9" s="2025"/>
      <c r="F9" s="2026"/>
    </row>
    <row r="10" spans="1:7" ht="36.75" customHeight="1" thickBot="1" x14ac:dyDescent="0.3">
      <c r="B10" s="2024"/>
      <c r="C10" s="2025"/>
      <c r="D10" s="2025"/>
      <c r="E10" s="2025"/>
      <c r="F10" s="2026"/>
    </row>
    <row r="11" spans="1:7" ht="21" customHeight="1" thickBot="1" x14ac:dyDescent="0.3">
      <c r="B11" s="2024"/>
      <c r="C11" s="2025"/>
      <c r="D11" s="2025"/>
      <c r="E11" s="2025"/>
      <c r="F11" s="2026"/>
    </row>
    <row r="12" spans="1:7" ht="133.5" customHeight="1" thickBot="1" x14ac:dyDescent="0.3">
      <c r="B12" s="757" t="s">
        <v>14</v>
      </c>
      <c r="C12" s="2027" t="s">
        <v>2187</v>
      </c>
      <c r="D12" s="2028"/>
      <c r="E12" s="2028"/>
      <c r="F12" s="2029"/>
    </row>
    <row r="13" spans="1:7" ht="14.25" customHeight="1" x14ac:dyDescent="0.25">
      <c r="B13" s="1866" t="s">
        <v>16</v>
      </c>
      <c r="C13" s="398">
        <v>2022</v>
      </c>
      <c r="D13" s="398">
        <v>2023</v>
      </c>
      <c r="E13" s="398">
        <v>2024</v>
      </c>
      <c r="F13" s="398">
        <v>2025</v>
      </c>
    </row>
    <row r="14" spans="1:7" ht="16.5" customHeight="1" thickBot="1" x14ac:dyDescent="0.3">
      <c r="B14" s="1867"/>
      <c r="C14" s="400" t="s">
        <v>17</v>
      </c>
      <c r="D14" s="400" t="s">
        <v>18</v>
      </c>
      <c r="E14" s="400" t="s">
        <v>18</v>
      </c>
      <c r="F14" s="400" t="s">
        <v>18</v>
      </c>
    </row>
    <row r="15" spans="1:7" ht="33.75" customHeight="1" thickBot="1" x14ac:dyDescent="0.3">
      <c r="B15" s="411" t="s">
        <v>2186</v>
      </c>
      <c r="C15" s="755">
        <v>0.8</v>
      </c>
      <c r="D15" s="755">
        <v>0.9</v>
      </c>
      <c r="E15" s="755">
        <v>0.9</v>
      </c>
      <c r="F15" s="755">
        <v>1</v>
      </c>
    </row>
    <row r="16" spans="1:7" ht="57" thickBot="1" x14ac:dyDescent="0.3">
      <c r="B16" s="411" t="s">
        <v>2185</v>
      </c>
      <c r="C16" s="755">
        <v>1</v>
      </c>
      <c r="D16" s="755">
        <v>0</v>
      </c>
      <c r="E16" s="755">
        <v>0</v>
      </c>
      <c r="F16" s="755">
        <v>0</v>
      </c>
    </row>
    <row r="17" spans="2:6" ht="23.25" thickBot="1" x14ac:dyDescent="0.3">
      <c r="B17" s="742" t="s">
        <v>2019</v>
      </c>
      <c r="C17" s="755" t="s">
        <v>2017</v>
      </c>
      <c r="D17" s="755" t="s">
        <v>2018</v>
      </c>
      <c r="E17" s="755" t="s">
        <v>2018</v>
      </c>
      <c r="F17" s="755" t="s">
        <v>2018</v>
      </c>
    </row>
    <row r="18" spans="2:6" ht="32.25" customHeight="1" thickBot="1" x14ac:dyDescent="0.3">
      <c r="B18" s="739" t="s">
        <v>550</v>
      </c>
      <c r="C18" s="1674" t="s">
        <v>2184</v>
      </c>
      <c r="D18" s="1675"/>
      <c r="E18" s="1675"/>
      <c r="F18" s="1886"/>
    </row>
    <row r="19" spans="2:6" ht="18" customHeight="1" thickBot="1" x14ac:dyDescent="0.3">
      <c r="B19" s="1629" t="s">
        <v>552</v>
      </c>
      <c r="C19" s="1630"/>
      <c r="D19" s="1630"/>
      <c r="E19" s="1630"/>
      <c r="F19" s="1871"/>
    </row>
    <row r="20" spans="2:6" ht="15" customHeight="1" thickBot="1" x14ac:dyDescent="0.3">
      <c r="B20" s="1629" t="s">
        <v>552</v>
      </c>
      <c r="C20" s="1630"/>
      <c r="D20" s="1630"/>
      <c r="E20" s="1630"/>
      <c r="F20" s="1871"/>
    </row>
    <row r="21" spans="2:6" ht="35.25" customHeight="1" thickBot="1" x14ac:dyDescent="0.3">
      <c r="B21" s="772" t="s">
        <v>2183</v>
      </c>
      <c r="C21" s="794">
        <v>1</v>
      </c>
      <c r="D21" s="794">
        <v>1</v>
      </c>
      <c r="E21" s="794">
        <v>1</v>
      </c>
      <c r="F21" s="794">
        <v>1</v>
      </c>
    </row>
    <row r="22" spans="2:6" ht="24" customHeight="1" thickBot="1" x14ac:dyDescent="0.3">
      <c r="B22" s="742"/>
      <c r="C22" s="646" t="s">
        <v>2017</v>
      </c>
      <c r="D22" s="408" t="s">
        <v>2018</v>
      </c>
      <c r="E22" s="408" t="s">
        <v>2018</v>
      </c>
      <c r="F22" s="408" t="s">
        <v>2018</v>
      </c>
    </row>
    <row r="23" spans="2:6" ht="21.75" customHeight="1" thickBot="1" x14ac:dyDescent="0.3">
      <c r="B23" s="1855" t="s">
        <v>628</v>
      </c>
      <c r="C23" s="1641"/>
      <c r="D23" s="1641"/>
      <c r="E23" s="1641"/>
      <c r="F23" s="1856"/>
    </row>
    <row r="24" spans="2:6" ht="30.75" customHeight="1" thickBot="1" x14ac:dyDescent="0.3">
      <c r="B24" s="444" t="s">
        <v>558</v>
      </c>
      <c r="C24" s="1650" t="s">
        <v>2182</v>
      </c>
      <c r="D24" s="1864"/>
      <c r="E24" s="1864"/>
      <c r="F24" s="1865"/>
    </row>
    <row r="25" spans="2:6" ht="31.5" customHeight="1" thickBot="1" x14ac:dyDescent="0.3">
      <c r="B25" s="742" t="s">
        <v>560</v>
      </c>
      <c r="C25" s="1653" t="s">
        <v>2181</v>
      </c>
      <c r="D25" s="1654"/>
      <c r="E25" s="1654"/>
      <c r="F25" s="1858"/>
    </row>
    <row r="26" spans="2:6" ht="15.75" thickBot="1" x14ac:dyDescent="0.3">
      <c r="B26" s="742" t="s">
        <v>37</v>
      </c>
      <c r="C26" s="1643" t="s">
        <v>2180</v>
      </c>
      <c r="D26" s="1644"/>
      <c r="E26" s="1644"/>
      <c r="F26" s="1857"/>
    </row>
    <row r="27" spans="2:6" ht="12.75" customHeight="1" x14ac:dyDescent="0.25">
      <c r="B27" s="1866"/>
      <c r="C27" s="398">
        <v>2022</v>
      </c>
      <c r="D27" s="398">
        <v>2023</v>
      </c>
      <c r="E27" s="398">
        <v>2024</v>
      </c>
      <c r="F27" s="398">
        <v>2025</v>
      </c>
    </row>
    <row r="28" spans="2:6" ht="15.75" customHeight="1" thickBot="1" x14ac:dyDescent="0.3">
      <c r="B28" s="1867"/>
      <c r="C28" s="414" t="s">
        <v>17</v>
      </c>
      <c r="D28" s="414" t="s">
        <v>18</v>
      </c>
      <c r="E28" s="414" t="s">
        <v>18</v>
      </c>
      <c r="F28" s="414" t="s">
        <v>18</v>
      </c>
    </row>
    <row r="29" spans="2:6" ht="15.75" thickBot="1" x14ac:dyDescent="0.3">
      <c r="B29" s="742" t="s">
        <v>39</v>
      </c>
      <c r="C29" s="418"/>
      <c r="D29" s="418"/>
      <c r="E29" s="418"/>
      <c r="F29" s="418"/>
    </row>
    <row r="30" spans="2:6" ht="15.75" thickBot="1" x14ac:dyDescent="0.3">
      <c r="B30" s="742" t="s">
        <v>562</v>
      </c>
      <c r="C30" s="418">
        <f>C59</f>
        <v>66169</v>
      </c>
      <c r="D30" s="418">
        <f>D59</f>
        <v>56331</v>
      </c>
      <c r="E30" s="418">
        <f>E59</f>
        <v>56731</v>
      </c>
      <c r="F30" s="418">
        <f>F59</f>
        <v>56731</v>
      </c>
    </row>
    <row r="31" spans="2:6" ht="15.75" thickBot="1" x14ac:dyDescent="0.3">
      <c r="B31" s="742" t="s">
        <v>563</v>
      </c>
      <c r="C31" s="418" t="e">
        <f>C30/C29</f>
        <v>#DIV/0!</v>
      </c>
      <c r="D31" s="418" t="e">
        <f>D30/D29</f>
        <v>#DIV/0!</v>
      </c>
      <c r="E31" s="418" t="e">
        <f>E30/E29</f>
        <v>#DIV/0!</v>
      </c>
      <c r="F31" s="418" t="e">
        <f>F30/F29</f>
        <v>#DIV/0!</v>
      </c>
    </row>
    <row r="32" spans="2:6" ht="15.75" thickBot="1" x14ac:dyDescent="0.3">
      <c r="B32" s="742" t="s">
        <v>564</v>
      </c>
      <c r="C32" s="420" t="s">
        <v>565</v>
      </c>
      <c r="D32" s="421" t="e">
        <f t="shared" ref="D32:F34" si="0">D29/C29-1</f>
        <v>#DIV/0!</v>
      </c>
      <c r="E32" s="421" t="e">
        <f t="shared" si="0"/>
        <v>#DIV/0!</v>
      </c>
      <c r="F32" s="421" t="e">
        <f t="shared" si="0"/>
        <v>#DIV/0!</v>
      </c>
    </row>
    <row r="33" spans="2:6" ht="15.75" thickBot="1" x14ac:dyDescent="0.3">
      <c r="B33" s="742" t="s">
        <v>566</v>
      </c>
      <c r="C33" s="420" t="s">
        <v>565</v>
      </c>
      <c r="D33" s="421">
        <f t="shared" si="0"/>
        <v>-0.14867989541930515</v>
      </c>
      <c r="E33" s="421">
        <f t="shared" si="0"/>
        <v>7.1008858355079418E-3</v>
      </c>
      <c r="F33" s="421">
        <f t="shared" si="0"/>
        <v>0</v>
      </c>
    </row>
    <row r="34" spans="2:6" ht="15.75" thickBot="1" x14ac:dyDescent="0.3">
      <c r="B34" s="742" t="s">
        <v>51</v>
      </c>
      <c r="C34" s="420" t="s">
        <v>565</v>
      </c>
      <c r="D34" s="421" t="e">
        <f t="shared" si="0"/>
        <v>#DIV/0!</v>
      </c>
      <c r="E34" s="421" t="e">
        <f t="shared" si="0"/>
        <v>#DIV/0!</v>
      </c>
      <c r="F34" s="421" t="e">
        <f t="shared" si="0"/>
        <v>#DIV/0!</v>
      </c>
    </row>
    <row r="35" spans="2:6" ht="15.75" thickBot="1" x14ac:dyDescent="0.3">
      <c r="B35" s="1872" t="s">
        <v>567</v>
      </c>
      <c r="C35" s="1638"/>
      <c r="D35" s="1638"/>
      <c r="E35" s="1638"/>
      <c r="F35" s="1873"/>
    </row>
    <row r="36" spans="2:6" ht="12.75" customHeight="1" x14ac:dyDescent="0.25">
      <c r="B36" s="1866"/>
      <c r="C36" s="398">
        <v>2022</v>
      </c>
      <c r="D36" s="398">
        <v>2023</v>
      </c>
      <c r="E36" s="398">
        <v>2024</v>
      </c>
      <c r="F36" s="398">
        <v>2025</v>
      </c>
    </row>
    <row r="37" spans="2:6" ht="9" customHeight="1" thickBot="1" x14ac:dyDescent="0.3">
      <c r="B37" s="1867"/>
      <c r="C37" s="414" t="s">
        <v>17</v>
      </c>
      <c r="D37" s="414" t="s">
        <v>18</v>
      </c>
      <c r="E37" s="414" t="s">
        <v>18</v>
      </c>
      <c r="F37" s="414" t="s">
        <v>18</v>
      </c>
    </row>
    <row r="38" spans="2:6" ht="15.75" thickBot="1" x14ac:dyDescent="0.3">
      <c r="B38" s="738" t="s">
        <v>568</v>
      </c>
      <c r="C38" s="432">
        <f>C39+C40</f>
        <v>35100</v>
      </c>
      <c r="D38" s="432">
        <f>D39+D40</f>
        <v>37000</v>
      </c>
      <c r="E38" s="432">
        <f>E39+E40</f>
        <v>37000</v>
      </c>
      <c r="F38" s="432">
        <f>F39+F40</f>
        <v>37000</v>
      </c>
    </row>
    <row r="39" spans="2:6" ht="15.75" thickBot="1" x14ac:dyDescent="0.3">
      <c r="B39" s="737" t="s">
        <v>569</v>
      </c>
      <c r="C39" s="431">
        <v>35100</v>
      </c>
      <c r="D39" s="432">
        <v>37000</v>
      </c>
      <c r="E39" s="432">
        <v>37000</v>
      </c>
      <c r="F39" s="432">
        <v>37000</v>
      </c>
    </row>
    <row r="40" spans="2:6" ht="15.75" thickBot="1" x14ac:dyDescent="0.3">
      <c r="B40" s="737" t="s">
        <v>570</v>
      </c>
      <c r="C40" s="432"/>
      <c r="D40" s="432"/>
      <c r="E40" s="432"/>
      <c r="F40" s="432"/>
    </row>
    <row r="41" spans="2:6" ht="24.75" thickBot="1" x14ac:dyDescent="0.3">
      <c r="B41" s="738" t="s">
        <v>571</v>
      </c>
      <c r="C41" s="432">
        <f>C42+C43</f>
        <v>6628</v>
      </c>
      <c r="D41" s="432">
        <f>D42+D43</f>
        <v>6797</v>
      </c>
      <c r="E41" s="432">
        <f>E42+E43</f>
        <v>6797</v>
      </c>
      <c r="F41" s="432">
        <f>F42+F43</f>
        <v>6797</v>
      </c>
    </row>
    <row r="42" spans="2:6" ht="15.75" thickBot="1" x14ac:dyDescent="0.3">
      <c r="B42" s="737" t="s">
        <v>569</v>
      </c>
      <c r="C42" s="431">
        <v>6628</v>
      </c>
      <c r="D42" s="432">
        <v>6797</v>
      </c>
      <c r="E42" s="432">
        <v>6797</v>
      </c>
      <c r="F42" s="432">
        <v>6797</v>
      </c>
    </row>
    <row r="43" spans="2:6" ht="15.75" thickBot="1" x14ac:dyDescent="0.3">
      <c r="B43" s="737" t="s">
        <v>570</v>
      </c>
      <c r="C43" s="432"/>
      <c r="D43" s="432"/>
      <c r="E43" s="432"/>
      <c r="F43" s="432"/>
    </row>
    <row r="44" spans="2:6" ht="15.75" thickBot="1" x14ac:dyDescent="0.3">
      <c r="B44" s="738" t="s">
        <v>572</v>
      </c>
      <c r="C44" s="432">
        <f>C45+C46</f>
        <v>24251</v>
      </c>
      <c r="D44" s="432">
        <f>D45+D46</f>
        <v>12534</v>
      </c>
      <c r="E44" s="432">
        <f>E45+E46</f>
        <v>12934</v>
      </c>
      <c r="F44" s="432">
        <f>F45+F46</f>
        <v>12934</v>
      </c>
    </row>
    <row r="45" spans="2:6" ht="15.75" thickBot="1" x14ac:dyDescent="0.3">
      <c r="B45" s="737" t="s">
        <v>569</v>
      </c>
      <c r="C45" s="431">
        <v>24251</v>
      </c>
      <c r="D45" s="432">
        <v>12534</v>
      </c>
      <c r="E45" s="431">
        <v>12934</v>
      </c>
      <c r="F45" s="431">
        <v>12934</v>
      </c>
    </row>
    <row r="46" spans="2:6" ht="15.75" thickBot="1" x14ac:dyDescent="0.3">
      <c r="B46" s="737" t="s">
        <v>570</v>
      </c>
      <c r="C46" s="432"/>
      <c r="D46" s="432"/>
      <c r="E46" s="432"/>
      <c r="F46" s="432"/>
    </row>
    <row r="47" spans="2:6" ht="15.75" thickBot="1" x14ac:dyDescent="0.3">
      <c r="B47" s="738" t="s">
        <v>573</v>
      </c>
      <c r="C47" s="432"/>
      <c r="D47" s="428"/>
      <c r="E47" s="428"/>
      <c r="F47" s="428"/>
    </row>
    <row r="48" spans="2:6" ht="15.75" thickBot="1" x14ac:dyDescent="0.3">
      <c r="B48" s="737" t="s">
        <v>569</v>
      </c>
      <c r="C48" s="432"/>
      <c r="D48" s="428"/>
      <c r="E48" s="428"/>
      <c r="F48" s="428"/>
    </row>
    <row r="49" spans="2:6" ht="15.75" thickBot="1" x14ac:dyDescent="0.3">
      <c r="B49" s="737" t="s">
        <v>570</v>
      </c>
      <c r="C49" s="432"/>
      <c r="D49" s="428"/>
      <c r="E49" s="428"/>
      <c r="F49" s="428"/>
    </row>
    <row r="50" spans="2:6" ht="15.75" thickBot="1" x14ac:dyDescent="0.3">
      <c r="B50" s="738" t="s">
        <v>574</v>
      </c>
      <c r="C50" s="432"/>
      <c r="D50" s="428"/>
      <c r="E50" s="428"/>
      <c r="F50" s="428"/>
    </row>
    <row r="51" spans="2:6" ht="15.75" thickBot="1" x14ac:dyDescent="0.3">
      <c r="B51" s="737" t="s">
        <v>569</v>
      </c>
      <c r="C51" s="432"/>
      <c r="D51" s="428"/>
      <c r="E51" s="428"/>
      <c r="F51" s="428"/>
    </row>
    <row r="52" spans="2:6" ht="15.75" thickBot="1" x14ac:dyDescent="0.3">
      <c r="B52" s="737" t="s">
        <v>570</v>
      </c>
      <c r="C52" s="432"/>
      <c r="D52" s="428"/>
      <c r="E52" s="428"/>
      <c r="F52" s="428"/>
    </row>
    <row r="53" spans="2:6" ht="15.75" thickBot="1" x14ac:dyDescent="0.3">
      <c r="B53" s="738" t="s">
        <v>575</v>
      </c>
      <c r="C53" s="432">
        <f>C54+C55</f>
        <v>0</v>
      </c>
      <c r="D53" s="428">
        <f>D54+D55</f>
        <v>0</v>
      </c>
      <c r="E53" s="428">
        <f>E54+E55</f>
        <v>0</v>
      </c>
      <c r="F53" s="428">
        <f>F54+F55</f>
        <v>0</v>
      </c>
    </row>
    <row r="54" spans="2:6" ht="15.75" thickBot="1" x14ac:dyDescent="0.3">
      <c r="B54" s="737" t="s">
        <v>569</v>
      </c>
      <c r="C54" s="431"/>
      <c r="D54" s="428">
        <v>0</v>
      </c>
      <c r="E54" s="435">
        <v>0</v>
      </c>
      <c r="F54" s="435">
        <v>0</v>
      </c>
    </row>
    <row r="55" spans="2:6" ht="15.75" thickBot="1" x14ac:dyDescent="0.3">
      <c r="B55" s="737" t="s">
        <v>570</v>
      </c>
      <c r="C55" s="432"/>
      <c r="D55" s="428"/>
      <c r="E55" s="428"/>
      <c r="F55" s="428"/>
    </row>
    <row r="56" spans="2:6" ht="24.75" thickBot="1" x14ac:dyDescent="0.3">
      <c r="B56" s="738" t="s">
        <v>576</v>
      </c>
      <c r="C56" s="432">
        <f>C57</f>
        <v>190</v>
      </c>
      <c r="D56" s="428">
        <v>0</v>
      </c>
      <c r="E56" s="428">
        <f>D56*1.03*0.99</f>
        <v>0</v>
      </c>
      <c r="F56" s="428">
        <f>E56*1.03*0.99</f>
        <v>0</v>
      </c>
    </row>
    <row r="57" spans="2:6" ht="15.75" thickBot="1" x14ac:dyDescent="0.3">
      <c r="B57" s="737" t="s">
        <v>569</v>
      </c>
      <c r="C57" s="432">
        <v>190</v>
      </c>
      <c r="D57" s="122"/>
      <c r="E57" s="122"/>
      <c r="F57" s="122"/>
    </row>
    <row r="58" spans="2:6" ht="15.75" thickBot="1" x14ac:dyDescent="0.3">
      <c r="B58" s="737" t="s">
        <v>570</v>
      </c>
      <c r="C58" s="432"/>
      <c r="D58" s="121"/>
      <c r="E58" s="122"/>
      <c r="F58" s="122"/>
    </row>
    <row r="59" spans="2:6" ht="15.75" thickBot="1" x14ac:dyDescent="0.3">
      <c r="B59" s="741" t="s">
        <v>577</v>
      </c>
      <c r="C59" s="432">
        <f>C56+C53+C50+C47+C44+C41+C38</f>
        <v>66169</v>
      </c>
      <c r="D59" s="432">
        <f>D56+D53+D50+D47+D44+D41+D38</f>
        <v>56331</v>
      </c>
      <c r="E59" s="432">
        <f>E56+E53+E50+E47+E44+E41+E38</f>
        <v>56731</v>
      </c>
      <c r="F59" s="432">
        <f>F56+F53+F50+F47+F44+F41+F38</f>
        <v>56731</v>
      </c>
    </row>
    <row r="60" spans="2:6" ht="15.75" thickBot="1" x14ac:dyDescent="0.3">
      <c r="B60" s="736" t="s">
        <v>578</v>
      </c>
      <c r="C60" s="442">
        <f>IF(C59-C30=0,0,"Error")</f>
        <v>0</v>
      </c>
      <c r="D60" s="442">
        <f>IF(D59-D30=0,0,"Error")</f>
        <v>0</v>
      </c>
      <c r="E60" s="442">
        <f>IF(E59-E30=0,0,"Error")</f>
        <v>0</v>
      </c>
      <c r="F60" s="442">
        <f>IF(F59-F30=0,0,"Error")</f>
        <v>0</v>
      </c>
    </row>
    <row r="61" spans="2:6" ht="15.75" hidden="1" thickBot="1" x14ac:dyDescent="0.3">
      <c r="B61" s="754" t="s">
        <v>579</v>
      </c>
      <c r="C61" s="1874"/>
      <c r="D61" s="1864"/>
      <c r="E61" s="1864"/>
      <c r="F61" s="1865"/>
    </row>
    <row r="62" spans="2:6" ht="26.25" hidden="1" customHeight="1" thickBot="1" x14ac:dyDescent="0.3">
      <c r="B62" s="742" t="s">
        <v>560</v>
      </c>
      <c r="C62" s="1629"/>
      <c r="D62" s="1630"/>
      <c r="E62" s="1630"/>
      <c r="F62" s="1871"/>
    </row>
    <row r="63" spans="2:6" ht="15.75" hidden="1" thickBot="1" x14ac:dyDescent="0.3">
      <c r="B63" s="742" t="s">
        <v>37</v>
      </c>
      <c r="C63" s="1643"/>
      <c r="D63" s="1644"/>
      <c r="E63" s="1644"/>
      <c r="F63" s="1857"/>
    </row>
    <row r="64" spans="2:6" ht="12.75" hidden="1" customHeight="1" x14ac:dyDescent="0.25">
      <c r="B64" s="1866"/>
      <c r="C64" s="412">
        <v>2018</v>
      </c>
      <c r="D64" s="412">
        <v>2019</v>
      </c>
      <c r="E64" s="412">
        <v>2020</v>
      </c>
      <c r="F64" s="412">
        <v>2021</v>
      </c>
    </row>
    <row r="65" spans="2:6" ht="9" hidden="1" customHeight="1" thickBot="1" x14ac:dyDescent="0.3">
      <c r="B65" s="1867"/>
      <c r="C65" s="414" t="s">
        <v>17</v>
      </c>
      <c r="D65" s="414" t="s">
        <v>18</v>
      </c>
      <c r="E65" s="414" t="s">
        <v>18</v>
      </c>
      <c r="F65" s="414" t="s">
        <v>18</v>
      </c>
    </row>
    <row r="66" spans="2:6" ht="15.75" hidden="1" thickBot="1" x14ac:dyDescent="0.3">
      <c r="B66" s="742" t="s">
        <v>39</v>
      </c>
      <c r="C66" s="742"/>
      <c r="D66" s="742"/>
      <c r="E66" s="742"/>
      <c r="F66" s="742"/>
    </row>
    <row r="67" spans="2:6" ht="15.75" hidden="1" thickBot="1" x14ac:dyDescent="0.3">
      <c r="B67" s="742" t="s">
        <v>562</v>
      </c>
      <c r="C67" s="418">
        <f>C96</f>
        <v>0</v>
      </c>
      <c r="D67" s="418">
        <f>D96</f>
        <v>0</v>
      </c>
      <c r="E67" s="418">
        <f>E96</f>
        <v>0</v>
      </c>
      <c r="F67" s="418">
        <f>F96</f>
        <v>0</v>
      </c>
    </row>
    <row r="68" spans="2:6" ht="15.75" hidden="1" thickBot="1" x14ac:dyDescent="0.3">
      <c r="B68" s="742" t="s">
        <v>563</v>
      </c>
      <c r="C68" s="418" t="e">
        <f>C67/C66</f>
        <v>#DIV/0!</v>
      </c>
      <c r="D68" s="418" t="e">
        <f>D67/D66</f>
        <v>#DIV/0!</v>
      </c>
      <c r="E68" s="418" t="e">
        <f>E67/E66</f>
        <v>#DIV/0!</v>
      </c>
      <c r="F68" s="418" t="e">
        <f>F67/F66</f>
        <v>#DIV/0!</v>
      </c>
    </row>
    <row r="69" spans="2:6" ht="15.75" hidden="1" thickBot="1" x14ac:dyDescent="0.3">
      <c r="B69" s="742" t="s">
        <v>564</v>
      </c>
      <c r="C69" s="420"/>
      <c r="D69" s="421" t="e">
        <f t="shared" ref="D69:F71" si="1">D66/C66-1</f>
        <v>#DIV/0!</v>
      </c>
      <c r="E69" s="421" t="e">
        <f t="shared" si="1"/>
        <v>#DIV/0!</v>
      </c>
      <c r="F69" s="421" t="e">
        <f t="shared" si="1"/>
        <v>#DIV/0!</v>
      </c>
    </row>
    <row r="70" spans="2:6" ht="15.75" hidden="1" thickBot="1" x14ac:dyDescent="0.3">
      <c r="B70" s="742" t="s">
        <v>566</v>
      </c>
      <c r="C70" s="420"/>
      <c r="D70" s="421" t="e">
        <f t="shared" si="1"/>
        <v>#DIV/0!</v>
      </c>
      <c r="E70" s="421" t="e">
        <f t="shared" si="1"/>
        <v>#DIV/0!</v>
      </c>
      <c r="F70" s="421" t="e">
        <f t="shared" si="1"/>
        <v>#DIV/0!</v>
      </c>
    </row>
    <row r="71" spans="2:6" ht="15.75" hidden="1" thickBot="1" x14ac:dyDescent="0.3">
      <c r="B71" s="742" t="s">
        <v>51</v>
      </c>
      <c r="C71" s="420"/>
      <c r="D71" s="421" t="e">
        <f t="shared" si="1"/>
        <v>#DIV/0!</v>
      </c>
      <c r="E71" s="421" t="e">
        <f t="shared" si="1"/>
        <v>#DIV/0!</v>
      </c>
      <c r="F71" s="421" t="e">
        <f t="shared" si="1"/>
        <v>#DIV/0!</v>
      </c>
    </row>
    <row r="72" spans="2:6" ht="24.75" hidden="1" customHeight="1" thickBot="1" x14ac:dyDescent="0.3">
      <c r="B72" s="1872" t="s">
        <v>580</v>
      </c>
      <c r="C72" s="1638"/>
      <c r="D72" s="1638"/>
      <c r="E72" s="1638"/>
      <c r="F72" s="1873"/>
    </row>
    <row r="73" spans="2:6" ht="12.75" hidden="1" customHeight="1" x14ac:dyDescent="0.25">
      <c r="B73" s="1866"/>
      <c r="C73" s="412">
        <v>2018</v>
      </c>
      <c r="D73" s="412">
        <v>2019</v>
      </c>
      <c r="E73" s="412">
        <v>2020</v>
      </c>
      <c r="F73" s="412">
        <v>2021</v>
      </c>
    </row>
    <row r="74" spans="2:6" ht="9" hidden="1" customHeight="1" thickBot="1" x14ac:dyDescent="0.3">
      <c r="B74" s="1867"/>
      <c r="C74" s="414" t="s">
        <v>17</v>
      </c>
      <c r="D74" s="414" t="s">
        <v>18</v>
      </c>
      <c r="E74" s="414" t="s">
        <v>18</v>
      </c>
      <c r="F74" s="414" t="s">
        <v>18</v>
      </c>
    </row>
    <row r="75" spans="2:6" ht="24.75" hidden="1" customHeight="1" thickBot="1" x14ac:dyDescent="0.3">
      <c r="B75" s="738" t="s">
        <v>568</v>
      </c>
      <c r="C75" s="428"/>
      <c r="D75" s="428"/>
      <c r="E75" s="428"/>
      <c r="F75" s="428"/>
    </row>
    <row r="76" spans="2:6" ht="38.25" hidden="1" customHeight="1" thickBot="1" x14ac:dyDescent="0.3">
      <c r="B76" s="737" t="s">
        <v>569</v>
      </c>
      <c r="C76" s="432"/>
      <c r="D76" s="753"/>
      <c r="E76" s="753"/>
      <c r="F76" s="753"/>
    </row>
    <row r="77" spans="2:6" ht="24.75" hidden="1" customHeight="1" thickBot="1" x14ac:dyDescent="0.3">
      <c r="B77" s="737" t="s">
        <v>570</v>
      </c>
      <c r="C77" s="432"/>
      <c r="D77" s="753"/>
      <c r="E77" s="753"/>
      <c r="F77" s="753"/>
    </row>
    <row r="78" spans="2:6" ht="24.75" hidden="1" customHeight="1" thickBot="1" x14ac:dyDescent="0.3">
      <c r="B78" s="738" t="s">
        <v>571</v>
      </c>
      <c r="C78" s="428"/>
      <c r="D78" s="428"/>
      <c r="E78" s="428"/>
      <c r="F78" s="428"/>
    </row>
    <row r="79" spans="2:6" ht="15.75" hidden="1" thickBot="1" x14ac:dyDescent="0.3">
      <c r="B79" s="737" t="s">
        <v>569</v>
      </c>
      <c r="C79" s="432"/>
      <c r="D79" s="428"/>
      <c r="E79" s="428"/>
      <c r="F79" s="428"/>
    </row>
    <row r="80" spans="2:6" ht="15.75" hidden="1" thickBot="1" x14ac:dyDescent="0.3">
      <c r="B80" s="737" t="s">
        <v>570</v>
      </c>
      <c r="C80" s="432"/>
      <c r="D80" s="428"/>
      <c r="E80" s="428"/>
      <c r="F80" s="428"/>
    </row>
    <row r="81" spans="2:6" ht="24.75" hidden="1" customHeight="1" thickBot="1" x14ac:dyDescent="0.3">
      <c r="B81" s="738" t="s">
        <v>572</v>
      </c>
      <c r="C81" s="432">
        <v>0</v>
      </c>
      <c r="D81" s="428">
        <v>0</v>
      </c>
      <c r="E81" s="428">
        <v>0</v>
      </c>
      <c r="F81" s="428">
        <v>0</v>
      </c>
    </row>
    <row r="82" spans="2:6" ht="15.75" hidden="1" thickBot="1" x14ac:dyDescent="0.3">
      <c r="B82" s="737" t="s">
        <v>569</v>
      </c>
      <c r="C82" s="432"/>
      <c r="D82" s="428"/>
      <c r="E82" s="428"/>
      <c r="F82" s="428"/>
    </row>
    <row r="83" spans="2:6" ht="15.75" hidden="1" thickBot="1" x14ac:dyDescent="0.3">
      <c r="B83" s="737" t="s">
        <v>570</v>
      </c>
      <c r="C83" s="432"/>
      <c r="D83" s="428"/>
      <c r="E83" s="428"/>
      <c r="F83" s="428"/>
    </row>
    <row r="84" spans="2:6" ht="15.75" hidden="1" thickBot="1" x14ac:dyDescent="0.3">
      <c r="B84" s="738" t="s">
        <v>573</v>
      </c>
      <c r="C84" s="432"/>
      <c r="D84" s="428"/>
      <c r="E84" s="428"/>
      <c r="F84" s="428"/>
    </row>
    <row r="85" spans="2:6" ht="15.75" hidden="1" thickBot="1" x14ac:dyDescent="0.3">
      <c r="B85" s="737" t="s">
        <v>569</v>
      </c>
      <c r="C85" s="432"/>
      <c r="D85" s="428"/>
      <c r="E85" s="428"/>
      <c r="F85" s="428"/>
    </row>
    <row r="86" spans="2:6" ht="15.75" hidden="1" thickBot="1" x14ac:dyDescent="0.3">
      <c r="B86" s="737" t="s">
        <v>570</v>
      </c>
      <c r="C86" s="432"/>
      <c r="D86" s="428"/>
      <c r="E86" s="428"/>
      <c r="F86" s="428"/>
    </row>
    <row r="87" spans="2:6" ht="15.75" hidden="1" thickBot="1" x14ac:dyDescent="0.3">
      <c r="B87" s="738" t="s">
        <v>574</v>
      </c>
      <c r="C87" s="432"/>
      <c r="D87" s="428"/>
      <c r="E87" s="428"/>
      <c r="F87" s="428"/>
    </row>
    <row r="88" spans="2:6" ht="15.75" hidden="1" thickBot="1" x14ac:dyDescent="0.3">
      <c r="B88" s="737" t="s">
        <v>569</v>
      </c>
      <c r="C88" s="432"/>
      <c r="D88" s="428"/>
      <c r="E88" s="428"/>
      <c r="F88" s="428"/>
    </row>
    <row r="89" spans="2:6" ht="15.75" hidden="1" thickBot="1" x14ac:dyDescent="0.3">
      <c r="B89" s="737" t="s">
        <v>570</v>
      </c>
      <c r="C89" s="432"/>
      <c r="D89" s="428"/>
      <c r="E89" s="428"/>
      <c r="F89" s="428"/>
    </row>
    <row r="90" spans="2:6" ht="15.75" hidden="1" thickBot="1" x14ac:dyDescent="0.3">
      <c r="B90" s="738" t="s">
        <v>575</v>
      </c>
      <c r="C90" s="432"/>
      <c r="D90" s="428"/>
      <c r="E90" s="428"/>
      <c r="F90" s="428"/>
    </row>
    <row r="91" spans="2:6" ht="15.75" hidden="1" thickBot="1" x14ac:dyDescent="0.3">
      <c r="B91" s="737" t="s">
        <v>569</v>
      </c>
      <c r="C91" s="432"/>
      <c r="D91" s="428"/>
      <c r="E91" s="428"/>
      <c r="F91" s="428"/>
    </row>
    <row r="92" spans="2:6" ht="15.75" hidden="1" thickBot="1" x14ac:dyDescent="0.3">
      <c r="B92" s="737" t="s">
        <v>570</v>
      </c>
      <c r="C92" s="432"/>
      <c r="D92" s="428"/>
      <c r="E92" s="428"/>
      <c r="F92" s="428"/>
    </row>
    <row r="93" spans="2:6" ht="24.75" hidden="1" thickBot="1" x14ac:dyDescent="0.3">
      <c r="B93" s="738" t="s">
        <v>576</v>
      </c>
      <c r="C93" s="432"/>
      <c r="D93" s="428"/>
      <c r="E93" s="428"/>
      <c r="F93" s="428"/>
    </row>
    <row r="94" spans="2:6" ht="15.75" hidden="1" thickBot="1" x14ac:dyDescent="0.3">
      <c r="B94" s="737" t="s">
        <v>569</v>
      </c>
      <c r="C94" s="432"/>
      <c r="D94" s="428"/>
      <c r="E94" s="428"/>
      <c r="F94" s="428"/>
    </row>
    <row r="95" spans="2:6" ht="15.75" hidden="1" thickBot="1" x14ac:dyDescent="0.3">
      <c r="B95" s="737" t="s">
        <v>570</v>
      </c>
      <c r="C95" s="432"/>
      <c r="D95" s="428"/>
      <c r="E95" s="428"/>
      <c r="F95" s="428"/>
    </row>
    <row r="96" spans="2:6" ht="15.75" hidden="1" thickBot="1" x14ac:dyDescent="0.3">
      <c r="B96" s="750" t="s">
        <v>581</v>
      </c>
      <c r="C96" s="432">
        <f>C93+C90+C87+C84+C81+C78+C75</f>
        <v>0</v>
      </c>
      <c r="D96" s="432">
        <f>D93+D90+D87+D84+D81+D78+D75</f>
        <v>0</v>
      </c>
      <c r="E96" s="432">
        <f>E93+E90+E87+E84+E81+E78+E75</f>
        <v>0</v>
      </c>
      <c r="F96" s="432">
        <f>F93+F90+F87+F84+F81+F78+F75</f>
        <v>0</v>
      </c>
    </row>
    <row r="97" spans="2:6" ht="17.25" hidden="1" customHeight="1" thickBot="1" x14ac:dyDescent="0.3">
      <c r="B97" s="736" t="s">
        <v>578</v>
      </c>
      <c r="C97" s="442">
        <f>IF(C96-C67=0,0,"Error")</f>
        <v>0</v>
      </c>
      <c r="D97" s="442">
        <f>IF(D96-D67=0,0,"Error")</f>
        <v>0</v>
      </c>
      <c r="E97" s="442">
        <f>IF(E96-E67=0,0,"Error")</f>
        <v>0</v>
      </c>
      <c r="F97" s="442">
        <f>IF(F96-F67=0,0,"Error")</f>
        <v>0</v>
      </c>
    </row>
    <row r="98" spans="2:6" ht="15.75" hidden="1" thickBot="1" x14ac:dyDescent="0.3">
      <c r="B98" s="754" t="s">
        <v>582</v>
      </c>
      <c r="C98" s="1874"/>
      <c r="D98" s="1864"/>
      <c r="E98" s="1864"/>
      <c r="F98" s="1865"/>
    </row>
    <row r="99" spans="2:6" ht="26.25" hidden="1" customHeight="1" thickBot="1" x14ac:dyDescent="0.3">
      <c r="B99" s="742" t="s">
        <v>560</v>
      </c>
      <c r="C99" s="1629"/>
      <c r="D99" s="1630"/>
      <c r="E99" s="1630"/>
      <c r="F99" s="1871"/>
    </row>
    <row r="100" spans="2:6" ht="15.75" hidden="1" thickBot="1" x14ac:dyDescent="0.3">
      <c r="B100" s="742" t="s">
        <v>37</v>
      </c>
      <c r="C100" s="1643"/>
      <c r="D100" s="1644"/>
      <c r="E100" s="1644"/>
      <c r="F100" s="1857"/>
    </row>
    <row r="101" spans="2:6" ht="12.75" hidden="1" customHeight="1" x14ac:dyDescent="0.25">
      <c r="B101" s="1866"/>
      <c r="C101" s="412">
        <v>2018</v>
      </c>
      <c r="D101" s="412">
        <v>2019</v>
      </c>
      <c r="E101" s="412">
        <v>2020</v>
      </c>
      <c r="F101" s="412">
        <v>2021</v>
      </c>
    </row>
    <row r="102" spans="2:6" ht="9" hidden="1" customHeight="1" thickBot="1" x14ac:dyDescent="0.3">
      <c r="B102" s="1867"/>
      <c r="C102" s="414" t="s">
        <v>17</v>
      </c>
      <c r="D102" s="414" t="s">
        <v>18</v>
      </c>
      <c r="E102" s="414" t="s">
        <v>18</v>
      </c>
      <c r="F102" s="414" t="s">
        <v>18</v>
      </c>
    </row>
    <row r="103" spans="2:6" ht="15.75" hidden="1" thickBot="1" x14ac:dyDescent="0.3">
      <c r="B103" s="742" t="s">
        <v>39</v>
      </c>
      <c r="C103" s="446"/>
      <c r="D103" s="446"/>
      <c r="E103" s="446"/>
      <c r="F103" s="446"/>
    </row>
    <row r="104" spans="2:6" ht="15.75" hidden="1" thickBot="1" x14ac:dyDescent="0.3">
      <c r="B104" s="742" t="s">
        <v>562</v>
      </c>
      <c r="C104" s="418">
        <f>C133</f>
        <v>0</v>
      </c>
      <c r="D104" s="418">
        <f>D133</f>
        <v>0</v>
      </c>
      <c r="E104" s="418">
        <f>E133</f>
        <v>0</v>
      </c>
      <c r="F104" s="418">
        <f>F133</f>
        <v>0</v>
      </c>
    </row>
    <row r="105" spans="2:6" ht="15.75" hidden="1" thickBot="1" x14ac:dyDescent="0.3">
      <c r="B105" s="742" t="s">
        <v>563</v>
      </c>
      <c r="C105" s="418" t="e">
        <f>C104/C103</f>
        <v>#DIV/0!</v>
      </c>
      <c r="D105" s="418" t="e">
        <f>D104/D103</f>
        <v>#DIV/0!</v>
      </c>
      <c r="E105" s="418" t="e">
        <f>E104/E103</f>
        <v>#DIV/0!</v>
      </c>
      <c r="F105" s="418" t="e">
        <f>F104/F103</f>
        <v>#DIV/0!</v>
      </c>
    </row>
    <row r="106" spans="2:6" ht="15.75" hidden="1" thickBot="1" x14ac:dyDescent="0.3">
      <c r="B106" s="742" t="s">
        <v>564</v>
      </c>
      <c r="C106" s="420"/>
      <c r="D106" s="421" t="e">
        <f t="shared" ref="D106:F108" si="2">D103/C103-1</f>
        <v>#DIV/0!</v>
      </c>
      <c r="E106" s="421" t="e">
        <f t="shared" si="2"/>
        <v>#DIV/0!</v>
      </c>
      <c r="F106" s="421" t="e">
        <f t="shared" si="2"/>
        <v>#DIV/0!</v>
      </c>
    </row>
    <row r="107" spans="2:6" ht="15.75" hidden="1" thickBot="1" x14ac:dyDescent="0.3">
      <c r="B107" s="742" t="s">
        <v>566</v>
      </c>
      <c r="C107" s="420"/>
      <c r="D107" s="421" t="e">
        <f t="shared" si="2"/>
        <v>#DIV/0!</v>
      </c>
      <c r="E107" s="421" t="e">
        <f t="shared" si="2"/>
        <v>#DIV/0!</v>
      </c>
      <c r="F107" s="421" t="e">
        <f t="shared" si="2"/>
        <v>#DIV/0!</v>
      </c>
    </row>
    <row r="108" spans="2:6" ht="15.75" hidden="1" thickBot="1" x14ac:dyDescent="0.3">
      <c r="B108" s="742" t="s">
        <v>51</v>
      </c>
      <c r="C108" s="420"/>
      <c r="D108" s="421" t="e">
        <f t="shared" si="2"/>
        <v>#DIV/0!</v>
      </c>
      <c r="E108" s="421" t="e">
        <f t="shared" si="2"/>
        <v>#DIV/0!</v>
      </c>
      <c r="F108" s="421" t="e">
        <f t="shared" si="2"/>
        <v>#DIV/0!</v>
      </c>
    </row>
    <row r="109" spans="2:6" ht="24.75" hidden="1" customHeight="1" thickBot="1" x14ac:dyDescent="0.3">
      <c r="B109" s="1872" t="s">
        <v>580</v>
      </c>
      <c r="C109" s="1638"/>
      <c r="D109" s="1638"/>
      <c r="E109" s="1638"/>
      <c r="F109" s="1873"/>
    </row>
    <row r="110" spans="2:6" ht="12.75" hidden="1" customHeight="1" x14ac:dyDescent="0.25">
      <c r="B110" s="1866"/>
      <c r="C110" s="412">
        <v>2018</v>
      </c>
      <c r="D110" s="412">
        <v>2019</v>
      </c>
      <c r="E110" s="412">
        <v>2020</v>
      </c>
      <c r="F110" s="412">
        <v>2021</v>
      </c>
    </row>
    <row r="111" spans="2:6" ht="9" hidden="1" customHeight="1" thickBot="1" x14ac:dyDescent="0.3">
      <c r="B111" s="1867"/>
      <c r="C111" s="414" t="s">
        <v>17</v>
      </c>
      <c r="D111" s="414" t="s">
        <v>18</v>
      </c>
      <c r="E111" s="414" t="s">
        <v>18</v>
      </c>
      <c r="F111" s="414" t="s">
        <v>18</v>
      </c>
    </row>
    <row r="112" spans="2:6" ht="24.75" hidden="1" customHeight="1" thickBot="1" x14ac:dyDescent="0.3">
      <c r="B112" s="738" t="s">
        <v>568</v>
      </c>
      <c r="C112" s="428"/>
      <c r="D112" s="428"/>
      <c r="E112" s="428"/>
      <c r="F112" s="428"/>
    </row>
    <row r="113" spans="2:6" ht="15.75" hidden="1" thickBot="1" x14ac:dyDescent="0.3">
      <c r="B113" s="737" t="s">
        <v>569</v>
      </c>
      <c r="C113" s="432"/>
      <c r="D113" s="753"/>
      <c r="E113" s="753"/>
      <c r="F113" s="753"/>
    </row>
    <row r="114" spans="2:6" ht="15.75" hidden="1" thickBot="1" x14ac:dyDescent="0.3">
      <c r="B114" s="737" t="s">
        <v>570</v>
      </c>
      <c r="C114" s="432"/>
      <c r="D114" s="753"/>
      <c r="E114" s="753"/>
      <c r="F114" s="753"/>
    </row>
    <row r="115" spans="2:6" ht="24.75" hidden="1" customHeight="1" thickBot="1" x14ac:dyDescent="0.3">
      <c r="B115" s="738" t="s">
        <v>571</v>
      </c>
      <c r="C115" s="428"/>
      <c r="D115" s="428"/>
      <c r="E115" s="428"/>
      <c r="F115" s="428"/>
    </row>
    <row r="116" spans="2:6" ht="15.75" hidden="1" thickBot="1" x14ac:dyDescent="0.3">
      <c r="B116" s="737" t="s">
        <v>569</v>
      </c>
      <c r="C116" s="432"/>
      <c r="D116" s="428"/>
      <c r="E116" s="428"/>
      <c r="F116" s="428"/>
    </row>
    <row r="117" spans="2:6" ht="15.75" hidden="1" thickBot="1" x14ac:dyDescent="0.3">
      <c r="B117" s="737" t="s">
        <v>570</v>
      </c>
      <c r="C117" s="432"/>
      <c r="D117" s="428"/>
      <c r="E117" s="428"/>
      <c r="F117" s="428"/>
    </row>
    <row r="118" spans="2:6" ht="24.75" hidden="1" customHeight="1" thickBot="1" x14ac:dyDescent="0.3">
      <c r="B118" s="738" t="s">
        <v>572</v>
      </c>
      <c r="C118" s="438">
        <v>0</v>
      </c>
      <c r="D118" s="434">
        <v>0</v>
      </c>
      <c r="E118" s="434">
        <v>0</v>
      </c>
      <c r="F118" s="434">
        <v>0</v>
      </c>
    </row>
    <row r="119" spans="2:6" ht="15.75" hidden="1" thickBot="1" x14ac:dyDescent="0.3">
      <c r="B119" s="737" t="s">
        <v>569</v>
      </c>
      <c r="C119" s="432"/>
      <c r="D119" s="428"/>
      <c r="E119" s="428"/>
      <c r="F119" s="428"/>
    </row>
    <row r="120" spans="2:6" ht="15.75" hidden="1" thickBot="1" x14ac:dyDescent="0.3">
      <c r="B120" s="737" t="s">
        <v>570</v>
      </c>
      <c r="C120" s="432"/>
      <c r="D120" s="428"/>
      <c r="E120" s="428"/>
      <c r="F120" s="428"/>
    </row>
    <row r="121" spans="2:6" ht="15.75" hidden="1" thickBot="1" x14ac:dyDescent="0.3">
      <c r="B121" s="738" t="s">
        <v>573</v>
      </c>
      <c r="C121" s="432"/>
      <c r="D121" s="428"/>
      <c r="E121" s="428"/>
      <c r="F121" s="428"/>
    </row>
    <row r="122" spans="2:6" ht="15.75" hidden="1" thickBot="1" x14ac:dyDescent="0.3">
      <c r="B122" s="737" t="s">
        <v>569</v>
      </c>
      <c r="C122" s="432"/>
      <c r="D122" s="428"/>
      <c r="E122" s="428"/>
      <c r="F122" s="428"/>
    </row>
    <row r="123" spans="2:6" ht="15.75" hidden="1" thickBot="1" x14ac:dyDescent="0.3">
      <c r="B123" s="737" t="s">
        <v>570</v>
      </c>
      <c r="C123" s="432"/>
      <c r="D123" s="428"/>
      <c r="E123" s="428"/>
      <c r="F123" s="428"/>
    </row>
    <row r="124" spans="2:6" ht="15.75" hidden="1" thickBot="1" x14ac:dyDescent="0.3">
      <c r="B124" s="738" t="s">
        <v>574</v>
      </c>
      <c r="C124" s="432"/>
      <c r="D124" s="428"/>
      <c r="E124" s="428"/>
      <c r="F124" s="428"/>
    </row>
    <row r="125" spans="2:6" ht="15.75" hidden="1" thickBot="1" x14ac:dyDescent="0.3">
      <c r="B125" s="737" t="s">
        <v>569</v>
      </c>
      <c r="C125" s="432"/>
      <c r="D125" s="428"/>
      <c r="E125" s="428"/>
      <c r="F125" s="428"/>
    </row>
    <row r="126" spans="2:6" ht="15" hidden="1" customHeight="1" thickBot="1" x14ac:dyDescent="0.3">
      <c r="B126" s="737" t="s">
        <v>570</v>
      </c>
      <c r="C126" s="432"/>
      <c r="D126" s="428"/>
      <c r="E126" s="428"/>
      <c r="F126" s="428"/>
    </row>
    <row r="127" spans="2:6" ht="15.75" hidden="1" thickBot="1" x14ac:dyDescent="0.3">
      <c r="B127" s="738" t="s">
        <v>575</v>
      </c>
      <c r="C127" s="432">
        <v>0</v>
      </c>
      <c r="D127" s="428">
        <v>0</v>
      </c>
      <c r="E127" s="428">
        <v>0</v>
      </c>
      <c r="F127" s="428">
        <v>0</v>
      </c>
    </row>
    <row r="128" spans="2:6" ht="15.75" hidden="1" thickBot="1" x14ac:dyDescent="0.3">
      <c r="B128" s="737" t="s">
        <v>569</v>
      </c>
      <c r="C128" s="432"/>
      <c r="D128" s="428"/>
      <c r="E128" s="428"/>
      <c r="F128" s="428"/>
    </row>
    <row r="129" spans="2:6" ht="15.75" hidden="1" thickBot="1" x14ac:dyDescent="0.3">
      <c r="B129" s="737" t="s">
        <v>570</v>
      </c>
      <c r="C129" s="432"/>
      <c r="D129" s="428"/>
      <c r="E129" s="428"/>
      <c r="F129" s="428"/>
    </row>
    <row r="130" spans="2:6" ht="24.75" hidden="1" thickBot="1" x14ac:dyDescent="0.3">
      <c r="B130" s="738" t="s">
        <v>576</v>
      </c>
      <c r="C130" s="432"/>
      <c r="D130" s="428"/>
      <c r="E130" s="428"/>
      <c r="F130" s="428"/>
    </row>
    <row r="131" spans="2:6" ht="15.75" hidden="1" thickBot="1" x14ac:dyDescent="0.3">
      <c r="B131" s="737" t="s">
        <v>569</v>
      </c>
      <c r="C131" s="432"/>
      <c r="D131" s="428"/>
      <c r="E131" s="428"/>
      <c r="F131" s="428"/>
    </row>
    <row r="132" spans="2:6" ht="15.75" hidden="1" thickBot="1" x14ac:dyDescent="0.3">
      <c r="B132" s="737" t="s">
        <v>570</v>
      </c>
      <c r="C132" s="432"/>
      <c r="D132" s="428"/>
      <c r="E132" s="428"/>
      <c r="F132" s="428"/>
    </row>
    <row r="133" spans="2:6" ht="15.75" hidden="1" thickBot="1" x14ac:dyDescent="0.3">
      <c r="B133" s="750" t="s">
        <v>581</v>
      </c>
      <c r="C133" s="432">
        <f>C130+C127+C124+C121+C118+C115+C112</f>
        <v>0</v>
      </c>
      <c r="D133" s="432">
        <f>D130+D127+D124+D121+D118+D115+D112</f>
        <v>0</v>
      </c>
      <c r="E133" s="432">
        <f>E130+E127+E124+E121+E118+E115+E112</f>
        <v>0</v>
      </c>
      <c r="F133" s="432">
        <f>F130+F127+F124+F121+F118+F115+F112</f>
        <v>0</v>
      </c>
    </row>
    <row r="134" spans="2:6" ht="17.25" hidden="1" customHeight="1" thickBot="1" x14ac:dyDescent="0.3">
      <c r="B134" s="736" t="s">
        <v>578</v>
      </c>
      <c r="C134" s="442">
        <f>IF(C133-C104=0,0,"Error")</f>
        <v>0</v>
      </c>
      <c r="D134" s="442">
        <f>IF(D133-D104=0,0,"Error")</f>
        <v>0</v>
      </c>
      <c r="E134" s="442">
        <f>IF(E133-E104=0,0,"Error")</f>
        <v>0</v>
      </c>
      <c r="F134" s="442">
        <f>IF(F133-F104=0,0,"Error")</f>
        <v>0</v>
      </c>
    </row>
    <row r="135" spans="2:6" ht="18" customHeight="1" thickBot="1" x14ac:dyDescent="0.3">
      <c r="B135" s="1855" t="s">
        <v>639</v>
      </c>
      <c r="C135" s="1641"/>
      <c r="D135" s="1641"/>
      <c r="E135" s="1641"/>
      <c r="F135" s="1856"/>
    </row>
    <row r="136" spans="2:6" ht="18.75" customHeight="1" thickBot="1" x14ac:dyDescent="0.3">
      <c r="B136" s="1855" t="s">
        <v>640</v>
      </c>
      <c r="C136" s="1641"/>
      <c r="D136" s="1641"/>
      <c r="E136" s="1641"/>
      <c r="F136" s="1856"/>
    </row>
    <row r="137" spans="2:6" ht="25.5" customHeight="1" thickBot="1" x14ac:dyDescent="0.3">
      <c r="B137" s="444" t="s">
        <v>584</v>
      </c>
      <c r="C137" s="2034" t="s">
        <v>2179</v>
      </c>
      <c r="D137" s="2035"/>
      <c r="E137" s="2036"/>
      <c r="F137" s="2037"/>
    </row>
    <row r="138" spans="2:6" ht="43.5" customHeight="1" thickBot="1" x14ac:dyDescent="0.3">
      <c r="B138" s="444" t="s">
        <v>641</v>
      </c>
      <c r="C138" s="444" t="s">
        <v>2178</v>
      </c>
      <c r="D138" s="445" t="s">
        <v>587</v>
      </c>
      <c r="E138" s="1877" t="s">
        <v>2124</v>
      </c>
      <c r="F138" s="1878"/>
    </row>
    <row r="139" spans="2:6" ht="16.5" customHeight="1" thickBot="1" x14ac:dyDescent="0.3">
      <c r="B139" s="749"/>
      <c r="C139" s="1646"/>
      <c r="D139" s="1881"/>
      <c r="E139" s="1627"/>
      <c r="F139" s="1880"/>
    </row>
    <row r="140" spans="2:6" ht="93.75" customHeight="1" thickBot="1" x14ac:dyDescent="0.3">
      <c r="B140" s="742" t="s">
        <v>560</v>
      </c>
      <c r="C140" s="1629" t="s">
        <v>2177</v>
      </c>
      <c r="D140" s="1630"/>
      <c r="E140" s="1630"/>
      <c r="F140" s="1871"/>
    </row>
    <row r="141" spans="2:6" ht="22.5" customHeight="1" thickBot="1" x14ac:dyDescent="0.3">
      <c r="B141" s="742" t="s">
        <v>37</v>
      </c>
      <c r="C141" s="1643" t="s">
        <v>2119</v>
      </c>
      <c r="D141" s="1644"/>
      <c r="E141" s="1644"/>
      <c r="F141" s="1857"/>
    </row>
    <row r="142" spans="2:6" ht="12.75" customHeight="1" x14ac:dyDescent="0.25">
      <c r="B142" s="1866"/>
      <c r="C142" s="398">
        <v>2022</v>
      </c>
      <c r="D142" s="398">
        <v>2023</v>
      </c>
      <c r="E142" s="398">
        <v>2024</v>
      </c>
      <c r="F142" s="398">
        <v>2025</v>
      </c>
    </row>
    <row r="143" spans="2:6" ht="9" customHeight="1" thickBot="1" x14ac:dyDescent="0.3">
      <c r="B143" s="1867"/>
      <c r="C143" s="414" t="s">
        <v>17</v>
      </c>
      <c r="D143" s="414" t="s">
        <v>18</v>
      </c>
      <c r="E143" s="414" t="s">
        <v>18</v>
      </c>
      <c r="F143" s="414" t="s">
        <v>18</v>
      </c>
    </row>
    <row r="144" spans="2:6" ht="15.75" thickBot="1" x14ac:dyDescent="0.3">
      <c r="B144" s="742" t="s">
        <v>39</v>
      </c>
      <c r="C144" s="418">
        <v>4</v>
      </c>
      <c r="D144" s="418">
        <v>5</v>
      </c>
      <c r="E144" s="418">
        <v>5</v>
      </c>
      <c r="F144" s="418">
        <v>5</v>
      </c>
    </row>
    <row r="145" spans="2:6" ht="15.75" thickBot="1" x14ac:dyDescent="0.3">
      <c r="B145" s="742" t="s">
        <v>562</v>
      </c>
      <c r="C145" s="418">
        <v>1000</v>
      </c>
      <c r="D145" s="418">
        <v>8000</v>
      </c>
      <c r="E145" s="418">
        <v>8000</v>
      </c>
      <c r="F145" s="418">
        <v>8000</v>
      </c>
    </row>
    <row r="146" spans="2:6" ht="15.75" thickBot="1" x14ac:dyDescent="0.3">
      <c r="B146" s="742" t="s">
        <v>563</v>
      </c>
      <c r="C146" s="418">
        <f>C145/C144</f>
        <v>250</v>
      </c>
      <c r="D146" s="418">
        <f>D145/D144</f>
        <v>1600</v>
      </c>
      <c r="E146" s="418">
        <f>E145/E144</f>
        <v>1600</v>
      </c>
      <c r="F146" s="418">
        <f>F145/F144</f>
        <v>1600</v>
      </c>
    </row>
    <row r="147" spans="2:6" ht="15.75" thickBot="1" x14ac:dyDescent="0.3">
      <c r="B147" s="742" t="s">
        <v>564</v>
      </c>
      <c r="C147" s="420" t="s">
        <v>565</v>
      </c>
      <c r="D147" s="421">
        <f t="shared" ref="D147:F149" si="3">D144/C144-1</f>
        <v>0.25</v>
      </c>
      <c r="E147" s="421">
        <f t="shared" si="3"/>
        <v>0</v>
      </c>
      <c r="F147" s="421">
        <f t="shared" si="3"/>
        <v>0</v>
      </c>
    </row>
    <row r="148" spans="2:6" ht="15.75" thickBot="1" x14ac:dyDescent="0.3">
      <c r="B148" s="742" t="s">
        <v>566</v>
      </c>
      <c r="C148" s="420" t="s">
        <v>565</v>
      </c>
      <c r="D148" s="421">
        <f t="shared" si="3"/>
        <v>7</v>
      </c>
      <c r="E148" s="421">
        <f t="shared" si="3"/>
        <v>0</v>
      </c>
      <c r="F148" s="421">
        <f t="shared" si="3"/>
        <v>0</v>
      </c>
    </row>
    <row r="149" spans="2:6" ht="15.75" thickBot="1" x14ac:dyDescent="0.3">
      <c r="B149" s="742" t="s">
        <v>51</v>
      </c>
      <c r="C149" s="420" t="s">
        <v>565</v>
      </c>
      <c r="D149" s="421">
        <f t="shared" si="3"/>
        <v>5.4</v>
      </c>
      <c r="E149" s="421">
        <f t="shared" si="3"/>
        <v>0</v>
      </c>
      <c r="F149" s="421">
        <f t="shared" si="3"/>
        <v>0</v>
      </c>
    </row>
    <row r="150" spans="2:6" ht="15.75" thickBot="1" x14ac:dyDescent="0.3">
      <c r="B150" s="1872" t="s">
        <v>592</v>
      </c>
      <c r="C150" s="1638"/>
      <c r="D150" s="1638"/>
      <c r="E150" s="1638"/>
      <c r="F150" s="1873"/>
    </row>
    <row r="151" spans="2:6" ht="12.75" customHeight="1" x14ac:dyDescent="0.25">
      <c r="B151" s="1866"/>
      <c r="C151" s="398">
        <v>2022</v>
      </c>
      <c r="D151" s="398">
        <v>2023</v>
      </c>
      <c r="E151" s="398">
        <v>2024</v>
      </c>
      <c r="F151" s="398">
        <v>2025</v>
      </c>
    </row>
    <row r="152" spans="2:6" ht="9" customHeight="1" thickBot="1" x14ac:dyDescent="0.3">
      <c r="B152" s="1867"/>
      <c r="C152" s="414" t="s">
        <v>17</v>
      </c>
      <c r="D152" s="414" t="s">
        <v>18</v>
      </c>
      <c r="E152" s="414" t="s">
        <v>18</v>
      </c>
      <c r="F152" s="414" t="s">
        <v>18</v>
      </c>
    </row>
    <row r="153" spans="2:6" ht="15.75" thickBot="1" x14ac:dyDescent="0.3">
      <c r="B153" s="738" t="s">
        <v>593</v>
      </c>
      <c r="C153" s="428">
        <f>C154+C155+C156+C157</f>
        <v>0</v>
      </c>
      <c r="D153" s="428">
        <f>D154+D155+D156+D157</f>
        <v>0</v>
      </c>
      <c r="E153" s="428">
        <f>E154+E155+E156+E157</f>
        <v>0</v>
      </c>
      <c r="F153" s="428">
        <f>F154+F155+F156+F157</f>
        <v>0</v>
      </c>
    </row>
    <row r="154" spans="2:6" ht="15.75" thickBot="1" x14ac:dyDescent="0.3">
      <c r="B154" s="737" t="s">
        <v>569</v>
      </c>
      <c r="C154" s="428"/>
      <c r="D154" s="428"/>
      <c r="E154" s="428"/>
      <c r="F154" s="428"/>
    </row>
    <row r="155" spans="2:6" ht="15.75" thickBot="1" x14ac:dyDescent="0.3">
      <c r="B155" s="737" t="s">
        <v>594</v>
      </c>
      <c r="C155" s="428"/>
      <c r="D155" s="428"/>
      <c r="E155" s="428"/>
      <c r="F155" s="428"/>
    </row>
    <row r="156" spans="2:6" ht="15.75" thickBot="1" x14ac:dyDescent="0.3">
      <c r="B156" s="737" t="s">
        <v>595</v>
      </c>
      <c r="C156" s="428"/>
      <c r="D156" s="428"/>
      <c r="E156" s="428"/>
      <c r="F156" s="428"/>
    </row>
    <row r="157" spans="2:6" ht="15.75" thickBot="1" x14ac:dyDescent="0.3">
      <c r="B157" s="737" t="s">
        <v>596</v>
      </c>
      <c r="C157" s="428"/>
      <c r="D157" s="428"/>
      <c r="E157" s="428"/>
      <c r="F157" s="428"/>
    </row>
    <row r="158" spans="2:6" ht="15.75" thickBot="1" x14ac:dyDescent="0.3">
      <c r="B158" s="738" t="s">
        <v>597</v>
      </c>
      <c r="C158" s="432">
        <f>C159+C160+C161+C162</f>
        <v>1000</v>
      </c>
      <c r="D158" s="432">
        <f>D159+D160+D161+D162</f>
        <v>8000</v>
      </c>
      <c r="E158" s="432">
        <f>E159+E160+E161+E162</f>
        <v>8000</v>
      </c>
      <c r="F158" s="432">
        <f>F159+F160+F161+F162</f>
        <v>8000</v>
      </c>
    </row>
    <row r="159" spans="2:6" ht="15.75" thickBot="1" x14ac:dyDescent="0.3">
      <c r="B159" s="737" t="s">
        <v>569</v>
      </c>
      <c r="C159" s="432">
        <v>1000</v>
      </c>
      <c r="D159" s="432">
        <v>8000</v>
      </c>
      <c r="E159" s="432">
        <v>8000</v>
      </c>
      <c r="F159" s="432">
        <v>8000</v>
      </c>
    </row>
    <row r="160" spans="2:6" ht="15.75" thickBot="1" x14ac:dyDescent="0.3">
      <c r="B160" s="737" t="s">
        <v>594</v>
      </c>
      <c r="C160" s="432"/>
      <c r="D160" s="428"/>
      <c r="E160" s="428"/>
      <c r="F160" s="428"/>
    </row>
    <row r="161" spans="2:6" ht="15.75" thickBot="1" x14ac:dyDescent="0.3">
      <c r="B161" s="737" t="s">
        <v>595</v>
      </c>
      <c r="C161" s="432"/>
      <c r="D161" s="428"/>
      <c r="E161" s="428"/>
      <c r="F161" s="428"/>
    </row>
    <row r="162" spans="2:6" ht="15.75" thickBot="1" x14ac:dyDescent="0.3">
      <c r="B162" s="737" t="s">
        <v>596</v>
      </c>
      <c r="C162" s="432"/>
      <c r="D162" s="428"/>
      <c r="E162" s="428"/>
      <c r="F162" s="428"/>
    </row>
    <row r="163" spans="2:6" ht="15.75" thickBot="1" x14ac:dyDescent="0.3">
      <c r="B163" s="748" t="s">
        <v>577</v>
      </c>
      <c r="C163" s="432">
        <f>C153+C158</f>
        <v>1000</v>
      </c>
      <c r="D163" s="432">
        <f>D153+D158</f>
        <v>8000</v>
      </c>
      <c r="E163" s="432">
        <f>E153+E158</f>
        <v>8000</v>
      </c>
      <c r="F163" s="432">
        <f>F153+F158</f>
        <v>8000</v>
      </c>
    </row>
    <row r="164" spans="2:6" ht="33" customHeight="1" thickBot="1" x14ac:dyDescent="0.3">
      <c r="B164" s="444" t="s">
        <v>647</v>
      </c>
      <c r="C164" s="444"/>
      <c r="D164" s="445" t="s">
        <v>587</v>
      </c>
      <c r="E164" s="1627"/>
      <c r="F164" s="1880"/>
    </row>
    <row r="165" spans="2:6" ht="17.25" customHeight="1" thickBot="1" x14ac:dyDescent="0.3">
      <c r="B165" s="742" t="s">
        <v>560</v>
      </c>
      <c r="C165" s="1629" t="s">
        <v>2030</v>
      </c>
      <c r="D165" s="1630"/>
      <c r="E165" s="1630"/>
      <c r="F165" s="1871"/>
    </row>
    <row r="166" spans="2:6" ht="15.75" thickBot="1" x14ac:dyDescent="0.3">
      <c r="B166" s="742" t="s">
        <v>37</v>
      </c>
      <c r="C166" s="1643"/>
      <c r="D166" s="1644"/>
      <c r="E166" s="1644"/>
      <c r="F166" s="1857"/>
    </row>
    <row r="167" spans="2:6" ht="12.75" customHeight="1" x14ac:dyDescent="0.25">
      <c r="B167" s="1866"/>
      <c r="C167" s="398">
        <v>2022</v>
      </c>
      <c r="D167" s="398">
        <v>2023</v>
      </c>
      <c r="E167" s="398">
        <v>2024</v>
      </c>
      <c r="F167" s="398">
        <v>2025</v>
      </c>
    </row>
    <row r="168" spans="2:6" ht="9" customHeight="1" thickBot="1" x14ac:dyDescent="0.3">
      <c r="B168" s="1867"/>
      <c r="C168" s="414" t="s">
        <v>17</v>
      </c>
      <c r="D168" s="414" t="s">
        <v>18</v>
      </c>
      <c r="E168" s="414" t="s">
        <v>18</v>
      </c>
      <c r="F168" s="414" t="s">
        <v>18</v>
      </c>
    </row>
    <row r="169" spans="2:6" ht="15.75" thickBot="1" x14ac:dyDescent="0.3">
      <c r="B169" s="742" t="s">
        <v>39</v>
      </c>
      <c r="C169" s="742"/>
      <c r="D169" s="420">
        <v>0</v>
      </c>
      <c r="E169" s="742"/>
      <c r="F169" s="742"/>
    </row>
    <row r="170" spans="2:6" ht="15.75" thickBot="1" x14ac:dyDescent="0.3">
      <c r="B170" s="742" t="s">
        <v>562</v>
      </c>
      <c r="C170" s="418"/>
      <c r="D170" s="418">
        <f>D188</f>
        <v>0</v>
      </c>
      <c r="E170" s="418"/>
      <c r="F170" s="418"/>
    </row>
    <row r="171" spans="2:6" ht="15.75" thickBot="1" x14ac:dyDescent="0.3">
      <c r="B171" s="742" t="s">
        <v>563</v>
      </c>
      <c r="C171" s="418" t="e">
        <f>C170/C169</f>
        <v>#DIV/0!</v>
      </c>
      <c r="D171" s="418" t="e">
        <f>D170/D169</f>
        <v>#DIV/0!</v>
      </c>
      <c r="E171" s="418" t="e">
        <f>E170/E169</f>
        <v>#DIV/0!</v>
      </c>
      <c r="F171" s="418" t="e">
        <f>F170/F169</f>
        <v>#DIV/0!</v>
      </c>
    </row>
    <row r="172" spans="2:6" ht="15.75" thickBot="1" x14ac:dyDescent="0.3">
      <c r="B172" s="742" t="s">
        <v>564</v>
      </c>
      <c r="C172" s="420" t="s">
        <v>565</v>
      </c>
      <c r="D172" s="421" t="e">
        <f t="shared" ref="D172:F174" si="4">D169/C169-1</f>
        <v>#DIV/0!</v>
      </c>
      <c r="E172" s="421" t="e">
        <f t="shared" si="4"/>
        <v>#DIV/0!</v>
      </c>
      <c r="F172" s="421" t="e">
        <f t="shared" si="4"/>
        <v>#DIV/0!</v>
      </c>
    </row>
    <row r="173" spans="2:6" ht="15.75" thickBot="1" x14ac:dyDescent="0.3">
      <c r="B173" s="742" t="s">
        <v>566</v>
      </c>
      <c r="C173" s="420" t="s">
        <v>565</v>
      </c>
      <c r="D173" s="421" t="e">
        <f t="shared" si="4"/>
        <v>#DIV/0!</v>
      </c>
      <c r="E173" s="421" t="e">
        <f t="shared" si="4"/>
        <v>#DIV/0!</v>
      </c>
      <c r="F173" s="421" t="e">
        <f t="shared" si="4"/>
        <v>#DIV/0!</v>
      </c>
    </row>
    <row r="174" spans="2:6" ht="15.75" thickBot="1" x14ac:dyDescent="0.3">
      <c r="B174" s="742" t="s">
        <v>51</v>
      </c>
      <c r="C174" s="420" t="s">
        <v>565</v>
      </c>
      <c r="D174" s="421" t="e">
        <f t="shared" si="4"/>
        <v>#DIV/0!</v>
      </c>
      <c r="E174" s="421" t="e">
        <f t="shared" si="4"/>
        <v>#DIV/0!</v>
      </c>
      <c r="F174" s="421" t="e">
        <f t="shared" si="4"/>
        <v>#DIV/0!</v>
      </c>
    </row>
    <row r="175" spans="2:6" ht="15.75" thickBot="1" x14ac:dyDescent="0.3">
      <c r="B175" s="1872" t="s">
        <v>1974</v>
      </c>
      <c r="C175" s="1638"/>
      <c r="D175" s="1638"/>
      <c r="E175" s="1638"/>
      <c r="F175" s="1873"/>
    </row>
    <row r="176" spans="2:6" ht="12.75" customHeight="1" x14ac:dyDescent="0.25">
      <c r="B176" s="1866"/>
      <c r="C176" s="398">
        <v>2022</v>
      </c>
      <c r="D176" s="398">
        <v>2023</v>
      </c>
      <c r="E176" s="398">
        <v>2024</v>
      </c>
      <c r="F176" s="398">
        <v>2025</v>
      </c>
    </row>
    <row r="177" spans="2:6" ht="10.5" customHeight="1" thickBot="1" x14ac:dyDescent="0.3">
      <c r="B177" s="1867"/>
      <c r="C177" s="414" t="s">
        <v>17</v>
      </c>
      <c r="D177" s="414" t="s">
        <v>18</v>
      </c>
      <c r="E177" s="414" t="s">
        <v>18</v>
      </c>
      <c r="F177" s="414" t="s">
        <v>18</v>
      </c>
    </row>
    <row r="178" spans="2:6" ht="15.75" thickBot="1" x14ac:dyDescent="0.3">
      <c r="B178" s="738" t="s">
        <v>593</v>
      </c>
      <c r="C178" s="428">
        <f>C179+C180+C181+C182</f>
        <v>0</v>
      </c>
      <c r="D178" s="428">
        <f>D179+D180+D181+D182</f>
        <v>0</v>
      </c>
      <c r="E178" s="428">
        <f>E179+E180+E181+E182</f>
        <v>0</v>
      </c>
      <c r="F178" s="428">
        <f>F179+F180+F181+F182</f>
        <v>0</v>
      </c>
    </row>
    <row r="179" spans="2:6" ht="15.75" thickBot="1" x14ac:dyDescent="0.3">
      <c r="B179" s="737" t="s">
        <v>569</v>
      </c>
      <c r="C179" s="428"/>
      <c r="D179" s="428"/>
      <c r="E179" s="428"/>
      <c r="F179" s="428"/>
    </row>
    <row r="180" spans="2:6" ht="15.75" thickBot="1" x14ac:dyDescent="0.3">
      <c r="B180" s="737" t="s">
        <v>594</v>
      </c>
      <c r="C180" s="428"/>
      <c r="D180" s="428"/>
      <c r="E180" s="428"/>
      <c r="F180" s="428"/>
    </row>
    <row r="181" spans="2:6" ht="15.75" thickBot="1" x14ac:dyDescent="0.3">
      <c r="B181" s="737" t="s">
        <v>595</v>
      </c>
      <c r="C181" s="428"/>
      <c r="D181" s="428"/>
      <c r="E181" s="428"/>
      <c r="F181" s="428"/>
    </row>
    <row r="182" spans="2:6" ht="15.75" thickBot="1" x14ac:dyDescent="0.3">
      <c r="B182" s="737" t="s">
        <v>596</v>
      </c>
      <c r="C182" s="428"/>
      <c r="D182" s="428"/>
      <c r="E182" s="428"/>
      <c r="F182" s="428"/>
    </row>
    <row r="183" spans="2:6" ht="15.75" thickBot="1" x14ac:dyDescent="0.3">
      <c r="B183" s="738" t="s">
        <v>597</v>
      </c>
      <c r="C183" s="432">
        <f>C184+C185+C186+C187</f>
        <v>0</v>
      </c>
      <c r="D183" s="432">
        <f>D184+D185+D186+D187</f>
        <v>0</v>
      </c>
      <c r="E183" s="432">
        <f>E184+E185+E186+E187</f>
        <v>0</v>
      </c>
      <c r="F183" s="432">
        <f>F184+F185+F186+F187</f>
        <v>0</v>
      </c>
    </row>
    <row r="184" spans="2:6" ht="15.75" thickBot="1" x14ac:dyDescent="0.3">
      <c r="B184" s="737" t="s">
        <v>569</v>
      </c>
      <c r="C184" s="432"/>
      <c r="D184" s="435">
        <v>0</v>
      </c>
      <c r="E184" s="428"/>
      <c r="F184" s="428"/>
    </row>
    <row r="185" spans="2:6" ht="15.75" thickBot="1" x14ac:dyDescent="0.3">
      <c r="B185" s="737" t="s">
        <v>594</v>
      </c>
      <c r="C185" s="432"/>
      <c r="D185" s="428"/>
      <c r="E185" s="428"/>
      <c r="F185" s="428"/>
    </row>
    <row r="186" spans="2:6" ht="22.5" customHeight="1" thickBot="1" x14ac:dyDescent="0.3">
      <c r="B186" s="737" t="s">
        <v>595</v>
      </c>
      <c r="C186" s="432"/>
      <c r="D186" s="428"/>
      <c r="E186" s="428"/>
      <c r="F186" s="428"/>
    </row>
    <row r="187" spans="2:6" ht="15.75" thickBot="1" x14ac:dyDescent="0.3">
      <c r="B187" s="737" t="s">
        <v>596</v>
      </c>
      <c r="C187" s="432"/>
      <c r="D187" s="428"/>
      <c r="E187" s="428"/>
      <c r="F187" s="428"/>
    </row>
    <row r="188" spans="2:6" ht="15.75" thickBot="1" x14ac:dyDescent="0.3">
      <c r="B188" s="748" t="s">
        <v>653</v>
      </c>
      <c r="C188" s="432">
        <f>C178+C183</f>
        <v>0</v>
      </c>
      <c r="D188" s="432">
        <f>D178+D183</f>
        <v>0</v>
      </c>
      <c r="E188" s="432">
        <f>E178+E183</f>
        <v>0</v>
      </c>
      <c r="F188" s="432">
        <f>F178+F183</f>
        <v>0</v>
      </c>
    </row>
    <row r="189" spans="2:6" ht="45.75" hidden="1" thickBot="1" x14ac:dyDescent="0.3">
      <c r="B189" s="444" t="s">
        <v>664</v>
      </c>
      <c r="C189" s="746"/>
      <c r="D189" s="745" t="s">
        <v>587</v>
      </c>
      <c r="E189" s="744"/>
      <c r="F189" s="743"/>
    </row>
    <row r="190" spans="2:6" ht="17.25" hidden="1" customHeight="1" thickBot="1" x14ac:dyDescent="0.3">
      <c r="B190" s="742" t="s">
        <v>560</v>
      </c>
      <c r="C190" s="1629"/>
      <c r="D190" s="1630"/>
      <c r="E190" s="1630"/>
      <c r="F190" s="1871"/>
    </row>
    <row r="191" spans="2:6" ht="15.75" hidden="1" thickBot="1" x14ac:dyDescent="0.3">
      <c r="B191" s="742" t="s">
        <v>37</v>
      </c>
      <c r="C191" s="1643"/>
      <c r="D191" s="1644"/>
      <c r="E191" s="1644"/>
      <c r="F191" s="1857"/>
    </row>
    <row r="192" spans="2:6" ht="12.75" hidden="1" customHeight="1" x14ac:dyDescent="0.25">
      <c r="B192" s="1866"/>
      <c r="C192" s="412">
        <v>2018</v>
      </c>
      <c r="D192" s="412">
        <v>2019</v>
      </c>
      <c r="E192" s="412">
        <v>2020</v>
      </c>
      <c r="F192" s="412">
        <v>2021</v>
      </c>
    </row>
    <row r="193" spans="2:6" ht="9" hidden="1" customHeight="1" thickBot="1" x14ac:dyDescent="0.3">
      <c r="B193" s="1867"/>
      <c r="C193" s="414" t="s">
        <v>17</v>
      </c>
      <c r="D193" s="414" t="s">
        <v>18</v>
      </c>
      <c r="E193" s="414" t="s">
        <v>18</v>
      </c>
      <c r="F193" s="414" t="s">
        <v>18</v>
      </c>
    </row>
    <row r="194" spans="2:6" ht="15.75" hidden="1" thickBot="1" x14ac:dyDescent="0.3">
      <c r="B194" s="742" t="s">
        <v>39</v>
      </c>
      <c r="C194" s="742"/>
      <c r="D194" s="742"/>
      <c r="E194" s="742"/>
      <c r="F194" s="742"/>
    </row>
    <row r="195" spans="2:6" ht="15.75" hidden="1" thickBot="1" x14ac:dyDescent="0.3">
      <c r="B195" s="742" t="s">
        <v>562</v>
      </c>
      <c r="C195" s="418">
        <f>C213</f>
        <v>0</v>
      </c>
      <c r="D195" s="418">
        <f>D213</f>
        <v>0</v>
      </c>
      <c r="E195" s="418">
        <f>E213</f>
        <v>0</v>
      </c>
      <c r="F195" s="418">
        <f>F213</f>
        <v>0</v>
      </c>
    </row>
    <row r="196" spans="2:6" ht="15.75" hidden="1" thickBot="1" x14ac:dyDescent="0.3">
      <c r="B196" s="742" t="s">
        <v>563</v>
      </c>
      <c r="C196" s="418" t="e">
        <f>C195/C194</f>
        <v>#DIV/0!</v>
      </c>
      <c r="D196" s="418" t="e">
        <f>D195/D194</f>
        <v>#DIV/0!</v>
      </c>
      <c r="E196" s="418" t="e">
        <f>E195/E194</f>
        <v>#DIV/0!</v>
      </c>
      <c r="F196" s="418" t="e">
        <f>F195/F194</f>
        <v>#DIV/0!</v>
      </c>
    </row>
    <row r="197" spans="2:6" ht="15.75" hidden="1" thickBot="1" x14ac:dyDescent="0.3">
      <c r="B197" s="742" t="s">
        <v>564</v>
      </c>
      <c r="C197" s="420" t="s">
        <v>565</v>
      </c>
      <c r="D197" s="421" t="e">
        <f t="shared" ref="D197:F199" si="5">D194/C194-1</f>
        <v>#DIV/0!</v>
      </c>
      <c r="E197" s="421" t="e">
        <f t="shared" si="5"/>
        <v>#DIV/0!</v>
      </c>
      <c r="F197" s="421" t="e">
        <f t="shared" si="5"/>
        <v>#DIV/0!</v>
      </c>
    </row>
    <row r="198" spans="2:6" ht="15.75" hidden="1" thickBot="1" x14ac:dyDescent="0.3">
      <c r="B198" s="742" t="s">
        <v>566</v>
      </c>
      <c r="C198" s="420" t="s">
        <v>565</v>
      </c>
      <c r="D198" s="421" t="e">
        <f t="shared" si="5"/>
        <v>#DIV/0!</v>
      </c>
      <c r="E198" s="421" t="e">
        <f t="shared" si="5"/>
        <v>#DIV/0!</v>
      </c>
      <c r="F198" s="421" t="e">
        <f t="shared" si="5"/>
        <v>#DIV/0!</v>
      </c>
    </row>
    <row r="199" spans="2:6" ht="15.75" hidden="1" thickBot="1" x14ac:dyDescent="0.3">
      <c r="B199" s="742" t="s">
        <v>51</v>
      </c>
      <c r="C199" s="420" t="s">
        <v>565</v>
      </c>
      <c r="D199" s="421" t="e">
        <f t="shared" si="5"/>
        <v>#DIV/0!</v>
      </c>
      <c r="E199" s="421" t="e">
        <f t="shared" si="5"/>
        <v>#DIV/0!</v>
      </c>
      <c r="F199" s="421" t="e">
        <f t="shared" si="5"/>
        <v>#DIV/0!</v>
      </c>
    </row>
    <row r="200" spans="2:6" ht="15.75" hidden="1" thickBot="1" x14ac:dyDescent="0.3">
      <c r="B200" s="1872" t="s">
        <v>2031</v>
      </c>
      <c r="C200" s="1638"/>
      <c r="D200" s="1638"/>
      <c r="E200" s="1638"/>
      <c r="F200" s="1873"/>
    </row>
    <row r="201" spans="2:6" ht="12.75" hidden="1" customHeight="1" x14ac:dyDescent="0.25">
      <c r="B201" s="1866"/>
      <c r="C201" s="412">
        <v>2018</v>
      </c>
      <c r="D201" s="412">
        <v>2019</v>
      </c>
      <c r="E201" s="412">
        <v>2020</v>
      </c>
      <c r="F201" s="412">
        <v>2021</v>
      </c>
    </row>
    <row r="202" spans="2:6" ht="9" hidden="1" customHeight="1" thickBot="1" x14ac:dyDescent="0.3">
      <c r="B202" s="1867"/>
      <c r="C202" s="414" t="s">
        <v>17</v>
      </c>
      <c r="D202" s="414" t="s">
        <v>18</v>
      </c>
      <c r="E202" s="414" t="s">
        <v>18</v>
      </c>
      <c r="F202" s="414" t="s">
        <v>18</v>
      </c>
    </row>
    <row r="203" spans="2:6" ht="15.75" hidden="1" thickBot="1" x14ac:dyDescent="0.3">
      <c r="B203" s="738" t="s">
        <v>593</v>
      </c>
      <c r="C203" s="428">
        <f>C204+C205+C206+C207</f>
        <v>0</v>
      </c>
      <c r="D203" s="428">
        <f>D204+D205+D206+D207</f>
        <v>0</v>
      </c>
      <c r="E203" s="428">
        <f>E204+E205+E206+E207</f>
        <v>0</v>
      </c>
      <c r="F203" s="428">
        <f>F204+F205+F206+F207</f>
        <v>0</v>
      </c>
    </row>
    <row r="204" spans="2:6" ht="15.75" hidden="1" thickBot="1" x14ac:dyDescent="0.3">
      <c r="B204" s="737" t="s">
        <v>569</v>
      </c>
      <c r="C204" s="428"/>
      <c r="D204" s="428"/>
      <c r="E204" s="428"/>
      <c r="F204" s="428"/>
    </row>
    <row r="205" spans="2:6" ht="15.75" hidden="1" thickBot="1" x14ac:dyDescent="0.3">
      <c r="B205" s="737" t="s">
        <v>594</v>
      </c>
      <c r="C205" s="428"/>
      <c r="D205" s="428"/>
      <c r="E205" s="428"/>
      <c r="F205" s="428"/>
    </row>
    <row r="206" spans="2:6" ht="15.75" hidden="1" thickBot="1" x14ac:dyDescent="0.3">
      <c r="B206" s="737" t="s">
        <v>595</v>
      </c>
      <c r="C206" s="428"/>
      <c r="D206" s="428"/>
      <c r="E206" s="428"/>
      <c r="F206" s="428"/>
    </row>
    <row r="207" spans="2:6" ht="15.75" hidden="1" thickBot="1" x14ac:dyDescent="0.3">
      <c r="B207" s="737" t="s">
        <v>596</v>
      </c>
      <c r="C207" s="428"/>
      <c r="D207" s="428"/>
      <c r="E207" s="428"/>
      <c r="F207" s="428"/>
    </row>
    <row r="208" spans="2:6" ht="15.75" hidden="1" thickBot="1" x14ac:dyDescent="0.3">
      <c r="B208" s="738" t="s">
        <v>597</v>
      </c>
      <c r="C208" s="432">
        <f>C209+C210+C211+C212</f>
        <v>0</v>
      </c>
      <c r="D208" s="432">
        <f>D209+D210+D211+D212</f>
        <v>0</v>
      </c>
      <c r="E208" s="432">
        <f>E209+E210+E211+E212</f>
        <v>0</v>
      </c>
      <c r="F208" s="432">
        <f>F209+F210+F211+F212</f>
        <v>0</v>
      </c>
    </row>
    <row r="209" spans="2:6" ht="15.75" hidden="1" thickBot="1" x14ac:dyDescent="0.3">
      <c r="B209" s="737" t="s">
        <v>569</v>
      </c>
      <c r="C209" s="432"/>
      <c r="D209" s="428"/>
      <c r="E209" s="428"/>
      <c r="F209" s="428"/>
    </row>
    <row r="210" spans="2:6" ht="15.75" hidden="1" thickBot="1" x14ac:dyDescent="0.3">
      <c r="B210" s="737" t="s">
        <v>594</v>
      </c>
      <c r="C210" s="432"/>
      <c r="D210" s="428"/>
      <c r="E210" s="428"/>
      <c r="F210" s="428"/>
    </row>
    <row r="211" spans="2:6" ht="15.75" hidden="1" thickBot="1" x14ac:dyDescent="0.3">
      <c r="B211" s="737" t="s">
        <v>595</v>
      </c>
      <c r="C211" s="432"/>
      <c r="D211" s="428"/>
      <c r="E211" s="428"/>
      <c r="F211" s="428"/>
    </row>
    <row r="212" spans="2:6" ht="15.75" hidden="1" thickBot="1" x14ac:dyDescent="0.3">
      <c r="B212" s="737" t="s">
        <v>596</v>
      </c>
      <c r="C212" s="432"/>
      <c r="D212" s="428"/>
      <c r="E212" s="428"/>
      <c r="F212" s="428"/>
    </row>
    <row r="213" spans="2:6" ht="15.75" hidden="1" thickBot="1" x14ac:dyDescent="0.3">
      <c r="B213" s="741" t="s">
        <v>660</v>
      </c>
      <c r="C213" s="432">
        <f>C203+C208</f>
        <v>0</v>
      </c>
      <c r="D213" s="432">
        <f>D203+D208</f>
        <v>0</v>
      </c>
      <c r="E213" s="432">
        <f>E203+E208</f>
        <v>0</v>
      </c>
      <c r="F213" s="432">
        <f>F203+F208</f>
        <v>0</v>
      </c>
    </row>
    <row r="214" spans="2:6" ht="12.75" customHeight="1" thickBot="1" x14ac:dyDescent="0.3">
      <c r="B214" s="747" t="s">
        <v>661</v>
      </c>
      <c r="C214" s="1646"/>
      <c r="D214" s="1627"/>
      <c r="E214" s="1627"/>
      <c r="F214" s="1880"/>
    </row>
    <row r="215" spans="2:6" ht="23.25" customHeight="1" thickBot="1" x14ac:dyDescent="0.3">
      <c r="B215" s="444" t="s">
        <v>585</v>
      </c>
      <c r="C215" s="746"/>
      <c r="D215" s="745" t="s">
        <v>587</v>
      </c>
      <c r="E215" s="744"/>
      <c r="F215" s="743"/>
    </row>
    <row r="216" spans="2:6" ht="17.25" customHeight="1" thickBot="1" x14ac:dyDescent="0.3">
      <c r="B216" s="742" t="s">
        <v>560</v>
      </c>
      <c r="C216" s="1629"/>
      <c r="D216" s="1630"/>
      <c r="E216" s="1630"/>
      <c r="F216" s="1871"/>
    </row>
    <row r="217" spans="2:6" ht="15.75" thickBot="1" x14ac:dyDescent="0.3">
      <c r="B217" s="742" t="s">
        <v>37</v>
      </c>
      <c r="C217" s="1882"/>
      <c r="D217" s="1644"/>
      <c r="E217" s="1644"/>
      <c r="F217" s="1857"/>
    </row>
    <row r="218" spans="2:6" ht="12.75" customHeight="1" x14ac:dyDescent="0.25">
      <c r="B218" s="1866"/>
      <c r="C218" s="398">
        <v>2022</v>
      </c>
      <c r="D218" s="398">
        <v>2023</v>
      </c>
      <c r="E218" s="398">
        <v>2024</v>
      </c>
      <c r="F218" s="398">
        <v>2025</v>
      </c>
    </row>
    <row r="219" spans="2:6" ht="9" customHeight="1" thickBot="1" x14ac:dyDescent="0.3">
      <c r="B219" s="1867"/>
      <c r="C219" s="414" t="s">
        <v>17</v>
      </c>
      <c r="D219" s="414" t="s">
        <v>18</v>
      </c>
      <c r="E219" s="414" t="s">
        <v>18</v>
      </c>
      <c r="F219" s="414" t="s">
        <v>18</v>
      </c>
    </row>
    <row r="220" spans="2:6" ht="15.75" thickBot="1" x14ac:dyDescent="0.3">
      <c r="B220" s="742" t="s">
        <v>39</v>
      </c>
      <c r="C220" s="742">
        <v>0</v>
      </c>
      <c r="D220" s="420">
        <v>0</v>
      </c>
      <c r="E220" s="420">
        <v>0</v>
      </c>
      <c r="F220" s="742">
        <v>0</v>
      </c>
    </row>
    <row r="221" spans="2:6" ht="15.75" thickBot="1" x14ac:dyDescent="0.3">
      <c r="B221" s="742" t="s">
        <v>562</v>
      </c>
      <c r="C221" s="418">
        <f>C239</f>
        <v>0</v>
      </c>
      <c r="D221" s="418">
        <f>D239</f>
        <v>0</v>
      </c>
      <c r="E221" s="418">
        <f>E239</f>
        <v>0</v>
      </c>
      <c r="F221" s="418">
        <f>F239</f>
        <v>0</v>
      </c>
    </row>
    <row r="222" spans="2:6" ht="15.75" thickBot="1" x14ac:dyDescent="0.3">
      <c r="B222" s="742" t="s">
        <v>563</v>
      </c>
      <c r="C222" s="418" t="e">
        <f>C221/C220</f>
        <v>#DIV/0!</v>
      </c>
      <c r="D222" s="418" t="e">
        <f>D221/D220</f>
        <v>#DIV/0!</v>
      </c>
      <c r="E222" s="418" t="e">
        <f>E221/E220</f>
        <v>#DIV/0!</v>
      </c>
      <c r="F222" s="418" t="e">
        <f>F221/F220</f>
        <v>#DIV/0!</v>
      </c>
    </row>
    <row r="223" spans="2:6" ht="15.75" thickBot="1" x14ac:dyDescent="0.3">
      <c r="B223" s="742" t="s">
        <v>564</v>
      </c>
      <c r="C223" s="420" t="s">
        <v>565</v>
      </c>
      <c r="D223" s="421" t="e">
        <f t="shared" ref="D223:F225" si="6">D220/C220-1</f>
        <v>#DIV/0!</v>
      </c>
      <c r="E223" s="421" t="e">
        <f t="shared" si="6"/>
        <v>#DIV/0!</v>
      </c>
      <c r="F223" s="421" t="e">
        <f t="shared" si="6"/>
        <v>#DIV/0!</v>
      </c>
    </row>
    <row r="224" spans="2:6" ht="15.75" thickBot="1" x14ac:dyDescent="0.3">
      <c r="B224" s="742" t="s">
        <v>566</v>
      </c>
      <c r="C224" s="420" t="s">
        <v>565</v>
      </c>
      <c r="D224" s="421" t="e">
        <f t="shared" si="6"/>
        <v>#DIV/0!</v>
      </c>
      <c r="E224" s="421" t="e">
        <f t="shared" si="6"/>
        <v>#DIV/0!</v>
      </c>
      <c r="F224" s="421" t="e">
        <f t="shared" si="6"/>
        <v>#DIV/0!</v>
      </c>
    </row>
    <row r="225" spans="2:6" ht="15.75" thickBot="1" x14ac:dyDescent="0.3">
      <c r="B225" s="742" t="s">
        <v>51</v>
      </c>
      <c r="C225" s="420" t="s">
        <v>565</v>
      </c>
      <c r="D225" s="421" t="e">
        <f t="shared" si="6"/>
        <v>#DIV/0!</v>
      </c>
      <c r="E225" s="421" t="e">
        <f t="shared" si="6"/>
        <v>#DIV/0!</v>
      </c>
      <c r="F225" s="421" t="e">
        <f t="shared" si="6"/>
        <v>#DIV/0!</v>
      </c>
    </row>
    <row r="226" spans="2:6" ht="15.75" thickBot="1" x14ac:dyDescent="0.3">
      <c r="B226" s="1872" t="s">
        <v>2032</v>
      </c>
      <c r="C226" s="1638"/>
      <c r="D226" s="1638"/>
      <c r="E226" s="1638"/>
      <c r="F226" s="1873"/>
    </row>
    <row r="227" spans="2:6" ht="12.75" customHeight="1" x14ac:dyDescent="0.25">
      <c r="B227" s="1866"/>
      <c r="C227" s="398">
        <v>2022</v>
      </c>
      <c r="D227" s="398">
        <v>2023</v>
      </c>
      <c r="E227" s="398">
        <v>2024</v>
      </c>
      <c r="F227" s="398">
        <v>2025</v>
      </c>
    </row>
    <row r="228" spans="2:6" ht="9" customHeight="1" thickBot="1" x14ac:dyDescent="0.3">
      <c r="B228" s="1867"/>
      <c r="C228" s="414" t="s">
        <v>17</v>
      </c>
      <c r="D228" s="414" t="s">
        <v>18</v>
      </c>
      <c r="E228" s="414" t="s">
        <v>18</v>
      </c>
      <c r="F228" s="414" t="s">
        <v>18</v>
      </c>
    </row>
    <row r="229" spans="2:6" ht="15.75" thickBot="1" x14ac:dyDescent="0.3">
      <c r="B229" s="738" t="s">
        <v>593</v>
      </c>
      <c r="C229" s="428">
        <f>C230+C231+C232+C233</f>
        <v>0</v>
      </c>
      <c r="D229" s="428">
        <f>D230+D231+D232+D233</f>
        <v>0</v>
      </c>
      <c r="E229" s="428">
        <f>E230+E231+E232+E233</f>
        <v>0</v>
      </c>
      <c r="F229" s="428">
        <f>F230+F231+F232+F233</f>
        <v>0</v>
      </c>
    </row>
    <row r="230" spans="2:6" ht="15.75" thickBot="1" x14ac:dyDescent="0.3">
      <c r="B230" s="737" t="s">
        <v>569</v>
      </c>
      <c r="C230" s="428"/>
      <c r="D230" s="428"/>
      <c r="E230" s="428"/>
      <c r="F230" s="428"/>
    </row>
    <row r="231" spans="2:6" ht="15.75" thickBot="1" x14ac:dyDescent="0.3">
      <c r="B231" s="737" t="s">
        <v>594</v>
      </c>
      <c r="C231" s="428"/>
      <c r="D231" s="428"/>
      <c r="E231" s="428"/>
      <c r="F231" s="428"/>
    </row>
    <row r="232" spans="2:6" ht="15.75" thickBot="1" x14ac:dyDescent="0.3">
      <c r="B232" s="737" t="s">
        <v>595</v>
      </c>
      <c r="C232" s="428"/>
      <c r="D232" s="428"/>
      <c r="E232" s="428"/>
      <c r="F232" s="428"/>
    </row>
    <row r="233" spans="2:6" ht="15.75" thickBot="1" x14ac:dyDescent="0.3">
      <c r="B233" s="737" t="s">
        <v>596</v>
      </c>
      <c r="C233" s="428"/>
      <c r="D233" s="428"/>
      <c r="E233" s="428"/>
      <c r="F233" s="428"/>
    </row>
    <row r="234" spans="2:6" ht="15.75" thickBot="1" x14ac:dyDescent="0.3">
      <c r="B234" s="738" t="s">
        <v>597</v>
      </c>
      <c r="C234" s="432">
        <f>C235+C236+C237+C238</f>
        <v>0</v>
      </c>
      <c r="D234" s="432">
        <f>D235+D236+D237+D238</f>
        <v>0</v>
      </c>
      <c r="E234" s="432">
        <f>E235+E236+E237+E238</f>
        <v>0</v>
      </c>
      <c r="F234" s="432">
        <f>F235+F236+F237+F238</f>
        <v>0</v>
      </c>
    </row>
    <row r="235" spans="2:6" ht="15.75" thickBot="1" x14ac:dyDescent="0.3">
      <c r="B235" s="737" t="s">
        <v>569</v>
      </c>
      <c r="C235" s="432"/>
      <c r="D235" s="432">
        <v>0</v>
      </c>
      <c r="E235" s="432">
        <v>0</v>
      </c>
      <c r="F235" s="432"/>
    </row>
    <row r="236" spans="2:6" ht="15.75" thickBot="1" x14ac:dyDescent="0.3">
      <c r="B236" s="737" t="s">
        <v>594</v>
      </c>
      <c r="C236" s="432"/>
      <c r="D236" s="432"/>
      <c r="E236" s="432"/>
      <c r="F236" s="432"/>
    </row>
    <row r="237" spans="2:6" ht="15.75" thickBot="1" x14ac:dyDescent="0.3">
      <c r="B237" s="737" t="s">
        <v>595</v>
      </c>
      <c r="C237" s="432"/>
      <c r="D237" s="432"/>
      <c r="E237" s="432"/>
      <c r="F237" s="432"/>
    </row>
    <row r="238" spans="2:6" ht="15.75" thickBot="1" x14ac:dyDescent="0.3">
      <c r="B238" s="737" t="s">
        <v>596</v>
      </c>
      <c r="C238" s="432"/>
      <c r="D238" s="432"/>
      <c r="E238" s="432"/>
      <c r="F238" s="432"/>
    </row>
    <row r="239" spans="2:6" ht="15.75" thickBot="1" x14ac:dyDescent="0.3">
      <c r="B239" s="741" t="s">
        <v>581</v>
      </c>
      <c r="C239" s="432">
        <f>C229+C234</f>
        <v>0</v>
      </c>
      <c r="D239" s="432">
        <f>D229+D234</f>
        <v>0</v>
      </c>
      <c r="E239" s="432">
        <f>E229+E234</f>
        <v>0</v>
      </c>
      <c r="F239" s="432">
        <f>F229+F234</f>
        <v>0</v>
      </c>
    </row>
    <row r="240" spans="2:6" ht="15.75" thickBot="1" x14ac:dyDescent="0.3">
      <c r="B240" s="1855" t="s">
        <v>72</v>
      </c>
      <c r="C240" s="1641"/>
      <c r="D240" s="1641"/>
      <c r="E240" s="1641"/>
      <c r="F240" s="1856"/>
    </row>
    <row r="241" spans="2:6" ht="15.75" customHeight="1" thickBot="1" x14ac:dyDescent="0.3">
      <c r="B241" s="1855" t="s">
        <v>583</v>
      </c>
      <c r="C241" s="1641"/>
      <c r="D241" s="1641"/>
      <c r="E241" s="1641"/>
      <c r="F241" s="1856"/>
    </row>
    <row r="242" spans="2:6" ht="25.5" customHeight="1" thickBot="1" x14ac:dyDescent="0.3">
      <c r="B242" s="444" t="s">
        <v>584</v>
      </c>
      <c r="C242" s="2034" t="s">
        <v>2176</v>
      </c>
      <c r="D242" s="2035"/>
      <c r="E242" s="2036"/>
      <c r="F242" s="2037"/>
    </row>
    <row r="243" spans="2:6" ht="37.5" customHeight="1" thickBot="1" x14ac:dyDescent="0.3">
      <c r="B243" s="444" t="s">
        <v>641</v>
      </c>
      <c r="C243" s="444" t="s">
        <v>2175</v>
      </c>
      <c r="D243" s="445" t="s">
        <v>587</v>
      </c>
      <c r="E243" s="1897" t="s">
        <v>2174</v>
      </c>
      <c r="F243" s="1898"/>
    </row>
    <row r="244" spans="2:6" ht="9.75" customHeight="1" thickBot="1" x14ac:dyDescent="0.3">
      <c r="B244" s="749"/>
      <c r="C244" s="1646"/>
      <c r="D244" s="1881"/>
      <c r="E244" s="1627"/>
      <c r="F244" s="1880"/>
    </row>
    <row r="245" spans="2:6" ht="67.5" customHeight="1" thickBot="1" x14ac:dyDescent="0.3">
      <c r="B245" s="742" t="s">
        <v>560</v>
      </c>
      <c r="C245" s="1629" t="s">
        <v>2173</v>
      </c>
      <c r="D245" s="1630"/>
      <c r="E245" s="1630"/>
      <c r="F245" s="1871"/>
    </row>
    <row r="246" spans="2:6" ht="15.75" thickBot="1" x14ac:dyDescent="0.3">
      <c r="B246" s="742" t="s">
        <v>37</v>
      </c>
      <c r="C246" s="1643" t="s">
        <v>2172</v>
      </c>
      <c r="D246" s="1644"/>
      <c r="E246" s="1644"/>
      <c r="F246" s="1857"/>
    </row>
    <row r="247" spans="2:6" ht="12.75" customHeight="1" x14ac:dyDescent="0.25">
      <c r="B247" s="1866"/>
      <c r="C247" s="398">
        <v>2022</v>
      </c>
      <c r="D247" s="398">
        <v>2023</v>
      </c>
      <c r="E247" s="398">
        <v>2024</v>
      </c>
      <c r="F247" s="398">
        <v>2025</v>
      </c>
    </row>
    <row r="248" spans="2:6" ht="9" customHeight="1" thickBot="1" x14ac:dyDescent="0.3">
      <c r="B248" s="1867"/>
      <c r="C248" s="414" t="s">
        <v>17</v>
      </c>
      <c r="D248" s="414" t="s">
        <v>18</v>
      </c>
      <c r="E248" s="414" t="s">
        <v>18</v>
      </c>
      <c r="F248" s="414" t="s">
        <v>18</v>
      </c>
    </row>
    <row r="249" spans="2:6" ht="15.75" thickBot="1" x14ac:dyDescent="0.3">
      <c r="B249" s="742" t="s">
        <v>39</v>
      </c>
      <c r="C249" s="418">
        <v>1</v>
      </c>
      <c r="D249" s="418">
        <v>1</v>
      </c>
      <c r="E249" s="418">
        <v>1</v>
      </c>
      <c r="F249" s="418">
        <v>1</v>
      </c>
    </row>
    <row r="250" spans="2:6" ht="15.75" thickBot="1" x14ac:dyDescent="0.3">
      <c r="B250" s="742" t="s">
        <v>562</v>
      </c>
      <c r="C250" s="418">
        <v>14253</v>
      </c>
      <c r="D250" s="418">
        <v>5000</v>
      </c>
      <c r="E250" s="418">
        <v>5000</v>
      </c>
      <c r="F250" s="418">
        <v>5000</v>
      </c>
    </row>
    <row r="251" spans="2:6" ht="15.75" thickBot="1" x14ac:dyDescent="0.3">
      <c r="B251" s="742" t="s">
        <v>563</v>
      </c>
      <c r="C251" s="418">
        <f>C250/C249</f>
        <v>14253</v>
      </c>
      <c r="D251" s="418">
        <f>D250/D249</f>
        <v>5000</v>
      </c>
      <c r="E251" s="418">
        <f>E250/E249</f>
        <v>5000</v>
      </c>
      <c r="F251" s="418">
        <f>F250/F249</f>
        <v>5000</v>
      </c>
    </row>
    <row r="252" spans="2:6" ht="15.75" thickBot="1" x14ac:dyDescent="0.3">
      <c r="B252" s="742" t="s">
        <v>564</v>
      </c>
      <c r="C252" s="420" t="s">
        <v>565</v>
      </c>
      <c r="D252" s="421">
        <f t="shared" ref="D252:F254" si="7">D249/C249-1</f>
        <v>0</v>
      </c>
      <c r="E252" s="421">
        <f t="shared" si="7"/>
        <v>0</v>
      </c>
      <c r="F252" s="421">
        <f t="shared" si="7"/>
        <v>0</v>
      </c>
    </row>
    <row r="253" spans="2:6" ht="15.75" thickBot="1" x14ac:dyDescent="0.3">
      <c r="B253" s="742" t="s">
        <v>566</v>
      </c>
      <c r="C253" s="420" t="s">
        <v>565</v>
      </c>
      <c r="D253" s="421">
        <f t="shared" si="7"/>
        <v>-0.64919666035220658</v>
      </c>
      <c r="E253" s="421">
        <f t="shared" si="7"/>
        <v>0</v>
      </c>
      <c r="F253" s="421">
        <f t="shared" si="7"/>
        <v>0</v>
      </c>
    </row>
    <row r="254" spans="2:6" ht="15.75" thickBot="1" x14ac:dyDescent="0.3">
      <c r="B254" s="742" t="s">
        <v>51</v>
      </c>
      <c r="C254" s="420" t="s">
        <v>565</v>
      </c>
      <c r="D254" s="421">
        <f t="shared" si="7"/>
        <v>-0.64919666035220658</v>
      </c>
      <c r="E254" s="421">
        <f t="shared" si="7"/>
        <v>0</v>
      </c>
      <c r="F254" s="421">
        <f t="shared" si="7"/>
        <v>0</v>
      </c>
    </row>
    <row r="255" spans="2:6" ht="15.75" thickBot="1" x14ac:dyDescent="0.3">
      <c r="B255" s="1872" t="s">
        <v>592</v>
      </c>
      <c r="C255" s="1638"/>
      <c r="D255" s="1638"/>
      <c r="E255" s="1638"/>
      <c r="F255" s="1873"/>
    </row>
    <row r="256" spans="2:6" ht="12.75" customHeight="1" x14ac:dyDescent="0.25">
      <c r="B256" s="1866"/>
      <c r="C256" s="398">
        <v>2022</v>
      </c>
      <c r="D256" s="398">
        <v>2023</v>
      </c>
      <c r="E256" s="398">
        <v>2024</v>
      </c>
      <c r="F256" s="398">
        <v>2025</v>
      </c>
    </row>
    <row r="257" spans="2:6" ht="9" customHeight="1" thickBot="1" x14ac:dyDescent="0.3">
      <c r="B257" s="1867"/>
      <c r="C257" s="414" t="s">
        <v>17</v>
      </c>
      <c r="D257" s="414" t="s">
        <v>18</v>
      </c>
      <c r="E257" s="414" t="s">
        <v>18</v>
      </c>
      <c r="F257" s="414" t="s">
        <v>18</v>
      </c>
    </row>
    <row r="258" spans="2:6" ht="15.75" thickBot="1" x14ac:dyDescent="0.3">
      <c r="B258" s="738" t="s">
        <v>593</v>
      </c>
      <c r="C258" s="428">
        <f>C259+C260+C261+C262</f>
        <v>14253</v>
      </c>
      <c r="D258" s="428">
        <f>D259+D260+D261+D262</f>
        <v>5000</v>
      </c>
      <c r="E258" s="428">
        <f>E259+E260+E261+E262</f>
        <v>5000</v>
      </c>
      <c r="F258" s="428">
        <f>F259+F260+F261+F262</f>
        <v>5000</v>
      </c>
    </row>
    <row r="259" spans="2:6" ht="15.75" thickBot="1" x14ac:dyDescent="0.3">
      <c r="B259" s="737" t="s">
        <v>569</v>
      </c>
      <c r="C259" s="432">
        <v>14253</v>
      </c>
      <c r="D259" s="428">
        <v>5000</v>
      </c>
      <c r="E259" s="432">
        <v>5000</v>
      </c>
      <c r="F259" s="432">
        <v>5000</v>
      </c>
    </row>
    <row r="260" spans="2:6" ht="15.75" thickBot="1" x14ac:dyDescent="0.3">
      <c r="B260" s="737" t="s">
        <v>594</v>
      </c>
      <c r="C260" s="428"/>
      <c r="D260" s="428"/>
      <c r="E260" s="428"/>
      <c r="F260" s="428"/>
    </row>
    <row r="261" spans="2:6" ht="15.75" thickBot="1" x14ac:dyDescent="0.3">
      <c r="B261" s="737" t="s">
        <v>595</v>
      </c>
      <c r="C261" s="428"/>
      <c r="D261" s="428"/>
      <c r="E261" s="428"/>
      <c r="F261" s="428"/>
    </row>
    <row r="262" spans="2:6" ht="15.75" thickBot="1" x14ac:dyDescent="0.3">
      <c r="B262" s="737" t="s">
        <v>596</v>
      </c>
      <c r="C262" s="428"/>
      <c r="D262" s="428"/>
      <c r="E262" s="428"/>
      <c r="F262" s="428"/>
    </row>
    <row r="263" spans="2:6" ht="15.75" thickBot="1" x14ac:dyDescent="0.3">
      <c r="B263" s="738" t="s">
        <v>597</v>
      </c>
      <c r="C263" s="432">
        <f>C264+C265+C266+C267</f>
        <v>0</v>
      </c>
      <c r="D263" s="432">
        <f>D264+D265+D266+D267</f>
        <v>0</v>
      </c>
      <c r="E263" s="432">
        <f>E264+E265+E266+E267</f>
        <v>0</v>
      </c>
      <c r="F263" s="432">
        <f>F264+F265+F266+F267</f>
        <v>0</v>
      </c>
    </row>
    <row r="264" spans="2:6" ht="15.75" thickBot="1" x14ac:dyDescent="0.3">
      <c r="B264" s="737" t="s">
        <v>569</v>
      </c>
      <c r="C264" s="432"/>
      <c r="D264" s="428"/>
      <c r="E264" s="432"/>
      <c r="F264" s="432"/>
    </row>
    <row r="265" spans="2:6" ht="15.75" thickBot="1" x14ac:dyDescent="0.3">
      <c r="B265" s="737" t="s">
        <v>594</v>
      </c>
      <c r="C265" s="432"/>
      <c r="D265" s="428"/>
      <c r="E265" s="428"/>
      <c r="F265" s="428"/>
    </row>
    <row r="266" spans="2:6" ht="15.75" thickBot="1" x14ac:dyDescent="0.3">
      <c r="B266" s="737" t="s">
        <v>595</v>
      </c>
      <c r="C266" s="432"/>
      <c r="D266" s="428"/>
      <c r="E266" s="428"/>
      <c r="F266" s="428"/>
    </row>
    <row r="267" spans="2:6" ht="15.75" thickBot="1" x14ac:dyDescent="0.3">
      <c r="B267" s="737" t="s">
        <v>596</v>
      </c>
      <c r="C267" s="432"/>
      <c r="D267" s="428"/>
      <c r="E267" s="428"/>
      <c r="F267" s="428"/>
    </row>
    <row r="268" spans="2:6" ht="15.75" thickBot="1" x14ac:dyDescent="0.3">
      <c r="B268" s="748" t="s">
        <v>577</v>
      </c>
      <c r="C268" s="432">
        <f>C258+C263</f>
        <v>14253</v>
      </c>
      <c r="D268" s="432">
        <f>D258+D263</f>
        <v>5000</v>
      </c>
      <c r="E268" s="432">
        <f>E258+E263</f>
        <v>5000</v>
      </c>
      <c r="F268" s="432">
        <f>F258+F263</f>
        <v>5000</v>
      </c>
    </row>
    <row r="269" spans="2:6" ht="22.5" customHeight="1" thickBot="1" x14ac:dyDescent="0.3">
      <c r="B269" s="747" t="s">
        <v>661</v>
      </c>
      <c r="C269" s="2034"/>
      <c r="D269" s="2036"/>
      <c r="E269" s="2036"/>
      <c r="F269" s="2037"/>
    </row>
    <row r="270" spans="2:6" ht="39.75" customHeight="1" thickBot="1" x14ac:dyDescent="0.3">
      <c r="B270" s="444" t="s">
        <v>647</v>
      </c>
      <c r="C270" s="874"/>
      <c r="D270" s="745" t="s">
        <v>587</v>
      </c>
      <c r="E270" s="1853"/>
      <c r="F270" s="1854"/>
    </row>
    <row r="271" spans="2:6" ht="34.5" customHeight="1" thickBot="1" x14ac:dyDescent="0.3">
      <c r="B271" s="742" t="s">
        <v>560</v>
      </c>
      <c r="C271" s="1629"/>
      <c r="D271" s="1630"/>
      <c r="E271" s="1630"/>
      <c r="F271" s="1871"/>
    </row>
    <row r="272" spans="2:6" ht="15.75" thickBot="1" x14ac:dyDescent="0.3">
      <c r="B272" s="742" t="s">
        <v>37</v>
      </c>
      <c r="C272" s="1643"/>
      <c r="D272" s="1644"/>
      <c r="E272" s="1644"/>
      <c r="F272" s="1857"/>
    </row>
    <row r="273" spans="2:6" ht="12.75" customHeight="1" x14ac:dyDescent="0.25">
      <c r="B273" s="1866"/>
      <c r="C273" s="398">
        <v>2022</v>
      </c>
      <c r="D273" s="398">
        <v>2023</v>
      </c>
      <c r="E273" s="398">
        <v>2024</v>
      </c>
      <c r="F273" s="398">
        <v>2025</v>
      </c>
    </row>
    <row r="274" spans="2:6" ht="9" customHeight="1" thickBot="1" x14ac:dyDescent="0.3">
      <c r="B274" s="1867"/>
      <c r="C274" s="414" t="s">
        <v>17</v>
      </c>
      <c r="D274" s="414" t="s">
        <v>18</v>
      </c>
      <c r="E274" s="414" t="s">
        <v>18</v>
      </c>
      <c r="F274" s="414" t="s">
        <v>18</v>
      </c>
    </row>
    <row r="275" spans="2:6" ht="15.75" thickBot="1" x14ac:dyDescent="0.3">
      <c r="B275" s="742" t="s">
        <v>39</v>
      </c>
      <c r="C275" s="420"/>
      <c r="D275" s="420"/>
      <c r="E275" s="420"/>
      <c r="F275" s="420"/>
    </row>
    <row r="276" spans="2:6" ht="15.75" thickBot="1" x14ac:dyDescent="0.3">
      <c r="B276" s="742" t="s">
        <v>562</v>
      </c>
      <c r="C276" s="418">
        <v>0</v>
      </c>
      <c r="D276" s="418">
        <v>0</v>
      </c>
      <c r="E276" s="418">
        <v>0</v>
      </c>
      <c r="F276" s="418">
        <v>0</v>
      </c>
    </row>
    <row r="277" spans="2:6" ht="15.75" thickBot="1" x14ac:dyDescent="0.3">
      <c r="B277" s="742" t="s">
        <v>563</v>
      </c>
      <c r="C277" s="418" t="e">
        <f>C276/C275</f>
        <v>#DIV/0!</v>
      </c>
      <c r="D277" s="418" t="e">
        <f>D276/D275</f>
        <v>#DIV/0!</v>
      </c>
      <c r="E277" s="418" t="e">
        <f>E276/E275</f>
        <v>#DIV/0!</v>
      </c>
      <c r="F277" s="418" t="e">
        <f>F276/F275</f>
        <v>#DIV/0!</v>
      </c>
    </row>
    <row r="278" spans="2:6" ht="15.75" thickBot="1" x14ac:dyDescent="0.3">
      <c r="B278" s="742" t="s">
        <v>564</v>
      </c>
      <c r="C278" s="420" t="s">
        <v>565</v>
      </c>
      <c r="D278" s="421" t="e">
        <f t="shared" ref="D278:F280" si="8">D275/C275-1</f>
        <v>#DIV/0!</v>
      </c>
      <c r="E278" s="421" t="e">
        <f t="shared" si="8"/>
        <v>#DIV/0!</v>
      </c>
      <c r="F278" s="421" t="e">
        <f t="shared" si="8"/>
        <v>#DIV/0!</v>
      </c>
    </row>
    <row r="279" spans="2:6" ht="15.75" thickBot="1" x14ac:dyDescent="0.3">
      <c r="B279" s="742" t="s">
        <v>566</v>
      </c>
      <c r="C279" s="420" t="s">
        <v>565</v>
      </c>
      <c r="D279" s="421" t="e">
        <f t="shared" si="8"/>
        <v>#DIV/0!</v>
      </c>
      <c r="E279" s="421" t="e">
        <f t="shared" si="8"/>
        <v>#DIV/0!</v>
      </c>
      <c r="F279" s="421" t="e">
        <f t="shared" si="8"/>
        <v>#DIV/0!</v>
      </c>
    </row>
    <row r="280" spans="2:6" ht="15.75" thickBot="1" x14ac:dyDescent="0.3">
      <c r="B280" s="742" t="s">
        <v>51</v>
      </c>
      <c r="C280" s="420" t="s">
        <v>565</v>
      </c>
      <c r="D280" s="421" t="e">
        <f t="shared" si="8"/>
        <v>#DIV/0!</v>
      </c>
      <c r="E280" s="421" t="e">
        <f t="shared" si="8"/>
        <v>#DIV/0!</v>
      </c>
      <c r="F280" s="421" t="e">
        <f t="shared" si="8"/>
        <v>#DIV/0!</v>
      </c>
    </row>
    <row r="281" spans="2:6" ht="15.75" thickBot="1" x14ac:dyDescent="0.3">
      <c r="B281" s="1872" t="s">
        <v>1974</v>
      </c>
      <c r="C281" s="1638"/>
      <c r="D281" s="1638"/>
      <c r="E281" s="1638"/>
      <c r="F281" s="1873"/>
    </row>
    <row r="282" spans="2:6" ht="12.75" customHeight="1" x14ac:dyDescent="0.25">
      <c r="B282" s="1866"/>
      <c r="C282" s="398">
        <v>2022</v>
      </c>
      <c r="D282" s="398">
        <v>2023</v>
      </c>
      <c r="E282" s="398">
        <v>2024</v>
      </c>
      <c r="F282" s="398">
        <v>2025</v>
      </c>
    </row>
    <row r="283" spans="2:6" ht="9" customHeight="1" thickBot="1" x14ac:dyDescent="0.3">
      <c r="B283" s="1867"/>
      <c r="C283" s="414" t="s">
        <v>17</v>
      </c>
      <c r="D283" s="414" t="s">
        <v>18</v>
      </c>
      <c r="E283" s="414" t="s">
        <v>18</v>
      </c>
      <c r="F283" s="414" t="s">
        <v>18</v>
      </c>
    </row>
    <row r="284" spans="2:6" ht="15.75" thickBot="1" x14ac:dyDescent="0.3">
      <c r="B284" s="738" t="s">
        <v>593</v>
      </c>
      <c r="C284" s="428">
        <f>C285+C286+C287+C288</f>
        <v>0</v>
      </c>
      <c r="D284" s="428">
        <f>D285+D286+D287+D288</f>
        <v>0</v>
      </c>
      <c r="E284" s="428">
        <f>E285+E286+E287+E288</f>
        <v>0</v>
      </c>
      <c r="F284" s="428">
        <f>F285+F286+F287+F288</f>
        <v>0</v>
      </c>
    </row>
    <row r="285" spans="2:6" ht="15.75" thickBot="1" x14ac:dyDescent="0.3">
      <c r="B285" s="737" t="s">
        <v>569</v>
      </c>
      <c r="C285" s="428"/>
      <c r="D285" s="428"/>
      <c r="E285" s="428"/>
      <c r="F285" s="428"/>
    </row>
    <row r="286" spans="2:6" ht="15.75" thickBot="1" x14ac:dyDescent="0.3">
      <c r="B286" s="737" t="s">
        <v>594</v>
      </c>
      <c r="C286" s="428"/>
      <c r="D286" s="428"/>
      <c r="E286" s="428"/>
      <c r="F286" s="428"/>
    </row>
    <row r="287" spans="2:6" ht="15.75" thickBot="1" x14ac:dyDescent="0.3">
      <c r="B287" s="737" t="s">
        <v>595</v>
      </c>
      <c r="C287" s="428"/>
      <c r="D287" s="428"/>
      <c r="E287" s="428"/>
      <c r="F287" s="428"/>
    </row>
    <row r="288" spans="2:6" ht="15.75" thickBot="1" x14ac:dyDescent="0.3">
      <c r="B288" s="737" t="s">
        <v>596</v>
      </c>
      <c r="C288" s="428"/>
      <c r="D288" s="428"/>
      <c r="E288" s="428"/>
      <c r="F288" s="428"/>
    </row>
    <row r="289" spans="2:6" ht="15.75" thickBot="1" x14ac:dyDescent="0.3">
      <c r="B289" s="738" t="s">
        <v>597</v>
      </c>
      <c r="C289" s="432">
        <f>C290+C291+C292+C293</f>
        <v>0</v>
      </c>
      <c r="D289" s="432">
        <f>D290+D291+D292+D293</f>
        <v>0</v>
      </c>
      <c r="E289" s="432">
        <f>E290+E291+E292+E293</f>
        <v>0</v>
      </c>
      <c r="F289" s="432">
        <f>F290+F291+F292+F293</f>
        <v>0</v>
      </c>
    </row>
    <row r="290" spans="2:6" ht="15.75" thickBot="1" x14ac:dyDescent="0.3">
      <c r="B290" s="737" t="s">
        <v>569</v>
      </c>
      <c r="C290" s="432"/>
      <c r="D290" s="428"/>
      <c r="E290" s="428"/>
      <c r="F290" s="428"/>
    </row>
    <row r="291" spans="2:6" ht="15.75" thickBot="1" x14ac:dyDescent="0.3">
      <c r="B291" s="737" t="s">
        <v>594</v>
      </c>
      <c r="C291" s="432"/>
      <c r="D291" s="428"/>
      <c r="E291" s="428"/>
      <c r="F291" s="428"/>
    </row>
    <row r="292" spans="2:6" ht="15.75" thickBot="1" x14ac:dyDescent="0.3">
      <c r="B292" s="737" t="s">
        <v>595</v>
      </c>
      <c r="C292" s="432"/>
      <c r="D292" s="428"/>
      <c r="E292" s="428"/>
      <c r="F292" s="428"/>
    </row>
    <row r="293" spans="2:6" ht="15.75" thickBot="1" x14ac:dyDescent="0.3">
      <c r="B293" s="737" t="s">
        <v>596</v>
      </c>
      <c r="C293" s="432"/>
      <c r="D293" s="428"/>
      <c r="E293" s="428"/>
      <c r="F293" s="428"/>
    </row>
    <row r="294" spans="2:6" ht="15.75" thickBot="1" x14ac:dyDescent="0.3">
      <c r="B294" s="748" t="s">
        <v>653</v>
      </c>
      <c r="C294" s="432">
        <f>C284+C289</f>
        <v>0</v>
      </c>
      <c r="D294" s="432">
        <f>D284+D289</f>
        <v>0</v>
      </c>
      <c r="E294" s="432">
        <f>E284+E289</f>
        <v>0</v>
      </c>
      <c r="F294" s="432">
        <f>F284+F289</f>
        <v>0</v>
      </c>
    </row>
    <row r="295" spans="2:6" ht="20.25" customHeight="1" thickBot="1" x14ac:dyDescent="0.3">
      <c r="B295" s="747" t="s">
        <v>661</v>
      </c>
      <c r="C295" s="1895" t="s">
        <v>2171</v>
      </c>
      <c r="D295" s="1897"/>
      <c r="E295" s="1897"/>
      <c r="F295" s="1898"/>
    </row>
    <row r="296" spans="2:6" ht="45.75" thickBot="1" x14ac:dyDescent="0.3">
      <c r="B296" s="444" t="s">
        <v>664</v>
      </c>
      <c r="C296" s="874" t="s">
        <v>2171</v>
      </c>
      <c r="D296" s="745" t="s">
        <v>587</v>
      </c>
      <c r="E296" s="1853" t="s">
        <v>2170</v>
      </c>
      <c r="F296" s="1854"/>
    </row>
    <row r="297" spans="2:6" ht="28.5" customHeight="1" thickBot="1" x14ac:dyDescent="0.3">
      <c r="B297" s="742" t="s">
        <v>560</v>
      </c>
      <c r="C297" s="1629" t="s">
        <v>2169</v>
      </c>
      <c r="D297" s="1630"/>
      <c r="E297" s="1630"/>
      <c r="F297" s="1871"/>
    </row>
    <row r="298" spans="2:6" ht="15.75" thickBot="1" x14ac:dyDescent="0.3">
      <c r="B298" s="742" t="s">
        <v>37</v>
      </c>
      <c r="C298" s="1643" t="s">
        <v>2168</v>
      </c>
      <c r="D298" s="1644"/>
      <c r="E298" s="1644"/>
      <c r="F298" s="1857"/>
    </row>
    <row r="299" spans="2:6" ht="12.75" customHeight="1" x14ac:dyDescent="0.25">
      <c r="B299" s="1866"/>
      <c r="C299" s="398">
        <v>2022</v>
      </c>
      <c r="D299" s="398">
        <v>2023</v>
      </c>
      <c r="E299" s="398">
        <v>2024</v>
      </c>
      <c r="F299" s="398">
        <v>2025</v>
      </c>
    </row>
    <row r="300" spans="2:6" ht="9" customHeight="1" thickBot="1" x14ac:dyDescent="0.3">
      <c r="B300" s="1867"/>
      <c r="C300" s="414" t="s">
        <v>17</v>
      </c>
      <c r="D300" s="414" t="s">
        <v>18</v>
      </c>
      <c r="E300" s="414" t="s">
        <v>18</v>
      </c>
      <c r="F300" s="414" t="s">
        <v>18</v>
      </c>
    </row>
    <row r="301" spans="2:6" ht="15.75" thickBot="1" x14ac:dyDescent="0.3">
      <c r="B301" s="742" t="s">
        <v>39</v>
      </c>
      <c r="C301" s="420">
        <v>5</v>
      </c>
      <c r="D301" s="742"/>
      <c r="E301" s="742"/>
      <c r="F301" s="742"/>
    </row>
    <row r="302" spans="2:6" ht="15.75" thickBot="1" x14ac:dyDescent="0.3">
      <c r="B302" s="742" t="s">
        <v>562</v>
      </c>
      <c r="C302" s="418">
        <v>26219</v>
      </c>
      <c r="D302" s="418">
        <f>D320</f>
        <v>0</v>
      </c>
      <c r="E302" s="418">
        <f>E320</f>
        <v>0</v>
      </c>
      <c r="F302" s="418">
        <f>F320</f>
        <v>0</v>
      </c>
    </row>
    <row r="303" spans="2:6" ht="15.75" thickBot="1" x14ac:dyDescent="0.3">
      <c r="B303" s="742" t="s">
        <v>563</v>
      </c>
      <c r="C303" s="418">
        <f>C302/C301</f>
        <v>5243.8</v>
      </c>
      <c r="D303" s="418" t="e">
        <f>D302/D301</f>
        <v>#DIV/0!</v>
      </c>
      <c r="E303" s="418" t="e">
        <f>E302/E301</f>
        <v>#DIV/0!</v>
      </c>
      <c r="F303" s="418" t="e">
        <f>F302/F301</f>
        <v>#DIV/0!</v>
      </c>
    </row>
    <row r="304" spans="2:6" ht="15.75" thickBot="1" x14ac:dyDescent="0.3">
      <c r="B304" s="742" t="s">
        <v>564</v>
      </c>
      <c r="C304" s="420" t="s">
        <v>565</v>
      </c>
      <c r="D304" s="421">
        <f t="shared" ref="D304:F306" si="9">D301/C301-1</f>
        <v>-1</v>
      </c>
      <c r="E304" s="421" t="e">
        <f t="shared" si="9"/>
        <v>#DIV/0!</v>
      </c>
      <c r="F304" s="421" t="e">
        <f t="shared" si="9"/>
        <v>#DIV/0!</v>
      </c>
    </row>
    <row r="305" spans="2:6" ht="15.75" thickBot="1" x14ac:dyDescent="0.3">
      <c r="B305" s="742" t="s">
        <v>566</v>
      </c>
      <c r="C305" s="420" t="s">
        <v>565</v>
      </c>
      <c r="D305" s="421">
        <f t="shared" si="9"/>
        <v>-1</v>
      </c>
      <c r="E305" s="421" t="e">
        <f t="shared" si="9"/>
        <v>#DIV/0!</v>
      </c>
      <c r="F305" s="421" t="e">
        <f t="shared" si="9"/>
        <v>#DIV/0!</v>
      </c>
    </row>
    <row r="306" spans="2:6" ht="15.75" thickBot="1" x14ac:dyDescent="0.3">
      <c r="B306" s="742" t="s">
        <v>51</v>
      </c>
      <c r="C306" s="420" t="s">
        <v>565</v>
      </c>
      <c r="D306" s="421" t="e">
        <f t="shared" si="9"/>
        <v>#DIV/0!</v>
      </c>
      <c r="E306" s="421" t="e">
        <f t="shared" si="9"/>
        <v>#DIV/0!</v>
      </c>
      <c r="F306" s="421" t="e">
        <f t="shared" si="9"/>
        <v>#DIV/0!</v>
      </c>
    </row>
    <row r="307" spans="2:6" ht="15.75" thickBot="1" x14ac:dyDescent="0.3">
      <c r="B307" s="1872" t="s">
        <v>2033</v>
      </c>
      <c r="C307" s="1638"/>
      <c r="D307" s="1638"/>
      <c r="E307" s="1638"/>
      <c r="F307" s="1873"/>
    </row>
    <row r="308" spans="2:6" ht="12.75" customHeight="1" x14ac:dyDescent="0.25">
      <c r="B308" s="1866"/>
      <c r="C308" s="398">
        <v>2022</v>
      </c>
      <c r="D308" s="398">
        <v>2023</v>
      </c>
      <c r="E308" s="398">
        <v>2024</v>
      </c>
      <c r="F308" s="398">
        <v>2025</v>
      </c>
    </row>
    <row r="309" spans="2:6" ht="9" customHeight="1" thickBot="1" x14ac:dyDescent="0.3">
      <c r="B309" s="1867"/>
      <c r="C309" s="414" t="s">
        <v>17</v>
      </c>
      <c r="D309" s="414" t="s">
        <v>18</v>
      </c>
      <c r="E309" s="414" t="s">
        <v>18</v>
      </c>
      <c r="F309" s="414" t="s">
        <v>18</v>
      </c>
    </row>
    <row r="310" spans="2:6" ht="15.75" thickBot="1" x14ac:dyDescent="0.3">
      <c r="B310" s="738" t="s">
        <v>593</v>
      </c>
      <c r="C310" s="435">
        <f>C311+C312+C313+C314</f>
        <v>26219</v>
      </c>
      <c r="D310" s="428">
        <f>D311+D312+D313+D314</f>
        <v>0</v>
      </c>
      <c r="E310" s="428">
        <f>E311+E312+E313+E314</f>
        <v>0</v>
      </c>
      <c r="F310" s="428">
        <f>F311+F312+F313+F314</f>
        <v>0</v>
      </c>
    </row>
    <row r="311" spans="2:6" ht="15.75" thickBot="1" x14ac:dyDescent="0.3">
      <c r="B311" s="737" t="s">
        <v>569</v>
      </c>
      <c r="C311" s="435">
        <v>26219</v>
      </c>
      <c r="D311" s="428"/>
      <c r="E311" s="428"/>
      <c r="F311" s="428"/>
    </row>
    <row r="312" spans="2:6" ht="15.75" thickBot="1" x14ac:dyDescent="0.3">
      <c r="B312" s="737" t="s">
        <v>594</v>
      </c>
      <c r="C312" s="428"/>
      <c r="D312" s="428"/>
      <c r="E312" s="428"/>
      <c r="F312" s="428"/>
    </row>
    <row r="313" spans="2:6" ht="15.75" thickBot="1" x14ac:dyDescent="0.3">
      <c r="B313" s="737" t="s">
        <v>595</v>
      </c>
      <c r="C313" s="428"/>
      <c r="D313" s="428"/>
      <c r="E313" s="428"/>
      <c r="F313" s="428"/>
    </row>
    <row r="314" spans="2:6" ht="15.75" thickBot="1" x14ac:dyDescent="0.3">
      <c r="B314" s="737" t="s">
        <v>596</v>
      </c>
      <c r="C314" s="428"/>
      <c r="D314" s="428"/>
      <c r="E314" s="428"/>
      <c r="F314" s="428"/>
    </row>
    <row r="315" spans="2:6" ht="15.75" thickBot="1" x14ac:dyDescent="0.3">
      <c r="B315" s="738" t="s">
        <v>597</v>
      </c>
      <c r="C315" s="432">
        <f>C316+C317+C318+C319</f>
        <v>0</v>
      </c>
      <c r="D315" s="432">
        <f>D316+D317+D318+D319</f>
        <v>0</v>
      </c>
      <c r="E315" s="432">
        <f>E316+E317+E318+E319</f>
        <v>0</v>
      </c>
      <c r="F315" s="432">
        <f>F316+F317+F318+F319</f>
        <v>0</v>
      </c>
    </row>
    <row r="316" spans="2:6" ht="15.75" thickBot="1" x14ac:dyDescent="0.3">
      <c r="B316" s="737" t="s">
        <v>569</v>
      </c>
      <c r="C316" s="432"/>
      <c r="D316" s="428"/>
      <c r="E316" s="428"/>
      <c r="F316" s="428"/>
    </row>
    <row r="317" spans="2:6" ht="15.75" thickBot="1" x14ac:dyDescent="0.3">
      <c r="B317" s="737" t="s">
        <v>594</v>
      </c>
      <c r="C317" s="432"/>
      <c r="D317" s="428"/>
      <c r="E317" s="428"/>
      <c r="F317" s="428"/>
    </row>
    <row r="318" spans="2:6" ht="15.75" thickBot="1" x14ac:dyDescent="0.3">
      <c r="B318" s="737" t="s">
        <v>595</v>
      </c>
      <c r="C318" s="432"/>
      <c r="D318" s="428"/>
      <c r="E318" s="428"/>
      <c r="F318" s="428"/>
    </row>
    <row r="319" spans="2:6" ht="15.75" thickBot="1" x14ac:dyDescent="0.3">
      <c r="B319" s="737" t="s">
        <v>596</v>
      </c>
      <c r="C319" s="432"/>
      <c r="D319" s="428"/>
      <c r="E319" s="428"/>
      <c r="F319" s="428"/>
    </row>
    <row r="320" spans="2:6" ht="15.75" thickBot="1" x14ac:dyDescent="0.3">
      <c r="B320" s="741" t="s">
        <v>71</v>
      </c>
      <c r="C320" s="432">
        <f>C310+C315</f>
        <v>26219</v>
      </c>
      <c r="D320" s="432">
        <f>D310+D315</f>
        <v>0</v>
      </c>
      <c r="E320" s="432">
        <f>E310+E315</f>
        <v>0</v>
      </c>
      <c r="F320" s="432">
        <f>F310+F315</f>
        <v>0</v>
      </c>
    </row>
    <row r="321" spans="2:6" ht="12.75" hidden="1" customHeight="1" x14ac:dyDescent="0.25">
      <c r="B321" s="2038"/>
      <c r="C321" s="398">
        <v>2022</v>
      </c>
      <c r="D321" s="398">
        <v>2023</v>
      </c>
      <c r="E321" s="398">
        <v>2024</v>
      </c>
      <c r="F321" s="398">
        <v>2025</v>
      </c>
    </row>
    <row r="322" spans="2:6" ht="9" hidden="1" customHeight="1" thickBot="1" x14ac:dyDescent="0.3">
      <c r="B322" s="2039"/>
      <c r="C322" s="873" t="s">
        <v>17</v>
      </c>
      <c r="D322" s="873" t="s">
        <v>18</v>
      </c>
      <c r="E322" s="873" t="s">
        <v>18</v>
      </c>
      <c r="F322" s="873" t="s">
        <v>18</v>
      </c>
    </row>
    <row r="323" spans="2:6" ht="15.75" hidden="1" thickBot="1" x14ac:dyDescent="0.3">
      <c r="B323" s="871" t="s">
        <v>593</v>
      </c>
      <c r="C323" s="872">
        <f>C324+C325+C326+C327</f>
        <v>0</v>
      </c>
      <c r="D323" s="872">
        <f>D324+D325+D326+D327</f>
        <v>0</v>
      </c>
      <c r="E323" s="872">
        <f>E324+E325+E326+E327</f>
        <v>0</v>
      </c>
      <c r="F323" s="872">
        <f>F324+F325+F326+F327</f>
        <v>0</v>
      </c>
    </row>
    <row r="324" spans="2:6" ht="15.75" hidden="1" thickBot="1" x14ac:dyDescent="0.3">
      <c r="B324" s="870" t="s">
        <v>569</v>
      </c>
      <c r="C324" s="872"/>
      <c r="D324" s="872"/>
      <c r="E324" s="872"/>
      <c r="F324" s="872"/>
    </row>
    <row r="325" spans="2:6" ht="15.75" hidden="1" thickBot="1" x14ac:dyDescent="0.3">
      <c r="B325" s="870" t="s">
        <v>594</v>
      </c>
      <c r="C325" s="872"/>
      <c r="D325" s="872"/>
      <c r="E325" s="872"/>
      <c r="F325" s="872"/>
    </row>
    <row r="326" spans="2:6" ht="15.75" hidden="1" thickBot="1" x14ac:dyDescent="0.3">
      <c r="B326" s="870" t="s">
        <v>595</v>
      </c>
      <c r="C326" s="872"/>
      <c r="D326" s="872"/>
      <c r="E326" s="872"/>
      <c r="F326" s="872"/>
    </row>
    <row r="327" spans="2:6" ht="15.75" hidden="1" thickBot="1" x14ac:dyDescent="0.3">
      <c r="B327" s="870" t="s">
        <v>596</v>
      </c>
      <c r="C327" s="872"/>
      <c r="D327" s="872"/>
      <c r="E327" s="872"/>
      <c r="F327" s="872"/>
    </row>
    <row r="328" spans="2:6" ht="15.75" hidden="1" thickBot="1" x14ac:dyDescent="0.3">
      <c r="B328" s="871" t="s">
        <v>597</v>
      </c>
      <c r="C328" s="868">
        <f>C329+C330+C331+C332</f>
        <v>2756</v>
      </c>
      <c r="D328" s="868">
        <f>D329+D330+D331+D332</f>
        <v>0</v>
      </c>
      <c r="E328" s="868">
        <f>E329+E330+E331+E332</f>
        <v>0</v>
      </c>
      <c r="F328" s="868">
        <f>F329+F330+F331+F332</f>
        <v>0</v>
      </c>
    </row>
    <row r="329" spans="2:6" ht="15.75" hidden="1" thickBot="1" x14ac:dyDescent="0.3">
      <c r="B329" s="870" t="s">
        <v>569</v>
      </c>
      <c r="C329" s="868">
        <v>2756</v>
      </c>
      <c r="D329" s="868"/>
      <c r="E329" s="868"/>
      <c r="F329" s="868"/>
    </row>
    <row r="330" spans="2:6" ht="15.75" hidden="1" thickBot="1" x14ac:dyDescent="0.3">
      <c r="B330" s="870" t="s">
        <v>594</v>
      </c>
      <c r="C330" s="868"/>
      <c r="D330" s="868"/>
      <c r="E330" s="868"/>
      <c r="F330" s="868"/>
    </row>
    <row r="331" spans="2:6" ht="15.75" hidden="1" thickBot="1" x14ac:dyDescent="0.3">
      <c r="B331" s="870" t="s">
        <v>595</v>
      </c>
      <c r="C331" s="868"/>
      <c r="D331" s="868"/>
      <c r="E331" s="868"/>
      <c r="F331" s="868"/>
    </row>
    <row r="332" spans="2:6" ht="15.75" hidden="1" thickBot="1" x14ac:dyDescent="0.3">
      <c r="B332" s="870" t="s">
        <v>596</v>
      </c>
      <c r="C332" s="868"/>
      <c r="D332" s="868"/>
      <c r="E332" s="868"/>
      <c r="F332" s="868"/>
    </row>
    <row r="333" spans="2:6" ht="15.75" hidden="1" thickBot="1" x14ac:dyDescent="0.3">
      <c r="B333" s="869" t="s">
        <v>581</v>
      </c>
      <c r="C333" s="868">
        <f>C323+C328</f>
        <v>2756</v>
      </c>
      <c r="D333" s="868">
        <f>D323+D328</f>
        <v>0</v>
      </c>
      <c r="E333" s="868">
        <f>E323+E328</f>
        <v>0</v>
      </c>
      <c r="F333" s="868">
        <f>F323+F328</f>
        <v>0</v>
      </c>
    </row>
    <row r="334" spans="2:6" ht="15.75" thickBot="1" x14ac:dyDescent="0.3">
      <c r="B334" s="740"/>
      <c r="C334" s="451"/>
      <c r="D334" s="451"/>
      <c r="E334" s="451"/>
      <c r="F334" s="451"/>
    </row>
    <row r="335" spans="2:6" ht="38.25" customHeight="1" thickBot="1" x14ac:dyDescent="0.3">
      <c r="B335" s="739" t="s">
        <v>598</v>
      </c>
      <c r="C335" s="453">
        <f>+C221+C145+C67+C30+C170+C104+C302+C276+C250+C195</f>
        <v>107641</v>
      </c>
      <c r="D335" s="453">
        <f>+D221+D145+D67+D30+D170+D104+D302+D276+D250+D195</f>
        <v>69331</v>
      </c>
      <c r="E335" s="453">
        <f>+E221+E145+E67+E30+E170+E104+E302+E276+E250+E195</f>
        <v>69731</v>
      </c>
      <c r="F335" s="453">
        <f>+F221+F145+F67+F30+F170+F104+F302+F276+F250+F195</f>
        <v>69731</v>
      </c>
    </row>
    <row r="336" spans="2:6" ht="25.5" customHeight="1" thickBot="1" x14ac:dyDescent="0.3">
      <c r="B336" s="739" t="s">
        <v>599</v>
      </c>
      <c r="C336" s="453">
        <f>+C239+C213+C133+C96+C59+C320+C294+C268+C188+C163</f>
        <v>107641</v>
      </c>
      <c r="D336" s="453">
        <f>+D239+D213+D133+D96+D59+D320+D294+D268+D188+D163</f>
        <v>69331</v>
      </c>
      <c r="E336" s="453">
        <f>+E239+E213+E133+E96+E59+E320+E294+E268+E188+E163</f>
        <v>69731</v>
      </c>
      <c r="F336" s="453">
        <f>+F239+F213+F133+F96+F59+F320+F294+F268+F188+F163</f>
        <v>69731</v>
      </c>
    </row>
    <row r="337" spans="2:6" ht="18" customHeight="1" thickBot="1" x14ac:dyDescent="0.3">
      <c r="B337" s="738" t="s">
        <v>568</v>
      </c>
      <c r="C337" s="454">
        <f>C338+C339</f>
        <v>35100</v>
      </c>
      <c r="D337" s="454">
        <f>D338+D339</f>
        <v>37000</v>
      </c>
      <c r="E337" s="454">
        <f>E338+E339</f>
        <v>37000</v>
      </c>
      <c r="F337" s="454">
        <f>F338+F339</f>
        <v>37000</v>
      </c>
    </row>
    <row r="338" spans="2:6" ht="15.75" thickBot="1" x14ac:dyDescent="0.3">
      <c r="B338" s="737" t="s">
        <v>569</v>
      </c>
      <c r="C338" s="432">
        <f t="shared" ref="C338:F339" si="10">C39+C76+C113</f>
        <v>35100</v>
      </c>
      <c r="D338" s="432">
        <f t="shared" si="10"/>
        <v>37000</v>
      </c>
      <c r="E338" s="432">
        <f t="shared" si="10"/>
        <v>37000</v>
      </c>
      <c r="F338" s="432">
        <f t="shared" si="10"/>
        <v>37000</v>
      </c>
    </row>
    <row r="339" spans="2:6" ht="15.75" thickBot="1" x14ac:dyDescent="0.3">
      <c r="B339" s="737" t="s">
        <v>600</v>
      </c>
      <c r="C339" s="432">
        <f t="shared" si="10"/>
        <v>0</v>
      </c>
      <c r="D339" s="432">
        <f t="shared" si="10"/>
        <v>0</v>
      </c>
      <c r="E339" s="432">
        <f t="shared" si="10"/>
        <v>0</v>
      </c>
      <c r="F339" s="432">
        <f t="shared" si="10"/>
        <v>0</v>
      </c>
    </row>
    <row r="340" spans="2:6" ht="24.75" thickBot="1" x14ac:dyDescent="0.3">
      <c r="B340" s="738" t="s">
        <v>571</v>
      </c>
      <c r="C340" s="454">
        <f>C341+C342</f>
        <v>6628</v>
      </c>
      <c r="D340" s="454">
        <f>D341+D342</f>
        <v>6797</v>
      </c>
      <c r="E340" s="454">
        <f>E341+E342</f>
        <v>6797</v>
      </c>
      <c r="F340" s="454">
        <f>F341+F342</f>
        <v>6797</v>
      </c>
    </row>
    <row r="341" spans="2:6" ht="15.75" thickBot="1" x14ac:dyDescent="0.3">
      <c r="B341" s="737" t="s">
        <v>569</v>
      </c>
      <c r="C341" s="428">
        <f>C42+C79+C116</f>
        <v>6628</v>
      </c>
      <c r="D341" s="428">
        <f>D42+D79+D116</f>
        <v>6797</v>
      </c>
      <c r="E341" s="428">
        <f>E42+E79+E116</f>
        <v>6797</v>
      </c>
      <c r="F341" s="428">
        <f>F42+F79+F116</f>
        <v>6797</v>
      </c>
    </row>
    <row r="342" spans="2:6" ht="15.75" thickBot="1" x14ac:dyDescent="0.3">
      <c r="B342" s="737" t="s">
        <v>600</v>
      </c>
      <c r="C342" s="432">
        <f>C43+C80+C114</f>
        <v>0</v>
      </c>
      <c r="D342" s="432">
        <f>D43+D80+D114</f>
        <v>0</v>
      </c>
      <c r="E342" s="432">
        <f>E43+E80+E114</f>
        <v>0</v>
      </c>
      <c r="F342" s="432">
        <f>F43+F80+F114</f>
        <v>0</v>
      </c>
    </row>
    <row r="343" spans="2:6" ht="15.75" thickBot="1" x14ac:dyDescent="0.3">
      <c r="B343" s="738" t="s">
        <v>572</v>
      </c>
      <c r="C343" s="454">
        <f>C344+C345</f>
        <v>24251</v>
      </c>
      <c r="D343" s="454">
        <f>D344+D345</f>
        <v>12534</v>
      </c>
      <c r="E343" s="454">
        <f>E344+E345</f>
        <v>12934</v>
      </c>
      <c r="F343" s="454">
        <f>F344+F345</f>
        <v>12934</v>
      </c>
    </row>
    <row r="344" spans="2:6" ht="15.75" thickBot="1" x14ac:dyDescent="0.3">
      <c r="B344" s="737" t="s">
        <v>569</v>
      </c>
      <c r="C344" s="432">
        <f t="shared" ref="C344:F345" si="11">C45+C82+C119</f>
        <v>24251</v>
      </c>
      <c r="D344" s="432">
        <f t="shared" si="11"/>
        <v>12534</v>
      </c>
      <c r="E344" s="432">
        <f t="shared" si="11"/>
        <v>12934</v>
      </c>
      <c r="F344" s="432">
        <f t="shared" si="11"/>
        <v>12934</v>
      </c>
    </row>
    <row r="345" spans="2:6" ht="15.75" thickBot="1" x14ac:dyDescent="0.3">
      <c r="B345" s="737" t="s">
        <v>600</v>
      </c>
      <c r="C345" s="432">
        <f t="shared" si="11"/>
        <v>0</v>
      </c>
      <c r="D345" s="432">
        <f t="shared" si="11"/>
        <v>0</v>
      </c>
      <c r="E345" s="432">
        <f t="shared" si="11"/>
        <v>0</v>
      </c>
      <c r="F345" s="432">
        <f t="shared" si="11"/>
        <v>0</v>
      </c>
    </row>
    <row r="346" spans="2:6" ht="15.75" thickBot="1" x14ac:dyDescent="0.3">
      <c r="B346" s="738" t="s">
        <v>573</v>
      </c>
      <c r="C346" s="454">
        <f>C347+C348</f>
        <v>0</v>
      </c>
      <c r="D346" s="454">
        <f>D347+D348</f>
        <v>0</v>
      </c>
      <c r="E346" s="454">
        <f>E347+E348</f>
        <v>0</v>
      </c>
      <c r="F346" s="454">
        <f>F347+F348</f>
        <v>0</v>
      </c>
    </row>
    <row r="347" spans="2:6" ht="15.75" thickBot="1" x14ac:dyDescent="0.3">
      <c r="B347" s="737" t="s">
        <v>569</v>
      </c>
      <c r="C347" s="428">
        <f t="shared" ref="C347:F348" si="12">C48+C85+C122</f>
        <v>0</v>
      </c>
      <c r="D347" s="428">
        <f t="shared" si="12"/>
        <v>0</v>
      </c>
      <c r="E347" s="428">
        <f t="shared" si="12"/>
        <v>0</v>
      </c>
      <c r="F347" s="428">
        <f t="shared" si="12"/>
        <v>0</v>
      </c>
    </row>
    <row r="348" spans="2:6" ht="15.75" thickBot="1" x14ac:dyDescent="0.3">
      <c r="B348" s="737" t="s">
        <v>600</v>
      </c>
      <c r="C348" s="432">
        <f t="shared" si="12"/>
        <v>0</v>
      </c>
      <c r="D348" s="432">
        <f t="shared" si="12"/>
        <v>0</v>
      </c>
      <c r="E348" s="432">
        <f t="shared" si="12"/>
        <v>0</v>
      </c>
      <c r="F348" s="432">
        <f t="shared" si="12"/>
        <v>0</v>
      </c>
    </row>
    <row r="349" spans="2:6" ht="15.75" thickBot="1" x14ac:dyDescent="0.3">
      <c r="B349" s="738" t="s">
        <v>574</v>
      </c>
      <c r="C349" s="454">
        <f>C350+C351</f>
        <v>0</v>
      </c>
      <c r="D349" s="454">
        <f>D350+D351</f>
        <v>0</v>
      </c>
      <c r="E349" s="454">
        <f>E350+E351</f>
        <v>0</v>
      </c>
      <c r="F349" s="454">
        <f>F350+F351</f>
        <v>0</v>
      </c>
    </row>
    <row r="350" spans="2:6" ht="15.75" thickBot="1" x14ac:dyDescent="0.3">
      <c r="B350" s="737" t="s">
        <v>569</v>
      </c>
      <c r="C350" s="428">
        <f t="shared" ref="C350:F351" si="13">C51+C88+C125</f>
        <v>0</v>
      </c>
      <c r="D350" s="428">
        <f t="shared" si="13"/>
        <v>0</v>
      </c>
      <c r="E350" s="428">
        <f t="shared" si="13"/>
        <v>0</v>
      </c>
      <c r="F350" s="428">
        <f t="shared" si="13"/>
        <v>0</v>
      </c>
    </row>
    <row r="351" spans="2:6" ht="15.75" thickBot="1" x14ac:dyDescent="0.3">
      <c r="B351" s="737" t="s">
        <v>600</v>
      </c>
      <c r="C351" s="432">
        <f t="shared" si="13"/>
        <v>0</v>
      </c>
      <c r="D351" s="432">
        <f t="shared" si="13"/>
        <v>0</v>
      </c>
      <c r="E351" s="432">
        <f t="shared" si="13"/>
        <v>0</v>
      </c>
      <c r="F351" s="432">
        <f t="shared" si="13"/>
        <v>0</v>
      </c>
    </row>
    <row r="352" spans="2:6" ht="15.75" thickBot="1" x14ac:dyDescent="0.3">
      <c r="B352" s="738" t="s">
        <v>575</v>
      </c>
      <c r="C352" s="454">
        <f>C353+C354</f>
        <v>0</v>
      </c>
      <c r="D352" s="454">
        <f>D353+D354</f>
        <v>0</v>
      </c>
      <c r="E352" s="454">
        <f>E353+E354</f>
        <v>0</v>
      </c>
      <c r="F352" s="454">
        <f>F353+F354</f>
        <v>0</v>
      </c>
    </row>
    <row r="353" spans="2:6" ht="15.75" thickBot="1" x14ac:dyDescent="0.3">
      <c r="B353" s="737" t="s">
        <v>569</v>
      </c>
      <c r="C353" s="428">
        <f t="shared" ref="C353:F354" si="14">C54+C91+C128</f>
        <v>0</v>
      </c>
      <c r="D353" s="428">
        <f t="shared" si="14"/>
        <v>0</v>
      </c>
      <c r="E353" s="428">
        <f t="shared" si="14"/>
        <v>0</v>
      </c>
      <c r="F353" s="428">
        <f t="shared" si="14"/>
        <v>0</v>
      </c>
    </row>
    <row r="354" spans="2:6" ht="15.75" thickBot="1" x14ac:dyDescent="0.3">
      <c r="B354" s="737" t="s">
        <v>600</v>
      </c>
      <c r="C354" s="432">
        <f t="shared" si="14"/>
        <v>0</v>
      </c>
      <c r="D354" s="432">
        <f t="shared" si="14"/>
        <v>0</v>
      </c>
      <c r="E354" s="432">
        <f t="shared" si="14"/>
        <v>0</v>
      </c>
      <c r="F354" s="432">
        <f t="shared" si="14"/>
        <v>0</v>
      </c>
    </row>
    <row r="355" spans="2:6" ht="24.75" thickBot="1" x14ac:dyDescent="0.3">
      <c r="B355" s="738" t="s">
        <v>576</v>
      </c>
      <c r="C355" s="454">
        <f>C93+C56</f>
        <v>190</v>
      </c>
      <c r="D355" s="454">
        <f>D93+D56</f>
        <v>0</v>
      </c>
      <c r="E355" s="454">
        <f>E93+E56</f>
        <v>0</v>
      </c>
      <c r="F355" s="454">
        <f>F93+F56</f>
        <v>0</v>
      </c>
    </row>
    <row r="356" spans="2:6" ht="15.75" thickBot="1" x14ac:dyDescent="0.3">
      <c r="B356" s="737" t="s">
        <v>569</v>
      </c>
      <c r="C356" s="428">
        <f t="shared" ref="C356:F357" si="15">C57+C94+C131</f>
        <v>190</v>
      </c>
      <c r="D356" s="428">
        <f t="shared" si="15"/>
        <v>0</v>
      </c>
      <c r="E356" s="428">
        <f t="shared" si="15"/>
        <v>0</v>
      </c>
      <c r="F356" s="428">
        <f t="shared" si="15"/>
        <v>0</v>
      </c>
    </row>
    <row r="357" spans="2:6" ht="15.75" thickBot="1" x14ac:dyDescent="0.3">
      <c r="B357" s="737" t="s">
        <v>600</v>
      </c>
      <c r="C357" s="432">
        <f t="shared" si="15"/>
        <v>0</v>
      </c>
      <c r="D357" s="432">
        <f t="shared" si="15"/>
        <v>0</v>
      </c>
      <c r="E357" s="432">
        <f t="shared" si="15"/>
        <v>0</v>
      </c>
      <c r="F357" s="432">
        <f t="shared" si="15"/>
        <v>0</v>
      </c>
    </row>
    <row r="358" spans="2:6" ht="15.75" thickBot="1" x14ac:dyDescent="0.3">
      <c r="B358" s="738" t="s">
        <v>601</v>
      </c>
      <c r="C358" s="454">
        <f>C359+C360+C361+C362</f>
        <v>40472</v>
      </c>
      <c r="D358" s="454">
        <f>D359+D360+D361+D362</f>
        <v>5000</v>
      </c>
      <c r="E358" s="454">
        <f>E359+E360+E361+E362</f>
        <v>5000</v>
      </c>
      <c r="F358" s="454">
        <f>F359+F360+F361+F362</f>
        <v>5000</v>
      </c>
    </row>
    <row r="359" spans="2:6" ht="15.75" thickBot="1" x14ac:dyDescent="0.3">
      <c r="B359" s="737" t="s">
        <v>569</v>
      </c>
      <c r="C359" s="428">
        <f>C154+C179+C204+C230+C259+C285+C311</f>
        <v>40472</v>
      </c>
      <c r="D359" s="428">
        <f>D154+D179+D204+D230+D259+D285+D311</f>
        <v>5000</v>
      </c>
      <c r="E359" s="428">
        <f>E154+E179+E204+E230+E259+E285+E311</f>
        <v>5000</v>
      </c>
      <c r="F359" s="428">
        <f>F154+F179+F204+F230+F259+F285+F311</f>
        <v>5000</v>
      </c>
    </row>
    <row r="360" spans="2:6" ht="15.75" thickBot="1" x14ac:dyDescent="0.3">
      <c r="B360" s="737" t="s">
        <v>602</v>
      </c>
      <c r="C360" s="428">
        <f t="shared" ref="C360:F362" si="16">C155+C180+C205+C231+C260+C286+C312+C325</f>
        <v>0</v>
      </c>
      <c r="D360" s="428">
        <f t="shared" si="16"/>
        <v>0</v>
      </c>
      <c r="E360" s="428">
        <f t="shared" si="16"/>
        <v>0</v>
      </c>
      <c r="F360" s="428">
        <f t="shared" si="16"/>
        <v>0</v>
      </c>
    </row>
    <row r="361" spans="2:6" ht="15.75" thickBot="1" x14ac:dyDescent="0.3">
      <c r="B361" s="737" t="s">
        <v>595</v>
      </c>
      <c r="C361" s="428">
        <f t="shared" si="16"/>
        <v>0</v>
      </c>
      <c r="D361" s="428">
        <f t="shared" si="16"/>
        <v>0</v>
      </c>
      <c r="E361" s="428">
        <f t="shared" si="16"/>
        <v>0</v>
      </c>
      <c r="F361" s="428">
        <f t="shared" si="16"/>
        <v>0</v>
      </c>
    </row>
    <row r="362" spans="2:6" ht="15.75" thickBot="1" x14ac:dyDescent="0.3">
      <c r="B362" s="737" t="s">
        <v>596</v>
      </c>
      <c r="C362" s="428">
        <f t="shared" si="16"/>
        <v>0</v>
      </c>
      <c r="D362" s="428">
        <f t="shared" si="16"/>
        <v>0</v>
      </c>
      <c r="E362" s="428">
        <f t="shared" si="16"/>
        <v>0</v>
      </c>
      <c r="F362" s="428">
        <f t="shared" si="16"/>
        <v>0</v>
      </c>
    </row>
    <row r="363" spans="2:6" ht="15.75" thickBot="1" x14ac:dyDescent="0.3">
      <c r="B363" s="738" t="s">
        <v>603</v>
      </c>
      <c r="C363" s="454">
        <f>C364+C365+C366+C367</f>
        <v>1000</v>
      </c>
      <c r="D363" s="454">
        <f>D364+D365+D366+D367</f>
        <v>8000</v>
      </c>
      <c r="E363" s="454">
        <f>E364+E365+E366+E367</f>
        <v>8000</v>
      </c>
      <c r="F363" s="454">
        <f>F364+F365+F366+F367</f>
        <v>8000</v>
      </c>
    </row>
    <row r="364" spans="2:6" ht="15.75" thickBot="1" x14ac:dyDescent="0.3">
      <c r="B364" s="737" t="s">
        <v>569</v>
      </c>
      <c r="C364" s="428">
        <f>C159+C184+C209+C235+C264+C290+C316</f>
        <v>1000</v>
      </c>
      <c r="D364" s="428">
        <f>D159+D184+D209+D235+D264+D290+D316</f>
        <v>8000</v>
      </c>
      <c r="E364" s="428">
        <f>E159+E184+E209+E235+E264+E290+E316</f>
        <v>8000</v>
      </c>
      <c r="F364" s="428">
        <f>F159+F184+F209+F235+F264+F290+F316</f>
        <v>8000</v>
      </c>
    </row>
    <row r="365" spans="2:6" ht="15.75" thickBot="1" x14ac:dyDescent="0.3">
      <c r="B365" s="737" t="s">
        <v>602</v>
      </c>
      <c r="C365" s="428">
        <f t="shared" ref="C365:F367" si="17">C160+C185+C210+C236+C265+C291+C317+C330</f>
        <v>0</v>
      </c>
      <c r="D365" s="428">
        <f t="shared" si="17"/>
        <v>0</v>
      </c>
      <c r="E365" s="428">
        <f t="shared" si="17"/>
        <v>0</v>
      </c>
      <c r="F365" s="428">
        <f t="shared" si="17"/>
        <v>0</v>
      </c>
    </row>
    <row r="366" spans="2:6" ht="15.75" thickBot="1" x14ac:dyDescent="0.3">
      <c r="B366" s="737" t="s">
        <v>595</v>
      </c>
      <c r="C366" s="428">
        <f t="shared" si="17"/>
        <v>0</v>
      </c>
      <c r="D366" s="428">
        <f t="shared" si="17"/>
        <v>0</v>
      </c>
      <c r="E366" s="428">
        <f t="shared" si="17"/>
        <v>0</v>
      </c>
      <c r="F366" s="428">
        <f t="shared" si="17"/>
        <v>0</v>
      </c>
    </row>
    <row r="367" spans="2:6" ht="15.75" thickBot="1" x14ac:dyDescent="0.3">
      <c r="B367" s="737" t="s">
        <v>596</v>
      </c>
      <c r="C367" s="428">
        <f t="shared" si="17"/>
        <v>0</v>
      </c>
      <c r="D367" s="428">
        <f t="shared" si="17"/>
        <v>0</v>
      </c>
      <c r="E367" s="428">
        <f t="shared" si="17"/>
        <v>0</v>
      </c>
      <c r="F367" s="428">
        <f t="shared" si="17"/>
        <v>0</v>
      </c>
    </row>
    <row r="368" spans="2:6" ht="15.75" thickBot="1" x14ac:dyDescent="0.3">
      <c r="B368" s="736" t="s">
        <v>578</v>
      </c>
      <c r="C368" s="442">
        <f>IF(C336-C335=0,0,"Error")</f>
        <v>0</v>
      </c>
      <c r="D368" s="442">
        <f>IF(D336-D335=0,0,"Error")</f>
        <v>0</v>
      </c>
      <c r="E368" s="442">
        <f>IF(E336-E335=0,0,"Error")</f>
        <v>0</v>
      </c>
      <c r="F368" s="442">
        <f>IF(F336-F335=0,0,"Error")</f>
        <v>0</v>
      </c>
    </row>
    <row r="369" spans="2:6" x14ac:dyDescent="0.25">
      <c r="B369" s="458"/>
      <c r="C369" s="459"/>
      <c r="D369" s="459"/>
      <c r="E369" s="459"/>
      <c r="F369" s="459"/>
    </row>
  </sheetData>
  <mergeCells count="83">
    <mergeCell ref="C298:F298"/>
    <mergeCell ref="B299:B300"/>
    <mergeCell ref="B307:F307"/>
    <mergeCell ref="B308:B309"/>
    <mergeCell ref="B321:B322"/>
    <mergeCell ref="C244:F244"/>
    <mergeCell ref="C245:F245"/>
    <mergeCell ref="C246:F246"/>
    <mergeCell ref="B247:B248"/>
    <mergeCell ref="C272:F272"/>
    <mergeCell ref="C297:F297"/>
    <mergeCell ref="B255:F255"/>
    <mergeCell ref="B256:B257"/>
    <mergeCell ref="C269:F269"/>
    <mergeCell ref="E270:F270"/>
    <mergeCell ref="C271:F271"/>
    <mergeCell ref="E296:F296"/>
    <mergeCell ref="B273:B274"/>
    <mergeCell ref="B281:F281"/>
    <mergeCell ref="B282:B283"/>
    <mergeCell ref="C295:F295"/>
    <mergeCell ref="E243:F243"/>
    <mergeCell ref="B175:F175"/>
    <mergeCell ref="B176:B177"/>
    <mergeCell ref="C190:F190"/>
    <mergeCell ref="C242:F242"/>
    <mergeCell ref="B192:B193"/>
    <mergeCell ref="B200:F200"/>
    <mergeCell ref="B201:B202"/>
    <mergeCell ref="C214:F214"/>
    <mergeCell ref="C216:F216"/>
    <mergeCell ref="C217:F217"/>
    <mergeCell ref="B218:B219"/>
    <mergeCell ref="B226:F226"/>
    <mergeCell ref="B227:B228"/>
    <mergeCell ref="B240:F240"/>
    <mergeCell ref="B241:F241"/>
    <mergeCell ref="E138:F138"/>
    <mergeCell ref="C191:F191"/>
    <mergeCell ref="C141:F141"/>
    <mergeCell ref="B142:B143"/>
    <mergeCell ref="B150:F150"/>
    <mergeCell ref="B151:B152"/>
    <mergeCell ref="E164:F164"/>
    <mergeCell ref="C165:F165"/>
    <mergeCell ref="C166:F166"/>
    <mergeCell ref="B167:B168"/>
    <mergeCell ref="C139:F139"/>
    <mergeCell ref="C140:F140"/>
    <mergeCell ref="C137:F137"/>
    <mergeCell ref="C61:F61"/>
    <mergeCell ref="C62:F62"/>
    <mergeCell ref="C63:F63"/>
    <mergeCell ref="B64:B65"/>
    <mergeCell ref="B73:B74"/>
    <mergeCell ref="C98:F98"/>
    <mergeCell ref="C99:F99"/>
    <mergeCell ref="C100:F100"/>
    <mergeCell ref="B101:B102"/>
    <mergeCell ref="B109:F109"/>
    <mergeCell ref="B110:B111"/>
    <mergeCell ref="B135:F135"/>
    <mergeCell ref="B136:F136"/>
    <mergeCell ref="C18:F18"/>
    <mergeCell ref="B19:F19"/>
    <mergeCell ref="B72:F72"/>
    <mergeCell ref="B23:F23"/>
    <mergeCell ref="C24:F24"/>
    <mergeCell ref="C25:F25"/>
    <mergeCell ref="C26:F26"/>
    <mergeCell ref="B27:B28"/>
    <mergeCell ref="B35:F35"/>
    <mergeCell ref="B36:B37"/>
    <mergeCell ref="B20:F20"/>
    <mergeCell ref="B8:F8"/>
    <mergeCell ref="B9:F11"/>
    <mergeCell ref="C12:F12"/>
    <mergeCell ref="B13:B14"/>
    <mergeCell ref="A2:G2"/>
    <mergeCell ref="B3:F3"/>
    <mergeCell ref="C5:F5"/>
    <mergeCell ref="C6:F6"/>
    <mergeCell ref="C7:F7"/>
  </mergeCells>
  <pageMargins left="0.25" right="0.25" top="0.25" bottom="0" header="0.3" footer="0.3"/>
  <pageSetup paperSize="9" fitToHeight="0" orientation="portrait" r:id="rId1"/>
  <rowBreaks count="2" manualBreakCount="2">
    <brk id="60" max="5" man="1"/>
    <brk id="239" max="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379"/>
  <sheetViews>
    <sheetView view="pageBreakPreview" topLeftCell="B326" zoomScale="60" zoomScaleNormal="130" workbookViewId="0">
      <selection activeCell="J6" sqref="J6"/>
    </sheetView>
  </sheetViews>
  <sheetFormatPr defaultRowHeight="15" x14ac:dyDescent="0.25"/>
  <cols>
    <col min="1" max="1" width="12" style="387" hidden="1" customWidth="1"/>
    <col min="2" max="2" width="43.42578125" style="387" customWidth="1"/>
    <col min="3" max="3" width="13.140625" style="387" customWidth="1"/>
    <col min="4" max="4" width="15.5703125" style="387" customWidth="1"/>
    <col min="5" max="5" width="15.42578125" style="387" customWidth="1"/>
    <col min="6" max="6" width="14.5703125" style="387" customWidth="1"/>
    <col min="7" max="16384" width="9.140625" style="387"/>
  </cols>
  <sheetData>
    <row r="2" spans="1:6" ht="18" customHeight="1" x14ac:dyDescent="0.25">
      <c r="A2" s="1850" t="s">
        <v>610</v>
      </c>
      <c r="B2" s="1850"/>
      <c r="C2" s="1850"/>
      <c r="D2" s="1850"/>
      <c r="E2" s="1850"/>
      <c r="F2" s="1850"/>
    </row>
    <row r="3" spans="1:6" ht="18" customHeight="1" x14ac:dyDescent="0.25">
      <c r="A3" s="388"/>
      <c r="B3" s="1663" t="s">
        <v>2202</v>
      </c>
      <c r="C3" s="1663"/>
      <c r="D3" s="1663"/>
      <c r="E3" s="1663"/>
      <c r="F3" s="1663"/>
    </row>
    <row r="4" spans="1:6" ht="15.75" thickBot="1" x14ac:dyDescent="0.3"/>
    <row r="5" spans="1:6" ht="30.75" customHeight="1" thickBot="1" x14ac:dyDescent="0.3">
      <c r="B5" s="758" t="s">
        <v>6</v>
      </c>
      <c r="C5" s="2054" t="s">
        <v>2201</v>
      </c>
      <c r="D5" s="2055"/>
      <c r="E5" s="2055"/>
      <c r="F5" s="2056"/>
    </row>
    <row r="6" spans="1:6" ht="15.75" thickBot="1" x14ac:dyDescent="0.3">
      <c r="B6" s="758" t="s">
        <v>8</v>
      </c>
      <c r="C6" s="2057" t="s">
        <v>2096</v>
      </c>
      <c r="D6" s="1665"/>
      <c r="E6" s="1665"/>
      <c r="F6" s="1852"/>
    </row>
    <row r="7" spans="1:6" ht="15.75" thickBot="1" x14ac:dyDescent="0.3">
      <c r="B7" s="758" t="s">
        <v>10</v>
      </c>
      <c r="C7" s="1667" t="s">
        <v>546</v>
      </c>
      <c r="D7" s="1668"/>
      <c r="E7" s="1668"/>
      <c r="F7" s="1673"/>
    </row>
    <row r="8" spans="1:6" ht="15.75" thickBot="1" x14ac:dyDescent="0.3">
      <c r="B8" s="1859" t="s">
        <v>12</v>
      </c>
      <c r="C8" s="1671"/>
      <c r="D8" s="1671"/>
      <c r="E8" s="1671"/>
      <c r="F8" s="1860"/>
    </row>
    <row r="9" spans="1:6" ht="40.5" customHeight="1" x14ac:dyDescent="0.25">
      <c r="B9" s="2040" t="s">
        <v>2200</v>
      </c>
      <c r="C9" s="2041"/>
      <c r="D9" s="2041"/>
      <c r="E9" s="2041"/>
      <c r="F9" s="2042"/>
    </row>
    <row r="10" spans="1:6" ht="7.5" customHeight="1" thickBot="1" x14ac:dyDescent="0.3">
      <c r="B10" s="2043"/>
      <c r="C10" s="2044"/>
      <c r="D10" s="2044"/>
      <c r="E10" s="2044"/>
      <c r="F10" s="2045"/>
    </row>
    <row r="11" spans="1:6" ht="15.75" hidden="1" customHeight="1" thickBot="1" x14ac:dyDescent="0.3">
      <c r="B11" s="2046"/>
      <c r="C11" s="2047"/>
      <c r="D11" s="2047"/>
      <c r="E11" s="2047"/>
      <c r="F11" s="2048"/>
    </row>
    <row r="12" spans="1:6" ht="47.25" customHeight="1" thickBot="1" x14ac:dyDescent="0.3">
      <c r="B12" s="757" t="s">
        <v>14</v>
      </c>
      <c r="C12" s="2049" t="s">
        <v>2199</v>
      </c>
      <c r="D12" s="2050"/>
      <c r="E12" s="2050"/>
      <c r="F12" s="2051"/>
    </row>
    <row r="13" spans="1:6" ht="23.25" customHeight="1" x14ac:dyDescent="0.25">
      <c r="B13" s="2052" t="s">
        <v>16</v>
      </c>
      <c r="C13" s="881">
        <v>2022</v>
      </c>
      <c r="D13" s="881">
        <v>2023</v>
      </c>
      <c r="E13" s="881">
        <v>2024</v>
      </c>
      <c r="F13" s="881">
        <v>2025</v>
      </c>
    </row>
    <row r="14" spans="1:6" ht="15.75" thickBot="1" x14ac:dyDescent="0.3">
      <c r="B14" s="2053"/>
      <c r="C14" s="880" t="s">
        <v>17</v>
      </c>
      <c r="D14" s="880" t="s">
        <v>18</v>
      </c>
      <c r="E14" s="880" t="s">
        <v>18</v>
      </c>
      <c r="F14" s="880" t="s">
        <v>18</v>
      </c>
    </row>
    <row r="15" spans="1:6" ht="42.75" customHeight="1" thickBot="1" x14ac:dyDescent="0.3">
      <c r="B15" s="879" t="s">
        <v>2198</v>
      </c>
      <c r="C15" s="876">
        <v>0.67</v>
      </c>
      <c r="D15" s="876">
        <v>0.65</v>
      </c>
      <c r="E15" s="876">
        <v>0.61</v>
      </c>
      <c r="F15" s="876">
        <v>0.57999999999999996</v>
      </c>
    </row>
    <row r="16" spans="1:6" ht="34.5" customHeight="1" thickBot="1" x14ac:dyDescent="0.3">
      <c r="B16" s="879" t="s">
        <v>2197</v>
      </c>
      <c r="C16" s="876">
        <v>0.7</v>
      </c>
      <c r="D16" s="876">
        <v>0.8</v>
      </c>
      <c r="E16" s="876">
        <v>0.81</v>
      </c>
      <c r="F16" s="876">
        <v>0.81</v>
      </c>
    </row>
    <row r="17" spans="2:8" ht="45.75" customHeight="1" thickBot="1" x14ac:dyDescent="0.3">
      <c r="B17" s="739" t="s">
        <v>550</v>
      </c>
      <c r="C17" s="2058" t="s">
        <v>2196</v>
      </c>
      <c r="D17" s="2059"/>
      <c r="E17" s="2059"/>
      <c r="F17" s="2060"/>
    </row>
    <row r="18" spans="2:8" ht="23.25" customHeight="1" thickBot="1" x14ac:dyDescent="0.3">
      <c r="B18" s="1667" t="s">
        <v>552</v>
      </c>
      <c r="C18" s="1668"/>
      <c r="D18" s="1668"/>
      <c r="E18" s="1668"/>
      <c r="F18" s="1673"/>
      <c r="G18" s="768"/>
    </row>
    <row r="19" spans="2:8" ht="59.25" customHeight="1" thickBot="1" x14ac:dyDescent="0.3">
      <c r="B19" s="878" t="s">
        <v>2195</v>
      </c>
      <c r="C19" s="876">
        <v>0.67</v>
      </c>
      <c r="D19" s="876">
        <v>0.64</v>
      </c>
      <c r="E19" s="876">
        <v>0.62</v>
      </c>
      <c r="F19" s="876">
        <v>0.6</v>
      </c>
    </row>
    <row r="20" spans="2:8" ht="37.5" customHeight="1" thickBot="1" x14ac:dyDescent="0.3">
      <c r="B20" s="877" t="s">
        <v>2194</v>
      </c>
      <c r="C20" s="876">
        <v>0.7</v>
      </c>
      <c r="D20" s="876">
        <v>0.8</v>
      </c>
      <c r="E20" s="876">
        <v>0.81</v>
      </c>
      <c r="F20" s="876">
        <v>0.81</v>
      </c>
    </row>
    <row r="21" spans="2:8" ht="24" customHeight="1" thickBot="1" x14ac:dyDescent="0.3">
      <c r="B21" s="1855" t="s">
        <v>1967</v>
      </c>
      <c r="C21" s="1641"/>
      <c r="D21" s="1641"/>
      <c r="E21" s="1641"/>
      <c r="F21" s="1856"/>
    </row>
    <row r="22" spans="2:8" ht="15.75" thickBot="1" x14ac:dyDescent="0.3">
      <c r="B22" s="1855" t="s">
        <v>628</v>
      </c>
      <c r="C22" s="1641"/>
      <c r="D22" s="1641"/>
      <c r="E22" s="1641"/>
      <c r="F22" s="1856"/>
    </row>
    <row r="23" spans="2:8" ht="18.75" customHeight="1" thickBot="1" x14ac:dyDescent="0.3">
      <c r="B23" s="444" t="s">
        <v>558</v>
      </c>
      <c r="C23" s="2061" t="s">
        <v>2193</v>
      </c>
      <c r="D23" s="2062"/>
      <c r="E23" s="2062"/>
      <c r="F23" s="2063"/>
    </row>
    <row r="24" spans="2:8" ht="31.5" customHeight="1" thickBot="1" x14ac:dyDescent="0.3">
      <c r="B24" s="742" t="s">
        <v>560</v>
      </c>
      <c r="C24" s="2064" t="s">
        <v>2192</v>
      </c>
      <c r="D24" s="2065"/>
      <c r="E24" s="2065"/>
      <c r="F24" s="2066"/>
    </row>
    <row r="25" spans="2:8" ht="15.75" thickBot="1" x14ac:dyDescent="0.3">
      <c r="B25" s="742" t="s">
        <v>37</v>
      </c>
      <c r="C25" s="2067" t="s">
        <v>2191</v>
      </c>
      <c r="D25" s="2068"/>
      <c r="E25" s="2068"/>
      <c r="F25" s="2069"/>
    </row>
    <row r="26" spans="2:8" ht="12.75" customHeight="1" x14ac:dyDescent="0.25">
      <c r="B26" s="1866"/>
      <c r="C26" s="412">
        <v>2022</v>
      </c>
      <c r="D26" s="412">
        <v>2023</v>
      </c>
      <c r="E26" s="412">
        <v>2024</v>
      </c>
      <c r="F26" s="412">
        <v>2025</v>
      </c>
    </row>
    <row r="27" spans="2:8" ht="12" customHeight="1" thickBot="1" x14ac:dyDescent="0.3">
      <c r="B27" s="1867"/>
      <c r="C27" s="414" t="s">
        <v>17</v>
      </c>
      <c r="D27" s="414" t="s">
        <v>18</v>
      </c>
      <c r="E27" s="414" t="s">
        <v>18</v>
      </c>
      <c r="F27" s="414" t="s">
        <v>18</v>
      </c>
    </row>
    <row r="28" spans="2:8" s="417" customFormat="1" ht="15.75" thickBot="1" x14ac:dyDescent="0.3">
      <c r="B28" s="875" t="s">
        <v>39</v>
      </c>
      <c r="C28" s="446">
        <v>20</v>
      </c>
      <c r="D28" s="446">
        <v>21</v>
      </c>
      <c r="E28" s="446">
        <v>22</v>
      </c>
      <c r="F28" s="446">
        <v>22</v>
      </c>
    </row>
    <row r="29" spans="2:8" ht="15.75" thickBot="1" x14ac:dyDescent="0.3">
      <c r="B29" s="742" t="s">
        <v>562</v>
      </c>
      <c r="C29" s="418">
        <v>42961</v>
      </c>
      <c r="D29" s="418">
        <v>46137</v>
      </c>
      <c r="E29" s="418">
        <v>46637</v>
      </c>
      <c r="F29" s="418">
        <v>46637</v>
      </c>
    </row>
    <row r="30" spans="2:8" ht="15.75" thickBot="1" x14ac:dyDescent="0.3">
      <c r="B30" s="742" t="s">
        <v>563</v>
      </c>
      <c r="C30" s="418">
        <f>C29/C28</f>
        <v>2148.0500000000002</v>
      </c>
      <c r="D30" s="418">
        <f>D29/D28</f>
        <v>2197</v>
      </c>
      <c r="E30" s="418">
        <f>E29/E28</f>
        <v>2119.8636363636365</v>
      </c>
      <c r="F30" s="418">
        <f>F29/F28</f>
        <v>2119.8636363636365</v>
      </c>
    </row>
    <row r="31" spans="2:8" ht="15.75" thickBot="1" x14ac:dyDescent="0.3">
      <c r="B31" s="742" t="s">
        <v>564</v>
      </c>
      <c r="C31" s="420" t="s">
        <v>565</v>
      </c>
      <c r="D31" s="421">
        <f t="shared" ref="D31:F33" si="0">D28/C28-1</f>
        <v>5.0000000000000044E-2</v>
      </c>
      <c r="E31" s="421">
        <f t="shared" si="0"/>
        <v>4.7619047619047672E-2</v>
      </c>
      <c r="F31" s="421">
        <f t="shared" si="0"/>
        <v>0</v>
      </c>
      <c r="G31" s="437"/>
      <c r="H31" s="437"/>
    </row>
    <row r="32" spans="2:8" ht="15.75" thickBot="1" x14ac:dyDescent="0.3">
      <c r="B32" s="742" t="s">
        <v>566</v>
      </c>
      <c r="C32" s="420" t="s">
        <v>565</v>
      </c>
      <c r="D32" s="421">
        <f t="shared" si="0"/>
        <v>7.3927515653732456E-2</v>
      </c>
      <c r="E32" s="421">
        <f t="shared" si="0"/>
        <v>1.0837288943797763E-2</v>
      </c>
      <c r="F32" s="421">
        <f t="shared" si="0"/>
        <v>0</v>
      </c>
    </row>
    <row r="33" spans="2:6" ht="15.75" thickBot="1" x14ac:dyDescent="0.3">
      <c r="B33" s="742" t="s">
        <v>51</v>
      </c>
      <c r="C33" s="420" t="s">
        <v>565</v>
      </c>
      <c r="D33" s="421">
        <f t="shared" si="0"/>
        <v>2.27881101464118E-2</v>
      </c>
      <c r="E33" s="421">
        <f t="shared" si="0"/>
        <v>-3.5109860553647509E-2</v>
      </c>
      <c r="F33" s="421">
        <f t="shared" si="0"/>
        <v>0</v>
      </c>
    </row>
    <row r="34" spans="2:6" ht="15.75" thickBot="1" x14ac:dyDescent="0.3">
      <c r="B34" s="1872" t="s">
        <v>567</v>
      </c>
      <c r="C34" s="1638"/>
      <c r="D34" s="1638"/>
      <c r="E34" s="1638"/>
      <c r="F34" s="1873"/>
    </row>
    <row r="35" spans="2:6" ht="12.75" customHeight="1" x14ac:dyDescent="0.25">
      <c r="B35" s="1866"/>
      <c r="C35" s="412">
        <v>2022</v>
      </c>
      <c r="D35" s="412">
        <v>2023</v>
      </c>
      <c r="E35" s="412">
        <v>2024</v>
      </c>
      <c r="F35" s="412">
        <v>2025</v>
      </c>
    </row>
    <row r="36" spans="2:6" ht="17.25" customHeight="1" thickBot="1" x14ac:dyDescent="0.3">
      <c r="B36" s="1867"/>
      <c r="C36" s="414" t="s">
        <v>17</v>
      </c>
      <c r="D36" s="414" t="s">
        <v>18</v>
      </c>
      <c r="E36" s="414" t="s">
        <v>18</v>
      </c>
      <c r="F36" s="414" t="s">
        <v>18</v>
      </c>
    </row>
    <row r="37" spans="2:6" ht="15.75" thickBot="1" x14ac:dyDescent="0.3">
      <c r="B37" s="738" t="s">
        <v>568</v>
      </c>
      <c r="C37" s="428">
        <f>C38+C39</f>
        <v>24388</v>
      </c>
      <c r="D37" s="428">
        <f>D38+D39</f>
        <v>26013</v>
      </c>
      <c r="E37" s="428">
        <f>E38+E39</f>
        <v>26013</v>
      </c>
      <c r="F37" s="428">
        <f>F38+F39</f>
        <v>26013</v>
      </c>
    </row>
    <row r="38" spans="2:6" ht="15.75" thickBot="1" x14ac:dyDescent="0.3">
      <c r="B38" s="737" t="s">
        <v>569</v>
      </c>
      <c r="C38" s="431">
        <v>24388</v>
      </c>
      <c r="D38" s="432">
        <v>26013</v>
      </c>
      <c r="E38" s="432">
        <v>26013</v>
      </c>
      <c r="F38" s="432">
        <v>26013</v>
      </c>
    </row>
    <row r="39" spans="2:6" ht="15.75" thickBot="1" x14ac:dyDescent="0.3">
      <c r="B39" s="737" t="s">
        <v>570</v>
      </c>
      <c r="C39" s="432"/>
      <c r="D39" s="432"/>
      <c r="E39" s="432"/>
      <c r="F39" s="432"/>
    </row>
    <row r="40" spans="2:6" ht="15.75" thickBot="1" x14ac:dyDescent="0.3">
      <c r="B40" s="738" t="s">
        <v>571</v>
      </c>
      <c r="C40" s="428">
        <f>C41+C42</f>
        <v>3914</v>
      </c>
      <c r="D40" s="428">
        <f>D41+D42</f>
        <v>4014</v>
      </c>
      <c r="E40" s="428">
        <f>E41+E42</f>
        <v>4014</v>
      </c>
      <c r="F40" s="428">
        <f>F41+F42</f>
        <v>4014</v>
      </c>
    </row>
    <row r="41" spans="2:6" ht="15.75" thickBot="1" x14ac:dyDescent="0.3">
      <c r="B41" s="737" t="s">
        <v>569</v>
      </c>
      <c r="C41" s="431">
        <v>3914</v>
      </c>
      <c r="D41" s="428">
        <v>4014</v>
      </c>
      <c r="E41" s="428">
        <v>4014</v>
      </c>
      <c r="F41" s="428">
        <v>4014</v>
      </c>
    </row>
    <row r="42" spans="2:6" ht="15.75" thickBot="1" x14ac:dyDescent="0.3">
      <c r="B42" s="737" t="s">
        <v>570</v>
      </c>
      <c r="C42" s="432"/>
      <c r="D42" s="428"/>
      <c r="E42" s="428"/>
      <c r="F42" s="428"/>
    </row>
    <row r="43" spans="2:6" ht="15.75" thickBot="1" x14ac:dyDescent="0.3">
      <c r="B43" s="738" t="s">
        <v>572</v>
      </c>
      <c r="C43" s="432">
        <f>C44+C45</f>
        <v>14659</v>
      </c>
      <c r="D43" s="428">
        <f>D44+D45</f>
        <v>16110</v>
      </c>
      <c r="E43" s="428">
        <f>E44+E45</f>
        <v>16610</v>
      </c>
      <c r="F43" s="428">
        <f>F44+F45</f>
        <v>16610</v>
      </c>
    </row>
    <row r="44" spans="2:6" ht="15.75" thickBot="1" x14ac:dyDescent="0.3">
      <c r="B44" s="737" t="s">
        <v>569</v>
      </c>
      <c r="C44" s="431">
        <v>14659</v>
      </c>
      <c r="D44" s="428">
        <v>16110</v>
      </c>
      <c r="E44" s="435">
        <v>16610</v>
      </c>
      <c r="F44" s="435">
        <v>16610</v>
      </c>
    </row>
    <row r="45" spans="2:6" ht="15.75" thickBot="1" x14ac:dyDescent="0.3">
      <c r="B45" s="737" t="s">
        <v>570</v>
      </c>
      <c r="C45" s="432"/>
      <c r="D45" s="428"/>
      <c r="E45" s="428"/>
      <c r="F45" s="428"/>
    </row>
    <row r="46" spans="2:6" ht="15.75" thickBot="1" x14ac:dyDescent="0.3">
      <c r="B46" s="738" t="s">
        <v>573</v>
      </c>
      <c r="C46" s="432"/>
      <c r="D46" s="428"/>
      <c r="E46" s="428"/>
      <c r="F46" s="428"/>
    </row>
    <row r="47" spans="2:6" ht="15.75" thickBot="1" x14ac:dyDescent="0.3">
      <c r="B47" s="737" t="s">
        <v>569</v>
      </c>
      <c r="C47" s="432"/>
      <c r="D47" s="428"/>
      <c r="E47" s="428"/>
      <c r="F47" s="428"/>
    </row>
    <row r="48" spans="2:6" ht="15.75" thickBot="1" x14ac:dyDescent="0.3">
      <c r="B48" s="737" t="s">
        <v>570</v>
      </c>
      <c r="C48" s="432"/>
      <c r="D48" s="428"/>
      <c r="E48" s="428"/>
      <c r="F48" s="428"/>
    </row>
    <row r="49" spans="2:9" ht="15.75" thickBot="1" x14ac:dyDescent="0.3">
      <c r="B49" s="738" t="s">
        <v>574</v>
      </c>
      <c r="C49" s="432"/>
      <c r="D49" s="428"/>
      <c r="E49" s="428"/>
      <c r="F49" s="428"/>
    </row>
    <row r="50" spans="2:9" ht="15.75" thickBot="1" x14ac:dyDescent="0.3">
      <c r="B50" s="737" t="s">
        <v>569</v>
      </c>
      <c r="C50" s="432"/>
      <c r="D50" s="428"/>
      <c r="E50" s="428"/>
      <c r="F50" s="428"/>
    </row>
    <row r="51" spans="2:9" ht="15.75" thickBot="1" x14ac:dyDescent="0.3">
      <c r="B51" s="737" t="s">
        <v>570</v>
      </c>
      <c r="C51" s="432"/>
      <c r="D51" s="428"/>
      <c r="E51" s="428"/>
      <c r="F51" s="428"/>
    </row>
    <row r="52" spans="2:9" ht="15.75" thickBot="1" x14ac:dyDescent="0.3">
      <c r="B52" s="738" t="s">
        <v>575</v>
      </c>
      <c r="C52" s="432">
        <f>C53+C54</f>
        <v>0</v>
      </c>
      <c r="D52" s="428">
        <f>D53+D54</f>
        <v>0</v>
      </c>
      <c r="E52" s="428">
        <f>E53+E54</f>
        <v>0</v>
      </c>
      <c r="F52" s="428">
        <f>F53+F54</f>
        <v>0</v>
      </c>
    </row>
    <row r="53" spans="2:9" ht="15.75" thickBot="1" x14ac:dyDescent="0.3">
      <c r="B53" s="737" t="s">
        <v>569</v>
      </c>
      <c r="C53" s="431"/>
      <c r="D53" s="428">
        <v>0</v>
      </c>
      <c r="E53" s="435">
        <v>0</v>
      </c>
      <c r="F53" s="435">
        <v>0</v>
      </c>
    </row>
    <row r="54" spans="2:9" ht="15.75" thickBot="1" x14ac:dyDescent="0.3">
      <c r="B54" s="737" t="s">
        <v>570</v>
      </c>
      <c r="C54" s="432"/>
      <c r="D54" s="428"/>
      <c r="E54" s="428"/>
      <c r="F54" s="428"/>
    </row>
    <row r="55" spans="2:9" ht="15.75" thickBot="1" x14ac:dyDescent="0.3">
      <c r="B55" s="738" t="s">
        <v>576</v>
      </c>
      <c r="C55" s="432">
        <v>0</v>
      </c>
      <c r="D55" s="428">
        <v>0</v>
      </c>
      <c r="E55" s="428">
        <f>D55*1.03*0.99</f>
        <v>0</v>
      </c>
      <c r="F55" s="428">
        <f>E55*1.03*0.99</f>
        <v>0</v>
      </c>
    </row>
    <row r="56" spans="2:9" ht="15.75" thickBot="1" x14ac:dyDescent="0.3">
      <c r="B56" s="737" t="s">
        <v>569</v>
      </c>
      <c r="C56" s="432"/>
      <c r="D56" s="122"/>
      <c r="E56" s="122"/>
      <c r="F56" s="122"/>
      <c r="G56" s="120"/>
      <c r="H56" s="120"/>
      <c r="I56" s="120"/>
    </row>
    <row r="57" spans="2:9" ht="15.75" thickBot="1" x14ac:dyDescent="0.3">
      <c r="B57" s="737" t="s">
        <v>570</v>
      </c>
      <c r="C57" s="432"/>
      <c r="D57" s="121"/>
      <c r="E57" s="122"/>
      <c r="F57" s="122"/>
    </row>
    <row r="58" spans="2:9" ht="15.75" thickBot="1" x14ac:dyDescent="0.3">
      <c r="B58" s="741" t="s">
        <v>577</v>
      </c>
      <c r="C58" s="432">
        <f>C55+C52+C49+C46+C43+C40+C37</f>
        <v>42961</v>
      </c>
      <c r="D58" s="432">
        <f>D55+D52+D49+D46+D43+D40+D37</f>
        <v>46137</v>
      </c>
      <c r="E58" s="432">
        <f>E55+E52+E49+E46+E43+E40+E37</f>
        <v>46637</v>
      </c>
      <c r="F58" s="432">
        <f>F55+F52+F49+F46+F43+F40+F37</f>
        <v>46637</v>
      </c>
    </row>
    <row r="59" spans="2:9" ht="15.75" thickBot="1" x14ac:dyDescent="0.3">
      <c r="B59" s="736" t="s">
        <v>578</v>
      </c>
      <c r="C59" s="442">
        <f>IF(C58-C29=0,0,"Error")</f>
        <v>0</v>
      </c>
      <c r="D59" s="442">
        <f>IF(D58-D29=0,0,"Error")</f>
        <v>0</v>
      </c>
      <c r="E59" s="442">
        <f>IF(E58-E29=0,0,"Error")</f>
        <v>0</v>
      </c>
      <c r="F59" s="442">
        <f>IF(F58-F29=0,0,"Error")</f>
        <v>0</v>
      </c>
    </row>
    <row r="60" spans="2:9" ht="15.75" hidden="1" thickBot="1" x14ac:dyDescent="0.3">
      <c r="B60" s="754" t="s">
        <v>579</v>
      </c>
      <c r="C60" s="1874"/>
      <c r="D60" s="1864"/>
      <c r="E60" s="1864"/>
      <c r="F60" s="1865"/>
    </row>
    <row r="61" spans="2:9" ht="26.25" hidden="1" customHeight="1" thickBot="1" x14ac:dyDescent="0.3">
      <c r="B61" s="742" t="s">
        <v>560</v>
      </c>
      <c r="C61" s="1629"/>
      <c r="D61" s="1630"/>
      <c r="E61" s="1630"/>
      <c r="F61" s="1871"/>
    </row>
    <row r="62" spans="2:9" ht="15.75" hidden="1" thickBot="1" x14ac:dyDescent="0.3">
      <c r="B62" s="742" t="s">
        <v>37</v>
      </c>
      <c r="C62" s="1643"/>
      <c r="D62" s="1644"/>
      <c r="E62" s="1644"/>
      <c r="F62" s="1857"/>
    </row>
    <row r="63" spans="2:9" ht="12.75" hidden="1" customHeight="1" x14ac:dyDescent="0.25">
      <c r="B63" s="1866"/>
      <c r="C63" s="412">
        <v>2018</v>
      </c>
      <c r="D63" s="412">
        <v>2019</v>
      </c>
      <c r="E63" s="412">
        <v>2020</v>
      </c>
      <c r="F63" s="412">
        <v>2021</v>
      </c>
    </row>
    <row r="64" spans="2:9" ht="9" hidden="1" customHeight="1" thickBot="1" x14ac:dyDescent="0.3">
      <c r="B64" s="1867"/>
      <c r="C64" s="414" t="s">
        <v>17</v>
      </c>
      <c r="D64" s="414" t="s">
        <v>18</v>
      </c>
      <c r="E64" s="414" t="s">
        <v>18</v>
      </c>
      <c r="F64" s="414" t="s">
        <v>18</v>
      </c>
    </row>
    <row r="65" spans="2:6" ht="15.75" hidden="1" thickBot="1" x14ac:dyDescent="0.3">
      <c r="B65" s="742" t="s">
        <v>39</v>
      </c>
      <c r="C65" s="742"/>
      <c r="D65" s="742"/>
      <c r="E65" s="742"/>
      <c r="F65" s="742"/>
    </row>
    <row r="66" spans="2:6" ht="15.75" hidden="1" thickBot="1" x14ac:dyDescent="0.3">
      <c r="B66" s="742" t="s">
        <v>562</v>
      </c>
      <c r="C66" s="418">
        <f>C95</f>
        <v>0</v>
      </c>
      <c r="D66" s="418">
        <f>D95</f>
        <v>0</v>
      </c>
      <c r="E66" s="418">
        <f>E95</f>
        <v>0</v>
      </c>
      <c r="F66" s="418">
        <f>F95</f>
        <v>0</v>
      </c>
    </row>
    <row r="67" spans="2:6" ht="15.75" hidden="1" thickBot="1" x14ac:dyDescent="0.3">
      <c r="B67" s="742" t="s">
        <v>563</v>
      </c>
      <c r="C67" s="418" t="e">
        <f>C66/C65</f>
        <v>#DIV/0!</v>
      </c>
      <c r="D67" s="418" t="e">
        <f>D66/D65</f>
        <v>#DIV/0!</v>
      </c>
      <c r="E67" s="418" t="e">
        <f>E66/E65</f>
        <v>#DIV/0!</v>
      </c>
      <c r="F67" s="418" t="e">
        <f>F66/F65</f>
        <v>#DIV/0!</v>
      </c>
    </row>
    <row r="68" spans="2:6" ht="15.75" hidden="1" thickBot="1" x14ac:dyDescent="0.3">
      <c r="B68" s="742" t="s">
        <v>564</v>
      </c>
      <c r="C68" s="420"/>
      <c r="D68" s="421" t="e">
        <f t="shared" ref="D68:F70" si="1">D65/C65-1</f>
        <v>#DIV/0!</v>
      </c>
      <c r="E68" s="421" t="e">
        <f t="shared" si="1"/>
        <v>#DIV/0!</v>
      </c>
      <c r="F68" s="421" t="e">
        <f t="shared" si="1"/>
        <v>#DIV/0!</v>
      </c>
    </row>
    <row r="69" spans="2:6" ht="15.75" hidden="1" thickBot="1" x14ac:dyDescent="0.3">
      <c r="B69" s="742" t="s">
        <v>566</v>
      </c>
      <c r="C69" s="420"/>
      <c r="D69" s="421" t="e">
        <f t="shared" si="1"/>
        <v>#DIV/0!</v>
      </c>
      <c r="E69" s="421" t="e">
        <f t="shared" si="1"/>
        <v>#DIV/0!</v>
      </c>
      <c r="F69" s="421" t="e">
        <f t="shared" si="1"/>
        <v>#DIV/0!</v>
      </c>
    </row>
    <row r="70" spans="2:6" ht="15.75" hidden="1" thickBot="1" x14ac:dyDescent="0.3">
      <c r="B70" s="742" t="s">
        <v>51</v>
      </c>
      <c r="C70" s="420"/>
      <c r="D70" s="421" t="e">
        <f t="shared" si="1"/>
        <v>#DIV/0!</v>
      </c>
      <c r="E70" s="421" t="e">
        <f t="shared" si="1"/>
        <v>#DIV/0!</v>
      </c>
      <c r="F70" s="421" t="e">
        <f t="shared" si="1"/>
        <v>#DIV/0!</v>
      </c>
    </row>
    <row r="71" spans="2:6" ht="24.75" hidden="1" customHeight="1" thickBot="1" x14ac:dyDescent="0.3">
      <c r="B71" s="1872" t="s">
        <v>580</v>
      </c>
      <c r="C71" s="1638"/>
      <c r="D71" s="1638"/>
      <c r="E71" s="1638"/>
      <c r="F71" s="1873"/>
    </row>
    <row r="72" spans="2:6" ht="12.75" hidden="1" customHeight="1" x14ac:dyDescent="0.25">
      <c r="B72" s="1866"/>
      <c r="C72" s="412">
        <v>2018</v>
      </c>
      <c r="D72" s="412">
        <v>2019</v>
      </c>
      <c r="E72" s="412">
        <v>2020</v>
      </c>
      <c r="F72" s="412">
        <v>2021</v>
      </c>
    </row>
    <row r="73" spans="2:6" ht="9" hidden="1" customHeight="1" thickBot="1" x14ac:dyDescent="0.3">
      <c r="B73" s="1867"/>
      <c r="C73" s="414" t="s">
        <v>17</v>
      </c>
      <c r="D73" s="414" t="s">
        <v>18</v>
      </c>
      <c r="E73" s="414" t="s">
        <v>18</v>
      </c>
      <c r="F73" s="414" t="s">
        <v>18</v>
      </c>
    </row>
    <row r="74" spans="2:6" ht="24.75" hidden="1" customHeight="1" thickBot="1" x14ac:dyDescent="0.3">
      <c r="B74" s="738" t="s">
        <v>568</v>
      </c>
      <c r="C74" s="428"/>
      <c r="D74" s="428"/>
      <c r="E74" s="428"/>
      <c r="F74" s="428"/>
    </row>
    <row r="75" spans="2:6" ht="38.25" hidden="1" customHeight="1" thickBot="1" x14ac:dyDescent="0.3">
      <c r="B75" s="737" t="s">
        <v>569</v>
      </c>
      <c r="C75" s="432"/>
      <c r="D75" s="753"/>
      <c r="E75" s="753"/>
      <c r="F75" s="753"/>
    </row>
    <row r="76" spans="2:6" ht="24.75" hidden="1" customHeight="1" thickBot="1" x14ac:dyDescent="0.3">
      <c r="B76" s="737" t="s">
        <v>570</v>
      </c>
      <c r="C76" s="432"/>
      <c r="D76" s="753"/>
      <c r="E76" s="753"/>
      <c r="F76" s="753"/>
    </row>
    <row r="77" spans="2:6" ht="24.75" hidden="1" customHeight="1" thickBot="1" x14ac:dyDescent="0.3">
      <c r="B77" s="738" t="s">
        <v>571</v>
      </c>
      <c r="C77" s="428"/>
      <c r="D77" s="428"/>
      <c r="E77" s="428"/>
      <c r="F77" s="428"/>
    </row>
    <row r="78" spans="2:6" ht="15.75" hidden="1" thickBot="1" x14ac:dyDescent="0.3">
      <c r="B78" s="737" t="s">
        <v>569</v>
      </c>
      <c r="C78" s="432"/>
      <c r="D78" s="428"/>
      <c r="E78" s="428"/>
      <c r="F78" s="428"/>
    </row>
    <row r="79" spans="2:6" ht="15.75" hidden="1" thickBot="1" x14ac:dyDescent="0.3">
      <c r="B79" s="737" t="s">
        <v>570</v>
      </c>
      <c r="C79" s="432"/>
      <c r="D79" s="428"/>
      <c r="E79" s="428"/>
      <c r="F79" s="428"/>
    </row>
    <row r="80" spans="2:6" ht="24.75" hidden="1" customHeight="1" thickBot="1" x14ac:dyDescent="0.3">
      <c r="B80" s="738" t="s">
        <v>572</v>
      </c>
      <c r="C80" s="432">
        <v>0</v>
      </c>
      <c r="D80" s="428">
        <v>0</v>
      </c>
      <c r="E80" s="428">
        <v>0</v>
      </c>
      <c r="F80" s="428">
        <v>0</v>
      </c>
    </row>
    <row r="81" spans="2:6" ht="15.75" hidden="1" thickBot="1" x14ac:dyDescent="0.3">
      <c r="B81" s="737" t="s">
        <v>569</v>
      </c>
      <c r="C81" s="432"/>
      <c r="D81" s="428"/>
      <c r="E81" s="428"/>
      <c r="F81" s="428"/>
    </row>
    <row r="82" spans="2:6" ht="15.75" hidden="1" thickBot="1" x14ac:dyDescent="0.3">
      <c r="B82" s="737" t="s">
        <v>570</v>
      </c>
      <c r="C82" s="432"/>
      <c r="D82" s="428"/>
      <c r="E82" s="428"/>
      <c r="F82" s="428"/>
    </row>
    <row r="83" spans="2:6" ht="15.75" hidden="1" thickBot="1" x14ac:dyDescent="0.3">
      <c r="B83" s="738" t="s">
        <v>573</v>
      </c>
      <c r="C83" s="432"/>
      <c r="D83" s="428"/>
      <c r="E83" s="428"/>
      <c r="F83" s="428"/>
    </row>
    <row r="84" spans="2:6" ht="15.75" hidden="1" thickBot="1" x14ac:dyDescent="0.3">
      <c r="B84" s="737" t="s">
        <v>569</v>
      </c>
      <c r="C84" s="432"/>
      <c r="D84" s="428"/>
      <c r="E84" s="428"/>
      <c r="F84" s="428"/>
    </row>
    <row r="85" spans="2:6" ht="15.75" hidden="1" thickBot="1" x14ac:dyDescent="0.3">
      <c r="B85" s="737" t="s">
        <v>570</v>
      </c>
      <c r="C85" s="432"/>
      <c r="D85" s="428"/>
      <c r="E85" s="428"/>
      <c r="F85" s="428"/>
    </row>
    <row r="86" spans="2:6" ht="15.75" hidden="1" thickBot="1" x14ac:dyDescent="0.3">
      <c r="B86" s="738" t="s">
        <v>574</v>
      </c>
      <c r="C86" s="432"/>
      <c r="D86" s="428"/>
      <c r="E86" s="428"/>
      <c r="F86" s="428"/>
    </row>
    <row r="87" spans="2:6" ht="15.75" hidden="1" thickBot="1" x14ac:dyDescent="0.3">
      <c r="B87" s="737" t="s">
        <v>569</v>
      </c>
      <c r="C87" s="432"/>
      <c r="D87" s="428"/>
      <c r="E87" s="428"/>
      <c r="F87" s="428"/>
    </row>
    <row r="88" spans="2:6" ht="15.75" hidden="1" thickBot="1" x14ac:dyDescent="0.3">
      <c r="B88" s="737" t="s">
        <v>570</v>
      </c>
      <c r="C88" s="432"/>
      <c r="D88" s="428"/>
      <c r="E88" s="428"/>
      <c r="F88" s="428"/>
    </row>
    <row r="89" spans="2:6" ht="15.75" hidden="1" thickBot="1" x14ac:dyDescent="0.3">
      <c r="B89" s="738" t="s">
        <v>575</v>
      </c>
      <c r="C89" s="432"/>
      <c r="D89" s="428"/>
      <c r="E89" s="428"/>
      <c r="F89" s="428"/>
    </row>
    <row r="90" spans="2:6" ht="15.75" hidden="1" thickBot="1" x14ac:dyDescent="0.3">
      <c r="B90" s="737" t="s">
        <v>569</v>
      </c>
      <c r="C90" s="432"/>
      <c r="D90" s="428"/>
      <c r="E90" s="428"/>
      <c r="F90" s="428"/>
    </row>
    <row r="91" spans="2:6" ht="15.75" hidden="1" thickBot="1" x14ac:dyDescent="0.3">
      <c r="B91" s="737" t="s">
        <v>570</v>
      </c>
      <c r="C91" s="432"/>
      <c r="D91" s="428"/>
      <c r="E91" s="428"/>
      <c r="F91" s="428"/>
    </row>
    <row r="92" spans="2:6" ht="15.75" hidden="1" thickBot="1" x14ac:dyDescent="0.3">
      <c r="B92" s="738" t="s">
        <v>576</v>
      </c>
      <c r="C92" s="432"/>
      <c r="D92" s="428"/>
      <c r="E92" s="428"/>
      <c r="F92" s="428"/>
    </row>
    <row r="93" spans="2:6" ht="15.75" hidden="1" thickBot="1" x14ac:dyDescent="0.3">
      <c r="B93" s="737" t="s">
        <v>569</v>
      </c>
      <c r="C93" s="432"/>
      <c r="D93" s="428"/>
      <c r="E93" s="428"/>
      <c r="F93" s="428"/>
    </row>
    <row r="94" spans="2:6" ht="15.75" hidden="1" thickBot="1" x14ac:dyDescent="0.3">
      <c r="B94" s="737" t="s">
        <v>570</v>
      </c>
      <c r="C94" s="432"/>
      <c r="D94" s="428"/>
      <c r="E94" s="428"/>
      <c r="F94" s="428"/>
    </row>
    <row r="95" spans="2:6" ht="15.75" hidden="1" thickBot="1" x14ac:dyDescent="0.3">
      <c r="B95" s="750" t="s">
        <v>581</v>
      </c>
      <c r="C95" s="432">
        <f>C92+C89+C86+C83+C80+C77+C74</f>
        <v>0</v>
      </c>
      <c r="D95" s="432">
        <f>D92+D89+D86+D83+D80+D77+D74</f>
        <v>0</v>
      </c>
      <c r="E95" s="432">
        <f>E92+E89+E86+E83+E80+E77+E74</f>
        <v>0</v>
      </c>
      <c r="F95" s="432">
        <f>F92+F89+F86+F83+F80+F77+F74</f>
        <v>0</v>
      </c>
    </row>
    <row r="96" spans="2:6" ht="17.25" hidden="1" customHeight="1" thickBot="1" x14ac:dyDescent="0.3">
      <c r="B96" s="736" t="s">
        <v>578</v>
      </c>
      <c r="C96" s="442">
        <f>IF(C95-C66=0,0,"Error")</f>
        <v>0</v>
      </c>
      <c r="D96" s="442">
        <f>IF(D95-D66=0,0,"Error")</f>
        <v>0</v>
      </c>
      <c r="E96" s="442">
        <f>IF(E95-E66=0,0,"Error")</f>
        <v>0</v>
      </c>
      <c r="F96" s="442">
        <f>IF(F95-F66=0,0,"Error")</f>
        <v>0</v>
      </c>
    </row>
    <row r="97" spans="2:6" ht="15.75" hidden="1" thickBot="1" x14ac:dyDescent="0.3">
      <c r="B97" s="754" t="s">
        <v>582</v>
      </c>
      <c r="C97" s="1874"/>
      <c r="D97" s="1864"/>
      <c r="E97" s="1864"/>
      <c r="F97" s="1865"/>
    </row>
    <row r="98" spans="2:6" ht="26.25" hidden="1" customHeight="1" thickBot="1" x14ac:dyDescent="0.3">
      <c r="B98" s="742" t="s">
        <v>560</v>
      </c>
      <c r="C98" s="1629"/>
      <c r="D98" s="1630"/>
      <c r="E98" s="1630"/>
      <c r="F98" s="1871"/>
    </row>
    <row r="99" spans="2:6" ht="15.75" hidden="1" thickBot="1" x14ac:dyDescent="0.3">
      <c r="B99" s="742" t="s">
        <v>37</v>
      </c>
      <c r="C99" s="1643"/>
      <c r="D99" s="1644"/>
      <c r="E99" s="1644"/>
      <c r="F99" s="1857"/>
    </row>
    <row r="100" spans="2:6" ht="12.75" hidden="1" customHeight="1" x14ac:dyDescent="0.25">
      <c r="B100" s="1866"/>
      <c r="C100" s="412">
        <v>2018</v>
      </c>
      <c r="D100" s="412">
        <v>2019</v>
      </c>
      <c r="E100" s="412">
        <v>2020</v>
      </c>
      <c r="F100" s="412">
        <v>2021</v>
      </c>
    </row>
    <row r="101" spans="2:6" ht="9" hidden="1" customHeight="1" thickBot="1" x14ac:dyDescent="0.3">
      <c r="B101" s="1867"/>
      <c r="C101" s="414" t="s">
        <v>17</v>
      </c>
      <c r="D101" s="414" t="s">
        <v>18</v>
      </c>
      <c r="E101" s="414" t="s">
        <v>18</v>
      </c>
      <c r="F101" s="414" t="s">
        <v>18</v>
      </c>
    </row>
    <row r="102" spans="2:6" ht="15.75" hidden="1" thickBot="1" x14ac:dyDescent="0.3">
      <c r="B102" s="742" t="s">
        <v>39</v>
      </c>
      <c r="C102" s="446"/>
      <c r="D102" s="446"/>
      <c r="E102" s="446"/>
      <c r="F102" s="446"/>
    </row>
    <row r="103" spans="2:6" ht="15.75" hidden="1" thickBot="1" x14ac:dyDescent="0.3">
      <c r="B103" s="742" t="s">
        <v>562</v>
      </c>
      <c r="C103" s="418">
        <f>C132</f>
        <v>0</v>
      </c>
      <c r="D103" s="418">
        <f>D132</f>
        <v>0</v>
      </c>
      <c r="E103" s="418">
        <f>E132</f>
        <v>0</v>
      </c>
      <c r="F103" s="418">
        <f>F132</f>
        <v>0</v>
      </c>
    </row>
    <row r="104" spans="2:6" ht="15.75" hidden="1" thickBot="1" x14ac:dyDescent="0.3">
      <c r="B104" s="742" t="s">
        <v>563</v>
      </c>
      <c r="C104" s="418" t="e">
        <f>C103/C102</f>
        <v>#DIV/0!</v>
      </c>
      <c r="D104" s="418" t="e">
        <f>D103/D102</f>
        <v>#DIV/0!</v>
      </c>
      <c r="E104" s="418" t="e">
        <f>E103/E102</f>
        <v>#DIV/0!</v>
      </c>
      <c r="F104" s="418" t="e">
        <f>F103/F102</f>
        <v>#DIV/0!</v>
      </c>
    </row>
    <row r="105" spans="2:6" ht="15.75" hidden="1" thickBot="1" x14ac:dyDescent="0.3">
      <c r="B105" s="742" t="s">
        <v>564</v>
      </c>
      <c r="C105" s="420"/>
      <c r="D105" s="421" t="e">
        <f t="shared" ref="D105:F107" si="2">D102/C102-1</f>
        <v>#DIV/0!</v>
      </c>
      <c r="E105" s="421" t="e">
        <f t="shared" si="2"/>
        <v>#DIV/0!</v>
      </c>
      <c r="F105" s="421" t="e">
        <f t="shared" si="2"/>
        <v>#DIV/0!</v>
      </c>
    </row>
    <row r="106" spans="2:6" ht="15.75" hidden="1" thickBot="1" x14ac:dyDescent="0.3">
      <c r="B106" s="742" t="s">
        <v>566</v>
      </c>
      <c r="C106" s="420"/>
      <c r="D106" s="421" t="e">
        <f t="shared" si="2"/>
        <v>#DIV/0!</v>
      </c>
      <c r="E106" s="421" t="e">
        <f t="shared" si="2"/>
        <v>#DIV/0!</v>
      </c>
      <c r="F106" s="421" t="e">
        <f t="shared" si="2"/>
        <v>#DIV/0!</v>
      </c>
    </row>
    <row r="107" spans="2:6" ht="15.75" hidden="1" thickBot="1" x14ac:dyDescent="0.3">
      <c r="B107" s="742" t="s">
        <v>51</v>
      </c>
      <c r="C107" s="420"/>
      <c r="D107" s="421" t="e">
        <f t="shared" si="2"/>
        <v>#DIV/0!</v>
      </c>
      <c r="E107" s="421" t="e">
        <f t="shared" si="2"/>
        <v>#DIV/0!</v>
      </c>
      <c r="F107" s="421" t="e">
        <f t="shared" si="2"/>
        <v>#DIV/0!</v>
      </c>
    </row>
    <row r="108" spans="2:6" ht="24.75" hidden="1" customHeight="1" thickBot="1" x14ac:dyDescent="0.3">
      <c r="B108" s="1872" t="s">
        <v>580</v>
      </c>
      <c r="C108" s="1638"/>
      <c r="D108" s="1638"/>
      <c r="E108" s="1638"/>
      <c r="F108" s="1873"/>
    </row>
    <row r="109" spans="2:6" ht="12.75" hidden="1" customHeight="1" x14ac:dyDescent="0.25">
      <c r="B109" s="1866"/>
      <c r="C109" s="412">
        <v>2018</v>
      </c>
      <c r="D109" s="412">
        <v>2019</v>
      </c>
      <c r="E109" s="412">
        <v>2020</v>
      </c>
      <c r="F109" s="412">
        <v>2021</v>
      </c>
    </row>
    <row r="110" spans="2:6" ht="9" hidden="1" customHeight="1" thickBot="1" x14ac:dyDescent="0.3">
      <c r="B110" s="1867"/>
      <c r="C110" s="414" t="s">
        <v>17</v>
      </c>
      <c r="D110" s="414" t="s">
        <v>18</v>
      </c>
      <c r="E110" s="414" t="s">
        <v>18</v>
      </c>
      <c r="F110" s="414" t="s">
        <v>18</v>
      </c>
    </row>
    <row r="111" spans="2:6" ht="24.75" hidden="1" customHeight="1" thickBot="1" x14ac:dyDescent="0.3">
      <c r="B111" s="738" t="s">
        <v>568</v>
      </c>
      <c r="C111" s="428"/>
      <c r="D111" s="428"/>
      <c r="E111" s="428"/>
      <c r="F111" s="428"/>
    </row>
    <row r="112" spans="2:6" ht="15.75" hidden="1" thickBot="1" x14ac:dyDescent="0.3">
      <c r="B112" s="737" t="s">
        <v>569</v>
      </c>
      <c r="C112" s="432"/>
      <c r="D112" s="753"/>
      <c r="E112" s="753"/>
      <c r="F112" s="753"/>
    </row>
    <row r="113" spans="2:6" ht="15.75" hidden="1" thickBot="1" x14ac:dyDescent="0.3">
      <c r="B113" s="737" t="s">
        <v>570</v>
      </c>
      <c r="C113" s="432"/>
      <c r="D113" s="753"/>
      <c r="E113" s="753"/>
      <c r="F113" s="753"/>
    </row>
    <row r="114" spans="2:6" ht="24.75" hidden="1" customHeight="1" thickBot="1" x14ac:dyDescent="0.3">
      <c r="B114" s="738" t="s">
        <v>571</v>
      </c>
      <c r="C114" s="428"/>
      <c r="D114" s="428"/>
      <c r="E114" s="428"/>
      <c r="F114" s="428"/>
    </row>
    <row r="115" spans="2:6" ht="15.75" hidden="1" thickBot="1" x14ac:dyDescent="0.3">
      <c r="B115" s="737" t="s">
        <v>569</v>
      </c>
      <c r="C115" s="432"/>
      <c r="D115" s="428"/>
      <c r="E115" s="428"/>
      <c r="F115" s="428"/>
    </row>
    <row r="116" spans="2:6" ht="15.75" hidden="1" thickBot="1" x14ac:dyDescent="0.3">
      <c r="B116" s="737" t="s">
        <v>570</v>
      </c>
      <c r="C116" s="432"/>
      <c r="D116" s="428"/>
      <c r="E116" s="428"/>
      <c r="F116" s="428"/>
    </row>
    <row r="117" spans="2:6" ht="24.75" hidden="1" customHeight="1" thickBot="1" x14ac:dyDescent="0.3">
      <c r="B117" s="738" t="s">
        <v>572</v>
      </c>
      <c r="C117" s="438">
        <v>0</v>
      </c>
      <c r="D117" s="434">
        <v>0</v>
      </c>
      <c r="E117" s="434">
        <v>0</v>
      </c>
      <c r="F117" s="434">
        <v>0</v>
      </c>
    </row>
    <row r="118" spans="2:6" ht="15.75" hidden="1" thickBot="1" x14ac:dyDescent="0.3">
      <c r="B118" s="737" t="s">
        <v>569</v>
      </c>
      <c r="C118" s="432"/>
      <c r="D118" s="428"/>
      <c r="E118" s="428"/>
      <c r="F118" s="428"/>
    </row>
    <row r="119" spans="2:6" ht="15.75" hidden="1" thickBot="1" x14ac:dyDescent="0.3">
      <c r="B119" s="737" t="s">
        <v>570</v>
      </c>
      <c r="C119" s="432"/>
      <c r="D119" s="428"/>
      <c r="E119" s="428"/>
      <c r="F119" s="428"/>
    </row>
    <row r="120" spans="2:6" ht="15.75" hidden="1" thickBot="1" x14ac:dyDescent="0.3">
      <c r="B120" s="738" t="s">
        <v>573</v>
      </c>
      <c r="C120" s="432"/>
      <c r="D120" s="428"/>
      <c r="E120" s="428"/>
      <c r="F120" s="428"/>
    </row>
    <row r="121" spans="2:6" ht="15.75" hidden="1" thickBot="1" x14ac:dyDescent="0.3">
      <c r="B121" s="737" t="s">
        <v>569</v>
      </c>
      <c r="C121" s="432"/>
      <c r="D121" s="428"/>
      <c r="E121" s="428"/>
      <c r="F121" s="428"/>
    </row>
    <row r="122" spans="2:6" ht="15.75" hidden="1" thickBot="1" x14ac:dyDescent="0.3">
      <c r="B122" s="737" t="s">
        <v>570</v>
      </c>
      <c r="C122" s="432"/>
      <c r="D122" s="428"/>
      <c r="E122" s="428"/>
      <c r="F122" s="428"/>
    </row>
    <row r="123" spans="2:6" ht="15.75" hidden="1" thickBot="1" x14ac:dyDescent="0.3">
      <c r="B123" s="738" t="s">
        <v>574</v>
      </c>
      <c r="C123" s="432"/>
      <c r="D123" s="428"/>
      <c r="E123" s="428"/>
      <c r="F123" s="428"/>
    </row>
    <row r="124" spans="2:6" ht="15.75" hidden="1" thickBot="1" x14ac:dyDescent="0.3">
      <c r="B124" s="737" t="s">
        <v>569</v>
      </c>
      <c r="C124" s="432"/>
      <c r="D124" s="428"/>
      <c r="E124" s="428"/>
      <c r="F124" s="428"/>
    </row>
    <row r="125" spans="2:6" ht="15" hidden="1" customHeight="1" thickBot="1" x14ac:dyDescent="0.3">
      <c r="B125" s="737" t="s">
        <v>570</v>
      </c>
      <c r="C125" s="432"/>
      <c r="D125" s="428"/>
      <c r="E125" s="428"/>
      <c r="F125" s="428"/>
    </row>
    <row r="126" spans="2:6" ht="15.75" hidden="1" thickBot="1" x14ac:dyDescent="0.3">
      <c r="B126" s="738" t="s">
        <v>575</v>
      </c>
      <c r="C126" s="432">
        <v>0</v>
      </c>
      <c r="D126" s="428">
        <v>0</v>
      </c>
      <c r="E126" s="428">
        <v>0</v>
      </c>
      <c r="F126" s="428">
        <v>0</v>
      </c>
    </row>
    <row r="127" spans="2:6" ht="15.75" hidden="1" thickBot="1" x14ac:dyDescent="0.3">
      <c r="B127" s="737" t="s">
        <v>569</v>
      </c>
      <c r="C127" s="432"/>
      <c r="D127" s="428"/>
      <c r="E127" s="428"/>
      <c r="F127" s="428"/>
    </row>
    <row r="128" spans="2:6" ht="15.75" hidden="1" thickBot="1" x14ac:dyDescent="0.3">
      <c r="B128" s="737" t="s">
        <v>570</v>
      </c>
      <c r="C128" s="432"/>
      <c r="D128" s="428"/>
      <c r="E128" s="428"/>
      <c r="F128" s="428"/>
    </row>
    <row r="129" spans="2:8" ht="15.75" hidden="1" thickBot="1" x14ac:dyDescent="0.3">
      <c r="B129" s="738" t="s">
        <v>576</v>
      </c>
      <c r="C129" s="432"/>
      <c r="D129" s="428"/>
      <c r="E129" s="428"/>
      <c r="F129" s="428"/>
    </row>
    <row r="130" spans="2:8" ht="15.75" hidden="1" thickBot="1" x14ac:dyDescent="0.3">
      <c r="B130" s="737" t="s">
        <v>569</v>
      </c>
      <c r="C130" s="432"/>
      <c r="D130" s="428"/>
      <c r="E130" s="428"/>
      <c r="F130" s="428"/>
    </row>
    <row r="131" spans="2:8" ht="15.75" hidden="1" thickBot="1" x14ac:dyDescent="0.3">
      <c r="B131" s="737" t="s">
        <v>570</v>
      </c>
      <c r="C131" s="432"/>
      <c r="D131" s="428"/>
      <c r="E131" s="428"/>
      <c r="F131" s="428"/>
    </row>
    <row r="132" spans="2:8" ht="15.75" hidden="1" thickBot="1" x14ac:dyDescent="0.3">
      <c r="B132" s="750" t="s">
        <v>581</v>
      </c>
      <c r="C132" s="432">
        <f>C129+C126+C123+C120+C117+C114+C111</f>
        <v>0</v>
      </c>
      <c r="D132" s="432">
        <f>D129+D126+D123+D120+D117+D114+D111</f>
        <v>0</v>
      </c>
      <c r="E132" s="432">
        <f>E129+E126+E123+E120+E117+E114+E111</f>
        <v>0</v>
      </c>
      <c r="F132" s="432">
        <f>F129+F126+F123+F120+F117+F114+F111</f>
        <v>0</v>
      </c>
    </row>
    <row r="133" spans="2:8" ht="17.25" hidden="1" customHeight="1" thickBot="1" x14ac:dyDescent="0.3">
      <c r="B133" s="736" t="s">
        <v>578</v>
      </c>
      <c r="C133" s="442">
        <f>IF(C132-C103=0,0,"Error")</f>
        <v>0</v>
      </c>
      <c r="D133" s="442">
        <f>IF(D132-D103=0,0,"Error")</f>
        <v>0</v>
      </c>
      <c r="E133" s="442">
        <f>IF(E132-E103=0,0,"Error")</f>
        <v>0</v>
      </c>
      <c r="F133" s="442">
        <f>IF(F132-F103=0,0,"Error")</f>
        <v>0</v>
      </c>
    </row>
    <row r="134" spans="2:8" ht="15.75" thickBot="1" x14ac:dyDescent="0.3">
      <c r="B134" s="1855" t="s">
        <v>639</v>
      </c>
      <c r="C134" s="1641"/>
      <c r="D134" s="1641"/>
      <c r="E134" s="1641"/>
      <c r="F134" s="1856"/>
    </row>
    <row r="135" spans="2:8" ht="15.75" thickBot="1" x14ac:dyDescent="0.3">
      <c r="B135" s="1855" t="s">
        <v>640</v>
      </c>
      <c r="C135" s="1641"/>
      <c r="D135" s="1641"/>
      <c r="E135" s="1641"/>
      <c r="F135" s="1856"/>
    </row>
    <row r="136" spans="2:8" ht="15.75" thickBot="1" x14ac:dyDescent="0.3">
      <c r="B136" s="444" t="s">
        <v>584</v>
      </c>
      <c r="C136" s="1895"/>
      <c r="D136" s="1897"/>
      <c r="E136" s="1897"/>
      <c r="F136" s="1898"/>
    </row>
    <row r="137" spans="2:8" ht="36" customHeight="1" thickBot="1" x14ac:dyDescent="0.3">
      <c r="B137" s="444" t="s">
        <v>641</v>
      </c>
      <c r="C137" s="444"/>
      <c r="D137" s="445" t="s">
        <v>587</v>
      </c>
      <c r="E137" s="1659" t="s">
        <v>2100</v>
      </c>
      <c r="F137" s="1879"/>
      <c r="G137" s="2070"/>
      <c r="H137" s="2071"/>
    </row>
    <row r="138" spans="2:8" ht="15.75" thickBot="1" x14ac:dyDescent="0.3">
      <c r="B138" s="749"/>
      <c r="C138" s="1646"/>
      <c r="D138" s="1881"/>
      <c r="E138" s="1627"/>
      <c r="F138" s="1880"/>
      <c r="G138" s="2072"/>
      <c r="H138" s="2073"/>
    </row>
    <row r="139" spans="2:8" ht="17.25" customHeight="1" thickBot="1" x14ac:dyDescent="0.3">
      <c r="B139" s="742" t="s">
        <v>560</v>
      </c>
      <c r="C139" s="2076" t="s">
        <v>2190</v>
      </c>
      <c r="D139" s="2077"/>
      <c r="E139" s="2077"/>
      <c r="F139" s="2078"/>
      <c r="G139" s="2074"/>
      <c r="H139" s="2075"/>
    </row>
    <row r="140" spans="2:8" ht="15.75" thickBot="1" x14ac:dyDescent="0.3">
      <c r="B140" s="742" t="s">
        <v>37</v>
      </c>
      <c r="C140" s="2067" t="s">
        <v>2189</v>
      </c>
      <c r="D140" s="2068"/>
      <c r="E140" s="2068"/>
      <c r="F140" s="2069"/>
    </row>
    <row r="141" spans="2:8" ht="12.75" customHeight="1" x14ac:dyDescent="0.25">
      <c r="B141" s="1866"/>
      <c r="C141" s="412">
        <v>2022</v>
      </c>
      <c r="D141" s="412">
        <v>2023</v>
      </c>
      <c r="E141" s="412">
        <v>2024</v>
      </c>
      <c r="F141" s="412">
        <v>2025</v>
      </c>
    </row>
    <row r="142" spans="2:8" ht="9" customHeight="1" thickBot="1" x14ac:dyDescent="0.3">
      <c r="B142" s="1867"/>
      <c r="C142" s="414" t="s">
        <v>17</v>
      </c>
      <c r="D142" s="414" t="s">
        <v>18</v>
      </c>
      <c r="E142" s="414" t="s">
        <v>18</v>
      </c>
      <c r="F142" s="414" t="s">
        <v>18</v>
      </c>
    </row>
    <row r="143" spans="2:8" ht="15.75" thickBot="1" x14ac:dyDescent="0.3">
      <c r="B143" s="742" t="s">
        <v>39</v>
      </c>
      <c r="C143" s="446">
        <v>1</v>
      </c>
      <c r="D143" s="446">
        <v>7</v>
      </c>
      <c r="E143" s="446">
        <v>7</v>
      </c>
      <c r="F143" s="446">
        <v>7</v>
      </c>
    </row>
    <row r="144" spans="2:8" ht="15.75" thickBot="1" x14ac:dyDescent="0.3">
      <c r="B144" s="742" t="s">
        <v>562</v>
      </c>
      <c r="C144" s="418">
        <v>1000</v>
      </c>
      <c r="D144" s="418">
        <v>1000</v>
      </c>
      <c r="E144" s="418">
        <v>1000</v>
      </c>
      <c r="F144" s="418">
        <v>1000</v>
      </c>
    </row>
    <row r="145" spans="2:8" ht="15.75" thickBot="1" x14ac:dyDescent="0.3">
      <c r="B145" s="742" t="s">
        <v>563</v>
      </c>
      <c r="C145" s="418">
        <f>C144/C143</f>
        <v>1000</v>
      </c>
      <c r="D145" s="418">
        <f>D144/D143</f>
        <v>142.85714285714286</v>
      </c>
      <c r="E145" s="418">
        <f>E144/E143</f>
        <v>142.85714285714286</v>
      </c>
      <c r="F145" s="418">
        <f>F144/F143</f>
        <v>142.85714285714286</v>
      </c>
    </row>
    <row r="146" spans="2:8" ht="15.75" thickBot="1" x14ac:dyDescent="0.3">
      <c r="B146" s="742" t="s">
        <v>564</v>
      </c>
      <c r="C146" s="420" t="s">
        <v>565</v>
      </c>
      <c r="D146" s="421">
        <f t="shared" ref="D146:F148" si="3">D143/C143-1</f>
        <v>6</v>
      </c>
      <c r="E146" s="421">
        <f t="shared" si="3"/>
        <v>0</v>
      </c>
      <c r="F146" s="421">
        <f t="shared" si="3"/>
        <v>0</v>
      </c>
      <c r="G146" s="437"/>
      <c r="H146" s="437"/>
    </row>
    <row r="147" spans="2:8" ht="15.75" thickBot="1" x14ac:dyDescent="0.3">
      <c r="B147" s="742" t="s">
        <v>566</v>
      </c>
      <c r="C147" s="420" t="s">
        <v>565</v>
      </c>
      <c r="D147" s="421">
        <f t="shared" si="3"/>
        <v>0</v>
      </c>
      <c r="E147" s="421">
        <f t="shared" si="3"/>
        <v>0</v>
      </c>
      <c r="F147" s="421">
        <f t="shared" si="3"/>
        <v>0</v>
      </c>
    </row>
    <row r="148" spans="2:8" ht="15.75" thickBot="1" x14ac:dyDescent="0.3">
      <c r="B148" s="742" t="s">
        <v>51</v>
      </c>
      <c r="C148" s="420" t="s">
        <v>565</v>
      </c>
      <c r="D148" s="421">
        <f t="shared" si="3"/>
        <v>-0.85714285714285721</v>
      </c>
      <c r="E148" s="421">
        <f t="shared" si="3"/>
        <v>0</v>
      </c>
      <c r="F148" s="421">
        <f t="shared" si="3"/>
        <v>0</v>
      </c>
    </row>
    <row r="149" spans="2:8" ht="15.75" thickBot="1" x14ac:dyDescent="0.3">
      <c r="B149" s="1872" t="s">
        <v>592</v>
      </c>
      <c r="C149" s="1638"/>
      <c r="D149" s="1638"/>
      <c r="E149" s="1638"/>
      <c r="F149" s="1873"/>
    </row>
    <row r="150" spans="2:8" ht="12.75" customHeight="1" x14ac:dyDescent="0.25">
      <c r="B150" s="1866"/>
      <c r="C150" s="412">
        <v>2022</v>
      </c>
      <c r="D150" s="412">
        <v>2023</v>
      </c>
      <c r="E150" s="412">
        <v>2024</v>
      </c>
      <c r="F150" s="412">
        <v>2025</v>
      </c>
    </row>
    <row r="151" spans="2:8" ht="9" customHeight="1" thickBot="1" x14ac:dyDescent="0.3">
      <c r="B151" s="1867"/>
      <c r="C151" s="414" t="s">
        <v>17</v>
      </c>
      <c r="D151" s="414" t="s">
        <v>18</v>
      </c>
      <c r="E151" s="414" t="s">
        <v>18</v>
      </c>
      <c r="F151" s="414" t="s">
        <v>18</v>
      </c>
    </row>
    <row r="152" spans="2:8" ht="15.75" thickBot="1" x14ac:dyDescent="0.3">
      <c r="B152" s="738" t="s">
        <v>593</v>
      </c>
      <c r="C152" s="428">
        <f>C153+C154+C155+C156</f>
        <v>0</v>
      </c>
      <c r="D152" s="428">
        <f>D153+D154+D155+D156</f>
        <v>0</v>
      </c>
      <c r="E152" s="428">
        <f>E153+E154+E155+E156</f>
        <v>0</v>
      </c>
      <c r="F152" s="428">
        <f>F153+F154+F155+F156</f>
        <v>0</v>
      </c>
    </row>
    <row r="153" spans="2:8" ht="15.75" thickBot="1" x14ac:dyDescent="0.3">
      <c r="B153" s="737" t="s">
        <v>569</v>
      </c>
      <c r="C153" s="428"/>
      <c r="D153" s="428"/>
      <c r="E153" s="428"/>
      <c r="F153" s="428"/>
    </row>
    <row r="154" spans="2:8" ht="15.75" thickBot="1" x14ac:dyDescent="0.3">
      <c r="B154" s="737" t="s">
        <v>594</v>
      </c>
      <c r="C154" s="428"/>
      <c r="D154" s="428"/>
      <c r="E154" s="428"/>
      <c r="F154" s="428"/>
    </row>
    <row r="155" spans="2:8" ht="15.75" thickBot="1" x14ac:dyDescent="0.3">
      <c r="B155" s="737" t="s">
        <v>595</v>
      </c>
      <c r="C155" s="428"/>
      <c r="D155" s="428"/>
      <c r="E155" s="428"/>
      <c r="F155" s="428"/>
    </row>
    <row r="156" spans="2:8" ht="15.75" thickBot="1" x14ac:dyDescent="0.3">
      <c r="B156" s="737" t="s">
        <v>596</v>
      </c>
      <c r="C156" s="428"/>
      <c r="D156" s="428"/>
      <c r="E156" s="428"/>
      <c r="F156" s="428"/>
    </row>
    <row r="157" spans="2:8" ht="15.75" thickBot="1" x14ac:dyDescent="0.3">
      <c r="B157" s="738" t="s">
        <v>597</v>
      </c>
      <c r="C157" s="432">
        <f>C158+C159+C160+C161</f>
        <v>1000</v>
      </c>
      <c r="D157" s="432">
        <f>D158+D159+D160+D161</f>
        <v>1000</v>
      </c>
      <c r="E157" s="432">
        <f>E158+E159+E160+E161</f>
        <v>1000</v>
      </c>
      <c r="F157" s="432">
        <f>F158+F159+F160+F161</f>
        <v>1000</v>
      </c>
    </row>
    <row r="158" spans="2:8" ht="15.75" thickBot="1" x14ac:dyDescent="0.3">
      <c r="B158" s="737" t="s">
        <v>569</v>
      </c>
      <c r="C158" s="432">
        <v>1000</v>
      </c>
      <c r="D158" s="428">
        <v>1000</v>
      </c>
      <c r="E158" s="428">
        <v>1000</v>
      </c>
      <c r="F158" s="428">
        <v>1000</v>
      </c>
    </row>
    <row r="159" spans="2:8" ht="15.75" thickBot="1" x14ac:dyDescent="0.3">
      <c r="B159" s="737" t="s">
        <v>594</v>
      </c>
      <c r="C159" s="432"/>
      <c r="D159" s="428"/>
      <c r="E159" s="428"/>
      <c r="F159" s="428"/>
    </row>
    <row r="160" spans="2:8" ht="15.75" thickBot="1" x14ac:dyDescent="0.3">
      <c r="B160" s="737" t="s">
        <v>595</v>
      </c>
      <c r="C160" s="432"/>
      <c r="D160" s="428"/>
      <c r="E160" s="428"/>
      <c r="F160" s="428"/>
    </row>
    <row r="161" spans="2:8" ht="15.75" thickBot="1" x14ac:dyDescent="0.3">
      <c r="B161" s="737" t="s">
        <v>596</v>
      </c>
      <c r="C161" s="432"/>
      <c r="D161" s="428"/>
      <c r="E161" s="428"/>
      <c r="F161" s="428"/>
    </row>
    <row r="162" spans="2:8" ht="15.75" thickBot="1" x14ac:dyDescent="0.3">
      <c r="B162" s="748" t="s">
        <v>577</v>
      </c>
      <c r="C162" s="432">
        <f>C152+C157</f>
        <v>1000</v>
      </c>
      <c r="D162" s="432">
        <f>D152+D157</f>
        <v>1000</v>
      </c>
      <c r="E162" s="432">
        <f>E152+E157</f>
        <v>1000</v>
      </c>
      <c r="F162" s="432">
        <f>F152+F157</f>
        <v>1000</v>
      </c>
    </row>
    <row r="163" spans="2:8" ht="23.25" thickBot="1" x14ac:dyDescent="0.3">
      <c r="B163" s="444" t="s">
        <v>647</v>
      </c>
      <c r="C163" s="444" t="s">
        <v>2029</v>
      </c>
      <c r="D163" s="445" t="s">
        <v>587</v>
      </c>
      <c r="E163" s="1646" t="s">
        <v>1972</v>
      </c>
      <c r="F163" s="1880"/>
    </row>
    <row r="164" spans="2:8" ht="17.25" customHeight="1" thickBot="1" x14ac:dyDescent="0.3">
      <c r="B164" s="742" t="s">
        <v>560</v>
      </c>
      <c r="C164" s="1629" t="s">
        <v>1028</v>
      </c>
      <c r="D164" s="1630"/>
      <c r="E164" s="1630"/>
      <c r="F164" s="1871"/>
    </row>
    <row r="165" spans="2:8" ht="15.75" thickBot="1" x14ac:dyDescent="0.3">
      <c r="B165" s="742" t="s">
        <v>37</v>
      </c>
      <c r="C165" s="1643" t="s">
        <v>1685</v>
      </c>
      <c r="D165" s="1644"/>
      <c r="E165" s="1644"/>
      <c r="F165" s="1857"/>
    </row>
    <row r="166" spans="2:8" ht="12.75" customHeight="1" x14ac:dyDescent="0.25">
      <c r="B166" s="1866"/>
      <c r="C166" s="412">
        <v>2022</v>
      </c>
      <c r="D166" s="412">
        <v>2023</v>
      </c>
      <c r="E166" s="412">
        <v>2024</v>
      </c>
      <c r="F166" s="412">
        <v>2025</v>
      </c>
    </row>
    <row r="167" spans="2:8" ht="9" customHeight="1" thickBot="1" x14ac:dyDescent="0.3">
      <c r="B167" s="1867"/>
      <c r="C167" s="414" t="s">
        <v>17</v>
      </c>
      <c r="D167" s="414" t="s">
        <v>18</v>
      </c>
      <c r="E167" s="414" t="s">
        <v>18</v>
      </c>
      <c r="F167" s="414" t="s">
        <v>18</v>
      </c>
    </row>
    <row r="168" spans="2:8" ht="15.75" thickBot="1" x14ac:dyDescent="0.3">
      <c r="B168" s="742" t="s">
        <v>39</v>
      </c>
      <c r="C168" s="448">
        <v>0</v>
      </c>
      <c r="D168" s="448">
        <v>0</v>
      </c>
      <c r="E168" s="448">
        <v>0</v>
      </c>
      <c r="F168" s="448">
        <v>0</v>
      </c>
    </row>
    <row r="169" spans="2:8" ht="15.75" thickBot="1" x14ac:dyDescent="0.3">
      <c r="B169" s="742" t="s">
        <v>562</v>
      </c>
      <c r="C169" s="418">
        <v>0</v>
      </c>
      <c r="D169" s="418">
        <f>D187</f>
        <v>0</v>
      </c>
      <c r="E169" s="418">
        <v>0</v>
      </c>
      <c r="F169" s="418">
        <v>0</v>
      </c>
    </row>
    <row r="170" spans="2:8" ht="15.75" thickBot="1" x14ac:dyDescent="0.3">
      <c r="B170" s="742" t="s">
        <v>563</v>
      </c>
      <c r="C170" s="418" t="e">
        <f>C169/C168</f>
        <v>#DIV/0!</v>
      </c>
      <c r="D170" s="418"/>
      <c r="E170" s="418"/>
      <c r="F170" s="418"/>
    </row>
    <row r="171" spans="2:8" ht="15.75" thickBot="1" x14ac:dyDescent="0.3">
      <c r="B171" s="742" t="s">
        <v>564</v>
      </c>
      <c r="C171" s="420" t="s">
        <v>565</v>
      </c>
      <c r="D171" s="421"/>
      <c r="E171" s="421"/>
      <c r="F171" s="421"/>
      <c r="G171" s="437"/>
      <c r="H171" s="437"/>
    </row>
    <row r="172" spans="2:8" ht="15.75" thickBot="1" x14ac:dyDescent="0.3">
      <c r="B172" s="742" t="s">
        <v>566</v>
      </c>
      <c r="C172" s="420" t="s">
        <v>565</v>
      </c>
      <c r="D172" s="421"/>
      <c r="E172" s="421"/>
      <c r="F172" s="421"/>
    </row>
    <row r="173" spans="2:8" ht="15.75" thickBot="1" x14ac:dyDescent="0.3">
      <c r="B173" s="742" t="s">
        <v>51</v>
      </c>
      <c r="C173" s="420" t="s">
        <v>565</v>
      </c>
      <c r="D173" s="421"/>
      <c r="E173" s="421"/>
      <c r="F173" s="421"/>
    </row>
    <row r="174" spans="2:8" ht="25.5" customHeight="1" thickBot="1" x14ac:dyDescent="0.3">
      <c r="B174" s="1872" t="s">
        <v>1974</v>
      </c>
      <c r="C174" s="1638"/>
      <c r="D174" s="1638"/>
      <c r="E174" s="1638"/>
      <c r="F174" s="1873"/>
    </row>
    <row r="175" spans="2:8" ht="19.5" customHeight="1" x14ac:dyDescent="0.25">
      <c r="B175" s="1866"/>
      <c r="C175" s="412">
        <v>2022</v>
      </c>
      <c r="D175" s="412">
        <v>2023</v>
      </c>
      <c r="E175" s="412">
        <v>2024</v>
      </c>
      <c r="F175" s="412">
        <v>2025</v>
      </c>
    </row>
    <row r="176" spans="2:8" ht="14.25" customHeight="1" thickBot="1" x14ac:dyDescent="0.3">
      <c r="B176" s="1867"/>
      <c r="C176" s="414" t="s">
        <v>17</v>
      </c>
      <c r="D176" s="414" t="s">
        <v>18</v>
      </c>
      <c r="E176" s="414" t="s">
        <v>18</v>
      </c>
      <c r="F176" s="414" t="s">
        <v>18</v>
      </c>
    </row>
    <row r="177" spans="2:6" ht="15.75" thickBot="1" x14ac:dyDescent="0.3">
      <c r="B177" s="738" t="s">
        <v>593</v>
      </c>
      <c r="C177" s="428">
        <f>C178+C179+C180+C181</f>
        <v>0</v>
      </c>
      <c r="D177" s="428">
        <f>D178+D179+D180+D181</f>
        <v>0</v>
      </c>
      <c r="E177" s="428">
        <f>E178+E179+E180+E181</f>
        <v>0</v>
      </c>
      <c r="F177" s="428">
        <f>F178+F179+F180+F181</f>
        <v>0</v>
      </c>
    </row>
    <row r="178" spans="2:6" ht="15.75" thickBot="1" x14ac:dyDescent="0.3">
      <c r="B178" s="737" t="s">
        <v>569</v>
      </c>
      <c r="C178" s="428"/>
      <c r="D178" s="428"/>
      <c r="E178" s="428"/>
      <c r="F178" s="428"/>
    </row>
    <row r="179" spans="2:6" ht="15.75" thickBot="1" x14ac:dyDescent="0.3">
      <c r="B179" s="737" t="s">
        <v>594</v>
      </c>
      <c r="C179" s="428"/>
      <c r="D179" s="428"/>
      <c r="E179" s="428"/>
      <c r="F179" s="428"/>
    </row>
    <row r="180" spans="2:6" ht="15.75" thickBot="1" x14ac:dyDescent="0.3">
      <c r="B180" s="737" t="s">
        <v>595</v>
      </c>
      <c r="C180" s="428"/>
      <c r="D180" s="428"/>
      <c r="E180" s="428"/>
      <c r="F180" s="428"/>
    </row>
    <row r="181" spans="2:6" ht="15.75" thickBot="1" x14ac:dyDescent="0.3">
      <c r="B181" s="737" t="s">
        <v>596</v>
      </c>
      <c r="C181" s="428"/>
      <c r="D181" s="428"/>
      <c r="E181" s="428"/>
      <c r="F181" s="428"/>
    </row>
    <row r="182" spans="2:6" ht="15.75" thickBot="1" x14ac:dyDescent="0.3">
      <c r="B182" s="738" t="s">
        <v>597</v>
      </c>
      <c r="C182" s="432">
        <f>C183+C184+C185+C186</f>
        <v>0</v>
      </c>
      <c r="D182" s="432">
        <f>D183+D184+D185+D186</f>
        <v>0</v>
      </c>
      <c r="E182" s="432">
        <f>E183+E184+E185+E186</f>
        <v>0</v>
      </c>
      <c r="F182" s="432">
        <f>F183+F184+F185+F186</f>
        <v>0</v>
      </c>
    </row>
    <row r="183" spans="2:6" ht="15.75" thickBot="1" x14ac:dyDescent="0.3">
      <c r="B183" s="737" t="s">
        <v>569</v>
      </c>
      <c r="C183" s="432">
        <v>0</v>
      </c>
      <c r="D183" s="435">
        <v>0</v>
      </c>
      <c r="E183" s="428">
        <v>0</v>
      </c>
      <c r="F183" s="428">
        <v>0</v>
      </c>
    </row>
    <row r="184" spans="2:6" ht="15.75" thickBot="1" x14ac:dyDescent="0.3">
      <c r="B184" s="737" t="s">
        <v>594</v>
      </c>
      <c r="C184" s="432"/>
      <c r="D184" s="428"/>
      <c r="E184" s="428"/>
      <c r="F184" s="428"/>
    </row>
    <row r="185" spans="2:6" ht="15.75" thickBot="1" x14ac:dyDescent="0.3">
      <c r="B185" s="737" t="s">
        <v>595</v>
      </c>
      <c r="C185" s="432"/>
      <c r="D185" s="428"/>
      <c r="E185" s="428"/>
      <c r="F185" s="428"/>
    </row>
    <row r="186" spans="2:6" ht="15.75" thickBot="1" x14ac:dyDescent="0.3">
      <c r="B186" s="737" t="s">
        <v>596</v>
      </c>
      <c r="C186" s="432"/>
      <c r="D186" s="428"/>
      <c r="E186" s="428"/>
      <c r="F186" s="428"/>
    </row>
    <row r="187" spans="2:6" ht="15.75" thickBot="1" x14ac:dyDescent="0.3">
      <c r="B187" s="748" t="s">
        <v>653</v>
      </c>
      <c r="C187" s="432">
        <f>C177+C182</f>
        <v>0</v>
      </c>
      <c r="D187" s="432">
        <f>D177+D182</f>
        <v>0</v>
      </c>
      <c r="E187" s="432">
        <f>E177+E182</f>
        <v>0</v>
      </c>
      <c r="F187" s="432">
        <f>F177+F182</f>
        <v>0</v>
      </c>
    </row>
    <row r="188" spans="2:6" ht="23.25" hidden="1" thickBot="1" x14ac:dyDescent="0.3">
      <c r="B188" s="444" t="s">
        <v>664</v>
      </c>
      <c r="C188" s="746"/>
      <c r="D188" s="745" t="s">
        <v>587</v>
      </c>
      <c r="E188" s="744"/>
      <c r="F188" s="743"/>
    </row>
    <row r="189" spans="2:6" ht="17.25" hidden="1" customHeight="1" thickBot="1" x14ac:dyDescent="0.3">
      <c r="B189" s="742" t="s">
        <v>560</v>
      </c>
      <c r="C189" s="1629"/>
      <c r="D189" s="1630"/>
      <c r="E189" s="1630"/>
      <c r="F189" s="1871"/>
    </row>
    <row r="190" spans="2:6" ht="15.75" hidden="1" thickBot="1" x14ac:dyDescent="0.3">
      <c r="B190" s="742" t="s">
        <v>37</v>
      </c>
      <c r="C190" s="1643"/>
      <c r="D190" s="1644"/>
      <c r="E190" s="1644"/>
      <c r="F190" s="1857"/>
    </row>
    <row r="191" spans="2:6" ht="12.75" hidden="1" customHeight="1" x14ac:dyDescent="0.25">
      <c r="B191" s="1866"/>
      <c r="C191" s="412">
        <v>2018</v>
      </c>
      <c r="D191" s="412">
        <v>2019</v>
      </c>
      <c r="E191" s="412">
        <v>2020</v>
      </c>
      <c r="F191" s="412">
        <v>2021</v>
      </c>
    </row>
    <row r="192" spans="2:6" ht="9" hidden="1" customHeight="1" thickBot="1" x14ac:dyDescent="0.3">
      <c r="B192" s="1867"/>
      <c r="C192" s="414" t="s">
        <v>17</v>
      </c>
      <c r="D192" s="414" t="s">
        <v>18</v>
      </c>
      <c r="E192" s="414" t="s">
        <v>18</v>
      </c>
      <c r="F192" s="414" t="s">
        <v>18</v>
      </c>
    </row>
    <row r="193" spans="2:8" ht="15.75" hidden="1" thickBot="1" x14ac:dyDescent="0.3">
      <c r="B193" s="742" t="s">
        <v>39</v>
      </c>
      <c r="C193" s="742"/>
      <c r="D193" s="742"/>
      <c r="E193" s="742"/>
      <c r="F193" s="742"/>
    </row>
    <row r="194" spans="2:8" ht="15.75" hidden="1" thickBot="1" x14ac:dyDescent="0.3">
      <c r="B194" s="742" t="s">
        <v>562</v>
      </c>
      <c r="C194" s="418">
        <f>C212</f>
        <v>0</v>
      </c>
      <c r="D194" s="418">
        <f>D212</f>
        <v>0</v>
      </c>
      <c r="E194" s="418">
        <f>E212</f>
        <v>0</v>
      </c>
      <c r="F194" s="418">
        <f>F212</f>
        <v>0</v>
      </c>
    </row>
    <row r="195" spans="2:8" ht="15.75" hidden="1" thickBot="1" x14ac:dyDescent="0.3">
      <c r="B195" s="742" t="s">
        <v>563</v>
      </c>
      <c r="C195" s="418" t="e">
        <f>C194/C193</f>
        <v>#DIV/0!</v>
      </c>
      <c r="D195" s="418" t="e">
        <f>D194/D193</f>
        <v>#DIV/0!</v>
      </c>
      <c r="E195" s="418" t="e">
        <f>E194/E193</f>
        <v>#DIV/0!</v>
      </c>
      <c r="F195" s="418" t="e">
        <f>F194/F193</f>
        <v>#DIV/0!</v>
      </c>
    </row>
    <row r="196" spans="2:8" ht="15.75" hidden="1" thickBot="1" x14ac:dyDescent="0.3">
      <c r="B196" s="742" t="s">
        <v>564</v>
      </c>
      <c r="C196" s="420" t="s">
        <v>565</v>
      </c>
      <c r="D196" s="421" t="e">
        <f t="shared" ref="D196:F198" si="4">D193/C193-1</f>
        <v>#DIV/0!</v>
      </c>
      <c r="E196" s="421" t="e">
        <f t="shared" si="4"/>
        <v>#DIV/0!</v>
      </c>
      <c r="F196" s="421" t="e">
        <f t="shared" si="4"/>
        <v>#DIV/0!</v>
      </c>
      <c r="G196" s="437"/>
      <c r="H196" s="437"/>
    </row>
    <row r="197" spans="2:8" ht="15.75" hidden="1" thickBot="1" x14ac:dyDescent="0.3">
      <c r="B197" s="742" t="s">
        <v>566</v>
      </c>
      <c r="C197" s="420" t="s">
        <v>565</v>
      </c>
      <c r="D197" s="421" t="e">
        <f t="shared" si="4"/>
        <v>#DIV/0!</v>
      </c>
      <c r="E197" s="421" t="e">
        <f t="shared" si="4"/>
        <v>#DIV/0!</v>
      </c>
      <c r="F197" s="421" t="e">
        <f t="shared" si="4"/>
        <v>#DIV/0!</v>
      </c>
    </row>
    <row r="198" spans="2:8" ht="15.75" hidden="1" thickBot="1" x14ac:dyDescent="0.3">
      <c r="B198" s="742" t="s">
        <v>51</v>
      </c>
      <c r="C198" s="420" t="s">
        <v>565</v>
      </c>
      <c r="D198" s="421" t="e">
        <f t="shared" si="4"/>
        <v>#DIV/0!</v>
      </c>
      <c r="E198" s="421" t="e">
        <f t="shared" si="4"/>
        <v>#DIV/0!</v>
      </c>
      <c r="F198" s="421" t="e">
        <f t="shared" si="4"/>
        <v>#DIV/0!</v>
      </c>
    </row>
    <row r="199" spans="2:8" ht="15.75" hidden="1" thickBot="1" x14ac:dyDescent="0.3">
      <c r="B199" s="1872" t="s">
        <v>2031</v>
      </c>
      <c r="C199" s="1638"/>
      <c r="D199" s="1638"/>
      <c r="E199" s="1638"/>
      <c r="F199" s="1873"/>
    </row>
    <row r="200" spans="2:8" ht="12.75" hidden="1" customHeight="1" x14ac:dyDescent="0.25">
      <c r="B200" s="1866"/>
      <c r="C200" s="412">
        <v>2018</v>
      </c>
      <c r="D200" s="412">
        <v>2019</v>
      </c>
      <c r="E200" s="412">
        <v>2020</v>
      </c>
      <c r="F200" s="412">
        <v>2021</v>
      </c>
    </row>
    <row r="201" spans="2:8" ht="9" hidden="1" customHeight="1" thickBot="1" x14ac:dyDescent="0.3">
      <c r="B201" s="1867"/>
      <c r="C201" s="414" t="s">
        <v>17</v>
      </c>
      <c r="D201" s="414" t="s">
        <v>18</v>
      </c>
      <c r="E201" s="414" t="s">
        <v>18</v>
      </c>
      <c r="F201" s="414" t="s">
        <v>18</v>
      </c>
    </row>
    <row r="202" spans="2:8" ht="15.75" hidden="1" thickBot="1" x14ac:dyDescent="0.3">
      <c r="B202" s="738" t="s">
        <v>593</v>
      </c>
      <c r="C202" s="428">
        <f>C203+C204+C205+C206</f>
        <v>0</v>
      </c>
      <c r="D202" s="428">
        <f>D203+D204+D205+D206</f>
        <v>0</v>
      </c>
      <c r="E202" s="428">
        <f>E203+E204+E205+E206</f>
        <v>0</v>
      </c>
      <c r="F202" s="428">
        <f>F203+F204+F205+F206</f>
        <v>0</v>
      </c>
    </row>
    <row r="203" spans="2:8" ht="15.75" hidden="1" thickBot="1" x14ac:dyDescent="0.3">
      <c r="B203" s="737" t="s">
        <v>569</v>
      </c>
      <c r="C203" s="428"/>
      <c r="D203" s="428"/>
      <c r="E203" s="428"/>
      <c r="F203" s="428"/>
    </row>
    <row r="204" spans="2:8" ht="15.75" hidden="1" thickBot="1" x14ac:dyDescent="0.3">
      <c r="B204" s="737" t="s">
        <v>594</v>
      </c>
      <c r="C204" s="428"/>
      <c r="D204" s="428"/>
      <c r="E204" s="428"/>
      <c r="F204" s="428"/>
    </row>
    <row r="205" spans="2:8" ht="15.75" hidden="1" thickBot="1" x14ac:dyDescent="0.3">
      <c r="B205" s="737" t="s">
        <v>595</v>
      </c>
      <c r="C205" s="428"/>
      <c r="D205" s="428"/>
      <c r="E205" s="428"/>
      <c r="F205" s="428"/>
    </row>
    <row r="206" spans="2:8" ht="15.75" hidden="1" thickBot="1" x14ac:dyDescent="0.3">
      <c r="B206" s="737" t="s">
        <v>596</v>
      </c>
      <c r="C206" s="428"/>
      <c r="D206" s="428"/>
      <c r="E206" s="428"/>
      <c r="F206" s="428"/>
    </row>
    <row r="207" spans="2:8" ht="15.75" hidden="1" thickBot="1" x14ac:dyDescent="0.3">
      <c r="B207" s="738" t="s">
        <v>597</v>
      </c>
      <c r="C207" s="432">
        <f>C208+C209+C210+C211</f>
        <v>0</v>
      </c>
      <c r="D207" s="432">
        <f>D208+D209+D210+D211</f>
        <v>0</v>
      </c>
      <c r="E207" s="432">
        <f>E208+E209+E210+E211</f>
        <v>0</v>
      </c>
      <c r="F207" s="432">
        <f>F208+F209+F210+F211</f>
        <v>0</v>
      </c>
    </row>
    <row r="208" spans="2:8" ht="15.75" hidden="1" thickBot="1" x14ac:dyDescent="0.3">
      <c r="B208" s="737" t="s">
        <v>569</v>
      </c>
      <c r="C208" s="432"/>
      <c r="D208" s="428"/>
      <c r="E208" s="428"/>
      <c r="F208" s="428"/>
    </row>
    <row r="209" spans="2:8" ht="15.75" hidden="1" thickBot="1" x14ac:dyDescent="0.3">
      <c r="B209" s="737" t="s">
        <v>594</v>
      </c>
      <c r="C209" s="432"/>
      <c r="D209" s="428"/>
      <c r="E209" s="428"/>
      <c r="F209" s="428"/>
    </row>
    <row r="210" spans="2:8" ht="15.75" hidden="1" thickBot="1" x14ac:dyDescent="0.3">
      <c r="B210" s="737" t="s">
        <v>595</v>
      </c>
      <c r="C210" s="432"/>
      <c r="D210" s="428"/>
      <c r="E210" s="428"/>
      <c r="F210" s="428"/>
    </row>
    <row r="211" spans="2:8" ht="15.75" hidden="1" thickBot="1" x14ac:dyDescent="0.3">
      <c r="B211" s="737" t="s">
        <v>596</v>
      </c>
      <c r="C211" s="432"/>
      <c r="D211" s="428"/>
      <c r="E211" s="428"/>
      <c r="F211" s="428"/>
    </row>
    <row r="212" spans="2:8" ht="15.75" hidden="1" thickBot="1" x14ac:dyDescent="0.3">
      <c r="B212" s="741" t="s">
        <v>660</v>
      </c>
      <c r="C212" s="432">
        <f>C202+C207</f>
        <v>0</v>
      </c>
      <c r="D212" s="432">
        <f>D202+D207</f>
        <v>0</v>
      </c>
      <c r="E212" s="432">
        <f>E202+E207</f>
        <v>0</v>
      </c>
      <c r="F212" s="432">
        <f>F202+F207</f>
        <v>0</v>
      </c>
    </row>
    <row r="213" spans="2:8" ht="25.5" customHeight="1" thickBot="1" x14ac:dyDescent="0.3">
      <c r="B213" s="747" t="s">
        <v>661</v>
      </c>
      <c r="C213" s="1646"/>
      <c r="D213" s="1627"/>
      <c r="E213" s="1627"/>
      <c r="F213" s="1880"/>
    </row>
    <row r="214" spans="2:8" ht="23.25" thickBot="1" x14ac:dyDescent="0.3">
      <c r="B214" s="444" t="s">
        <v>585</v>
      </c>
      <c r="C214" s="746"/>
      <c r="D214" s="745" t="s">
        <v>587</v>
      </c>
      <c r="E214" s="744"/>
      <c r="F214" s="743"/>
    </row>
    <row r="215" spans="2:8" ht="17.25" customHeight="1" thickBot="1" x14ac:dyDescent="0.3">
      <c r="B215" s="742" t="s">
        <v>560</v>
      </c>
      <c r="C215" s="1629"/>
      <c r="D215" s="1630"/>
      <c r="E215" s="1630"/>
      <c r="F215" s="1871"/>
    </row>
    <row r="216" spans="2:8" ht="15.75" thickBot="1" x14ac:dyDescent="0.3">
      <c r="B216" s="742" t="s">
        <v>37</v>
      </c>
      <c r="C216" s="1882"/>
      <c r="D216" s="1644"/>
      <c r="E216" s="1644"/>
      <c r="F216" s="1857"/>
    </row>
    <row r="217" spans="2:8" ht="12.75" customHeight="1" x14ac:dyDescent="0.25">
      <c r="B217" s="1866"/>
      <c r="C217" s="412">
        <v>2022</v>
      </c>
      <c r="D217" s="412">
        <v>2023</v>
      </c>
      <c r="E217" s="412">
        <v>2024</v>
      </c>
      <c r="F217" s="412">
        <v>2025</v>
      </c>
    </row>
    <row r="218" spans="2:8" ht="9" customHeight="1" thickBot="1" x14ac:dyDescent="0.3">
      <c r="B218" s="1867"/>
      <c r="C218" s="414" t="s">
        <v>17</v>
      </c>
      <c r="D218" s="414" t="s">
        <v>18</v>
      </c>
      <c r="E218" s="414" t="s">
        <v>18</v>
      </c>
      <c r="F218" s="414" t="s">
        <v>18</v>
      </c>
    </row>
    <row r="219" spans="2:8" ht="15.75" thickBot="1" x14ac:dyDescent="0.3">
      <c r="B219" s="742" t="s">
        <v>39</v>
      </c>
      <c r="C219" s="420">
        <v>0</v>
      </c>
      <c r="D219" s="420">
        <v>0</v>
      </c>
      <c r="E219" s="420">
        <v>0</v>
      </c>
      <c r="F219" s="420">
        <v>0</v>
      </c>
    </row>
    <row r="220" spans="2:8" ht="15.75" thickBot="1" x14ac:dyDescent="0.3">
      <c r="B220" s="742" t="s">
        <v>562</v>
      </c>
      <c r="C220" s="418">
        <f>C238</f>
        <v>0</v>
      </c>
      <c r="D220" s="418">
        <f>D238</f>
        <v>0</v>
      </c>
      <c r="E220" s="418">
        <f>E238</f>
        <v>0</v>
      </c>
      <c r="F220" s="418">
        <f>F238</f>
        <v>0</v>
      </c>
    </row>
    <row r="221" spans="2:8" ht="15.75" thickBot="1" x14ac:dyDescent="0.3">
      <c r="B221" s="742" t="s">
        <v>563</v>
      </c>
      <c r="C221" s="418"/>
      <c r="D221" s="418"/>
      <c r="E221" s="418"/>
      <c r="F221" s="418"/>
    </row>
    <row r="222" spans="2:8" ht="15.75" thickBot="1" x14ac:dyDescent="0.3">
      <c r="B222" s="742" t="s">
        <v>564</v>
      </c>
      <c r="C222" s="420"/>
      <c r="D222" s="421"/>
      <c r="E222" s="421"/>
      <c r="F222" s="421"/>
      <c r="G222" s="437"/>
      <c r="H222" s="437"/>
    </row>
    <row r="223" spans="2:8" ht="15.75" thickBot="1" x14ac:dyDescent="0.3">
      <c r="B223" s="742" t="s">
        <v>566</v>
      </c>
      <c r="C223" s="420"/>
      <c r="D223" s="421"/>
      <c r="E223" s="421"/>
      <c r="F223" s="421"/>
    </row>
    <row r="224" spans="2:8" ht="15.75" thickBot="1" x14ac:dyDescent="0.3">
      <c r="B224" s="742" t="s">
        <v>51</v>
      </c>
      <c r="C224" s="420"/>
      <c r="D224" s="421"/>
      <c r="E224" s="421"/>
      <c r="F224" s="421"/>
    </row>
    <row r="225" spans="2:6" ht="15.75" thickBot="1" x14ac:dyDescent="0.3">
      <c r="B225" s="1872" t="s">
        <v>2032</v>
      </c>
      <c r="C225" s="1638"/>
      <c r="D225" s="1638"/>
      <c r="E225" s="1638"/>
      <c r="F225" s="1873"/>
    </row>
    <row r="226" spans="2:6" ht="12.75" customHeight="1" x14ac:dyDescent="0.25">
      <c r="B226" s="1866"/>
      <c r="C226" s="412">
        <v>2022</v>
      </c>
      <c r="D226" s="412">
        <v>2023</v>
      </c>
      <c r="E226" s="412">
        <v>2024</v>
      </c>
      <c r="F226" s="412">
        <v>2025</v>
      </c>
    </row>
    <row r="227" spans="2:6" ht="9" customHeight="1" thickBot="1" x14ac:dyDescent="0.3">
      <c r="B227" s="1867"/>
      <c r="C227" s="414" t="s">
        <v>17</v>
      </c>
      <c r="D227" s="414" t="s">
        <v>18</v>
      </c>
      <c r="E227" s="414" t="s">
        <v>18</v>
      </c>
      <c r="F227" s="414" t="s">
        <v>18</v>
      </c>
    </row>
    <row r="228" spans="2:6" ht="15.75" thickBot="1" x14ac:dyDescent="0.3">
      <c r="B228" s="738" t="s">
        <v>593</v>
      </c>
      <c r="C228" s="428">
        <f>C229+C230+C231+C232</f>
        <v>0</v>
      </c>
      <c r="D228" s="428">
        <f>D229+D230+D231+D232</f>
        <v>0</v>
      </c>
      <c r="E228" s="428">
        <f>E229+E230+E231+E232</f>
        <v>0</v>
      </c>
      <c r="F228" s="428">
        <f>F229+F230+F231+F232</f>
        <v>0</v>
      </c>
    </row>
    <row r="229" spans="2:6" ht="15.75" thickBot="1" x14ac:dyDescent="0.3">
      <c r="B229" s="737" t="s">
        <v>569</v>
      </c>
      <c r="C229" s="428"/>
      <c r="D229" s="428"/>
      <c r="E229" s="428"/>
      <c r="F229" s="428"/>
    </row>
    <row r="230" spans="2:6" ht="15.75" thickBot="1" x14ac:dyDescent="0.3">
      <c r="B230" s="737" t="s">
        <v>594</v>
      </c>
      <c r="C230" s="428"/>
      <c r="D230" s="428"/>
      <c r="E230" s="428"/>
      <c r="F230" s="428"/>
    </row>
    <row r="231" spans="2:6" ht="15.75" thickBot="1" x14ac:dyDescent="0.3">
      <c r="B231" s="737" t="s">
        <v>595</v>
      </c>
      <c r="C231" s="428"/>
      <c r="D231" s="428"/>
      <c r="E231" s="428"/>
      <c r="F231" s="428"/>
    </row>
    <row r="232" spans="2:6" ht="15.75" thickBot="1" x14ac:dyDescent="0.3">
      <c r="B232" s="737" t="s">
        <v>596</v>
      </c>
      <c r="C232" s="428"/>
      <c r="D232" s="428"/>
      <c r="E232" s="428"/>
      <c r="F232" s="428"/>
    </row>
    <row r="233" spans="2:6" ht="15.75" thickBot="1" x14ac:dyDescent="0.3">
      <c r="B233" s="738" t="s">
        <v>597</v>
      </c>
      <c r="C233" s="432">
        <f>C234+C235+C236+C237</f>
        <v>0</v>
      </c>
      <c r="D233" s="432">
        <f>D234+D235+D236+D237</f>
        <v>0</v>
      </c>
      <c r="E233" s="432">
        <f>E234+E235+E236+E237</f>
        <v>0</v>
      </c>
      <c r="F233" s="432">
        <f>F234+F235+F236+F237</f>
        <v>0</v>
      </c>
    </row>
    <row r="234" spans="2:6" ht="15.75" thickBot="1" x14ac:dyDescent="0.3">
      <c r="B234" s="737" t="s">
        <v>569</v>
      </c>
      <c r="C234" s="432"/>
      <c r="D234" s="432">
        <v>0</v>
      </c>
      <c r="E234" s="432">
        <v>0</v>
      </c>
      <c r="F234" s="432"/>
    </row>
    <row r="235" spans="2:6" ht="15.75" thickBot="1" x14ac:dyDescent="0.3">
      <c r="B235" s="737" t="s">
        <v>594</v>
      </c>
      <c r="C235" s="432"/>
      <c r="D235" s="432"/>
      <c r="E235" s="432"/>
      <c r="F235" s="432"/>
    </row>
    <row r="236" spans="2:6" ht="15.75" thickBot="1" x14ac:dyDescent="0.3">
      <c r="B236" s="737" t="s">
        <v>595</v>
      </c>
      <c r="C236" s="432"/>
      <c r="D236" s="432"/>
      <c r="E236" s="432"/>
      <c r="F236" s="432"/>
    </row>
    <row r="237" spans="2:6" ht="15.75" thickBot="1" x14ac:dyDescent="0.3">
      <c r="B237" s="737" t="s">
        <v>596</v>
      </c>
      <c r="C237" s="432"/>
      <c r="D237" s="432"/>
      <c r="E237" s="432"/>
      <c r="F237" s="432"/>
    </row>
    <row r="238" spans="2:6" ht="15.75" thickBot="1" x14ac:dyDescent="0.3">
      <c r="B238" s="741" t="s">
        <v>581</v>
      </c>
      <c r="C238" s="432">
        <f>C228+C233</f>
        <v>0</v>
      </c>
      <c r="D238" s="432">
        <f>D228+D233</f>
        <v>0</v>
      </c>
      <c r="E238" s="432">
        <f>E228+E233</f>
        <v>0</v>
      </c>
      <c r="F238" s="432">
        <f>F228+F233</f>
        <v>0</v>
      </c>
    </row>
    <row r="239" spans="2:6" ht="15.75" thickBot="1" x14ac:dyDescent="0.3">
      <c r="B239" s="1855" t="s">
        <v>72</v>
      </c>
      <c r="C239" s="1641"/>
      <c r="D239" s="1641"/>
      <c r="E239" s="1641"/>
      <c r="F239" s="1856"/>
    </row>
    <row r="240" spans="2:6" ht="15.75" thickBot="1" x14ac:dyDescent="0.3">
      <c r="B240" s="1855" t="s">
        <v>583</v>
      </c>
      <c r="C240" s="1641"/>
      <c r="D240" s="1641"/>
      <c r="E240" s="1641"/>
      <c r="F240" s="1856"/>
    </row>
    <row r="241" spans="2:8" ht="15.75" thickBot="1" x14ac:dyDescent="0.3">
      <c r="B241" s="444" t="s">
        <v>584</v>
      </c>
      <c r="C241" s="1961"/>
      <c r="D241" s="1962"/>
      <c r="E241" s="1962"/>
      <c r="F241" s="1963"/>
    </row>
    <row r="242" spans="2:8" ht="30.75" customHeight="1" thickBot="1" x14ac:dyDescent="0.3">
      <c r="B242" s="444" t="s">
        <v>641</v>
      </c>
      <c r="C242" s="444"/>
      <c r="D242" s="445" t="s">
        <v>587</v>
      </c>
      <c r="E242" s="1627"/>
      <c r="F242" s="1880"/>
      <c r="G242" s="2070"/>
      <c r="H242" s="2071"/>
    </row>
    <row r="243" spans="2:8" ht="15.75" thickBot="1" x14ac:dyDescent="0.3">
      <c r="B243" s="749"/>
      <c r="C243" s="1646"/>
      <c r="D243" s="1881"/>
      <c r="E243" s="1627"/>
      <c r="F243" s="1880"/>
      <c r="G243" s="2072"/>
      <c r="H243" s="2073"/>
    </row>
    <row r="244" spans="2:8" ht="17.25" customHeight="1" thickBot="1" x14ac:dyDescent="0.3">
      <c r="B244" s="742" t="s">
        <v>560</v>
      </c>
      <c r="C244" s="1629"/>
      <c r="D244" s="1630"/>
      <c r="E244" s="1630"/>
      <c r="F244" s="1871"/>
      <c r="G244" s="2074"/>
      <c r="H244" s="2075"/>
    </row>
    <row r="245" spans="2:8" ht="15.75" thickBot="1" x14ac:dyDescent="0.3">
      <c r="B245" s="742" t="s">
        <v>37</v>
      </c>
      <c r="C245" s="1643"/>
      <c r="D245" s="1644"/>
      <c r="E245" s="1644"/>
      <c r="F245" s="1857"/>
    </row>
    <row r="246" spans="2:8" ht="12.75" customHeight="1" x14ac:dyDescent="0.25">
      <c r="B246" s="1866"/>
      <c r="C246" s="412">
        <v>2022</v>
      </c>
      <c r="D246" s="412">
        <v>2023</v>
      </c>
      <c r="E246" s="412">
        <v>2024</v>
      </c>
      <c r="F246" s="412">
        <v>2025</v>
      </c>
    </row>
    <row r="247" spans="2:8" ht="9" customHeight="1" thickBot="1" x14ac:dyDescent="0.3">
      <c r="B247" s="1867"/>
      <c r="C247" s="414" t="s">
        <v>17</v>
      </c>
      <c r="D247" s="414" t="s">
        <v>18</v>
      </c>
      <c r="E247" s="414" t="s">
        <v>18</v>
      </c>
      <c r="F247" s="414" t="s">
        <v>18</v>
      </c>
    </row>
    <row r="248" spans="2:8" ht="15.75" thickBot="1" x14ac:dyDescent="0.3">
      <c r="B248" s="742" t="s">
        <v>39</v>
      </c>
      <c r="C248" s="418"/>
      <c r="D248" s="418"/>
      <c r="E248" s="418"/>
      <c r="F248" s="418"/>
    </row>
    <row r="249" spans="2:8" ht="15.75" thickBot="1" x14ac:dyDescent="0.3">
      <c r="B249" s="742" t="s">
        <v>562</v>
      </c>
      <c r="C249" s="418">
        <f>C312-C274</f>
        <v>0</v>
      </c>
      <c r="D249" s="418">
        <f>D312-D274</f>
        <v>0</v>
      </c>
      <c r="E249" s="418">
        <f>E312-E274</f>
        <v>0</v>
      </c>
      <c r="F249" s="418">
        <f>F267</f>
        <v>0</v>
      </c>
    </row>
    <row r="250" spans="2:8" ht="15.75" thickBot="1" x14ac:dyDescent="0.3">
      <c r="B250" s="742" t="s">
        <v>563</v>
      </c>
      <c r="C250" s="418"/>
      <c r="D250" s="418"/>
      <c r="E250" s="418"/>
      <c r="F250" s="418"/>
    </row>
    <row r="251" spans="2:8" ht="15.75" thickBot="1" x14ac:dyDescent="0.3">
      <c r="B251" s="742" t="s">
        <v>564</v>
      </c>
      <c r="C251" s="420"/>
      <c r="D251" s="421"/>
      <c r="E251" s="421"/>
      <c r="F251" s="421"/>
      <c r="G251" s="437"/>
      <c r="H251" s="437"/>
    </row>
    <row r="252" spans="2:8" ht="15.75" thickBot="1" x14ac:dyDescent="0.3">
      <c r="B252" s="742" t="s">
        <v>566</v>
      </c>
      <c r="C252" s="420"/>
      <c r="D252" s="421"/>
      <c r="E252" s="421"/>
      <c r="F252" s="421"/>
    </row>
    <row r="253" spans="2:8" ht="15.75" thickBot="1" x14ac:dyDescent="0.3">
      <c r="B253" s="742" t="s">
        <v>51</v>
      </c>
      <c r="C253" s="420"/>
      <c r="D253" s="421"/>
      <c r="E253" s="421"/>
      <c r="F253" s="421"/>
    </row>
    <row r="254" spans="2:8" ht="15.75" thickBot="1" x14ac:dyDescent="0.3">
      <c r="B254" s="1872" t="s">
        <v>592</v>
      </c>
      <c r="C254" s="1638"/>
      <c r="D254" s="1638"/>
      <c r="E254" s="1638"/>
      <c r="F254" s="1873"/>
    </row>
    <row r="255" spans="2:8" ht="12.75" customHeight="1" x14ac:dyDescent="0.25">
      <c r="B255" s="1866"/>
      <c r="C255" s="412">
        <v>2022</v>
      </c>
      <c r="D255" s="412">
        <v>2023</v>
      </c>
      <c r="E255" s="412">
        <v>2024</v>
      </c>
      <c r="F255" s="412">
        <v>2025</v>
      </c>
    </row>
    <row r="256" spans="2:8" ht="9" customHeight="1" thickBot="1" x14ac:dyDescent="0.3">
      <c r="B256" s="1867"/>
      <c r="C256" s="414" t="s">
        <v>17</v>
      </c>
      <c r="D256" s="414" t="s">
        <v>18</v>
      </c>
      <c r="E256" s="414" t="s">
        <v>18</v>
      </c>
      <c r="F256" s="414" t="s">
        <v>18</v>
      </c>
    </row>
    <row r="257" spans="2:6" ht="15.75" thickBot="1" x14ac:dyDescent="0.3">
      <c r="B257" s="738" t="s">
        <v>593</v>
      </c>
      <c r="C257" s="428">
        <f>C258+C259+C260+C261</f>
        <v>0</v>
      </c>
      <c r="D257" s="428">
        <f>D258+D259+D260+D261</f>
        <v>0</v>
      </c>
      <c r="E257" s="428">
        <f>E258+E259+E260+E261</f>
        <v>0</v>
      </c>
      <c r="F257" s="428">
        <f>F258+F259+F260+F261</f>
        <v>0</v>
      </c>
    </row>
    <row r="258" spans="2:6" ht="15.75" thickBot="1" x14ac:dyDescent="0.3">
      <c r="B258" s="737" t="s">
        <v>569</v>
      </c>
      <c r="C258" s="428"/>
      <c r="D258" s="428"/>
      <c r="E258" s="428"/>
      <c r="F258" s="428"/>
    </row>
    <row r="259" spans="2:6" ht="15.75" thickBot="1" x14ac:dyDescent="0.3">
      <c r="B259" s="737" t="s">
        <v>594</v>
      </c>
      <c r="C259" s="428"/>
      <c r="D259" s="428"/>
      <c r="E259" s="428"/>
      <c r="F259" s="428"/>
    </row>
    <row r="260" spans="2:6" ht="15.75" thickBot="1" x14ac:dyDescent="0.3">
      <c r="B260" s="737" t="s">
        <v>595</v>
      </c>
      <c r="C260" s="428"/>
      <c r="D260" s="428"/>
      <c r="E260" s="428"/>
      <c r="F260" s="428"/>
    </row>
    <row r="261" spans="2:6" ht="15.75" thickBot="1" x14ac:dyDescent="0.3">
      <c r="B261" s="737" t="s">
        <v>596</v>
      </c>
      <c r="C261" s="428"/>
      <c r="D261" s="428"/>
      <c r="E261" s="428"/>
      <c r="F261" s="428"/>
    </row>
    <row r="262" spans="2:6" ht="15.75" thickBot="1" x14ac:dyDescent="0.3">
      <c r="B262" s="738" t="s">
        <v>597</v>
      </c>
      <c r="C262" s="432">
        <f>C263+C264+C265+C266</f>
        <v>0</v>
      </c>
      <c r="D262" s="432">
        <f>D263+D264+D265+D266</f>
        <v>0</v>
      </c>
      <c r="E262" s="432">
        <f>E263+E264+E265+E266</f>
        <v>0</v>
      </c>
      <c r="F262" s="432">
        <f>F263+F264+F265+F266</f>
        <v>0</v>
      </c>
    </row>
    <row r="263" spans="2:6" ht="15.75" thickBot="1" x14ac:dyDescent="0.3">
      <c r="B263" s="737" t="s">
        <v>569</v>
      </c>
      <c r="C263" s="432"/>
      <c r="D263" s="428"/>
      <c r="E263" s="428"/>
      <c r="F263" s="428">
        <v>0</v>
      </c>
    </row>
    <row r="264" spans="2:6" ht="15.75" thickBot="1" x14ac:dyDescent="0.3">
      <c r="B264" s="737" t="s">
        <v>594</v>
      </c>
      <c r="C264" s="432"/>
      <c r="D264" s="428"/>
      <c r="E264" s="428"/>
      <c r="F264" s="428"/>
    </row>
    <row r="265" spans="2:6" ht="15.75" thickBot="1" x14ac:dyDescent="0.3">
      <c r="B265" s="737" t="s">
        <v>595</v>
      </c>
      <c r="C265" s="432"/>
      <c r="D265" s="428"/>
      <c r="E265" s="428"/>
      <c r="F265" s="428"/>
    </row>
    <row r="266" spans="2:6" ht="15.75" thickBot="1" x14ac:dyDescent="0.3">
      <c r="B266" s="737" t="s">
        <v>596</v>
      </c>
      <c r="C266" s="432"/>
      <c r="D266" s="428"/>
      <c r="E266" s="428"/>
      <c r="F266" s="428"/>
    </row>
    <row r="267" spans="2:6" ht="15.75" thickBot="1" x14ac:dyDescent="0.3">
      <c r="B267" s="748" t="s">
        <v>577</v>
      </c>
      <c r="C267" s="432">
        <f>C257+C262</f>
        <v>0</v>
      </c>
      <c r="D267" s="432">
        <f>D257+D262</f>
        <v>0</v>
      </c>
      <c r="E267" s="432">
        <f>E257+E262</f>
        <v>0</v>
      </c>
      <c r="F267" s="432">
        <f>F257+F262</f>
        <v>0</v>
      </c>
    </row>
    <row r="268" spans="2:6" ht="23.25" thickBot="1" x14ac:dyDescent="0.3">
      <c r="B268" s="444" t="s">
        <v>647</v>
      </c>
      <c r="C268" s="444"/>
      <c r="D268" s="445" t="s">
        <v>587</v>
      </c>
      <c r="E268" s="1627"/>
      <c r="F268" s="1880"/>
    </row>
    <row r="269" spans="2:6" ht="17.25" customHeight="1" thickBot="1" x14ac:dyDescent="0.3">
      <c r="B269" s="742" t="s">
        <v>560</v>
      </c>
      <c r="C269" s="1629"/>
      <c r="D269" s="1630"/>
      <c r="E269" s="1630"/>
      <c r="F269" s="1871"/>
    </row>
    <row r="270" spans="2:6" ht="15.75" thickBot="1" x14ac:dyDescent="0.3">
      <c r="B270" s="742" t="s">
        <v>37</v>
      </c>
      <c r="C270" s="1643"/>
      <c r="D270" s="1644"/>
      <c r="E270" s="1644"/>
      <c r="F270" s="1857"/>
    </row>
    <row r="271" spans="2:6" ht="12.75" customHeight="1" x14ac:dyDescent="0.25">
      <c r="B271" s="1866"/>
      <c r="C271" s="412">
        <v>2022</v>
      </c>
      <c r="D271" s="412">
        <v>2023</v>
      </c>
      <c r="E271" s="412">
        <v>2024</v>
      </c>
      <c r="F271" s="412">
        <v>2025</v>
      </c>
    </row>
    <row r="272" spans="2:6" ht="9" customHeight="1" thickBot="1" x14ac:dyDescent="0.3">
      <c r="B272" s="1867"/>
      <c r="C272" s="414" t="s">
        <v>17</v>
      </c>
      <c r="D272" s="414" t="s">
        <v>18</v>
      </c>
      <c r="E272" s="414" t="s">
        <v>18</v>
      </c>
      <c r="F272" s="414" t="s">
        <v>18</v>
      </c>
    </row>
    <row r="273" spans="2:8" ht="15.75" thickBot="1" x14ac:dyDescent="0.3">
      <c r="B273" s="742" t="s">
        <v>39</v>
      </c>
      <c r="C273" s="742"/>
      <c r="D273" s="742"/>
      <c r="E273" s="742"/>
      <c r="F273" s="742"/>
    </row>
    <row r="274" spans="2:8" ht="15.75" thickBot="1" x14ac:dyDescent="0.3">
      <c r="B274" s="742" t="s">
        <v>562</v>
      </c>
      <c r="C274" s="418"/>
      <c r="D274" s="418"/>
      <c r="E274" s="418"/>
      <c r="F274" s="418"/>
    </row>
    <row r="275" spans="2:8" ht="15.75" thickBot="1" x14ac:dyDescent="0.3">
      <c r="B275" s="742" t="s">
        <v>563</v>
      </c>
      <c r="C275" s="418"/>
      <c r="D275" s="418"/>
      <c r="E275" s="418"/>
      <c r="F275" s="418"/>
    </row>
    <row r="276" spans="2:8" ht="15.75" thickBot="1" x14ac:dyDescent="0.3">
      <c r="B276" s="742" t="s">
        <v>564</v>
      </c>
      <c r="C276" s="420"/>
      <c r="D276" s="421"/>
      <c r="E276" s="421"/>
      <c r="F276" s="421"/>
      <c r="G276" s="437"/>
      <c r="H276" s="437"/>
    </row>
    <row r="277" spans="2:8" ht="15.75" thickBot="1" x14ac:dyDescent="0.3">
      <c r="B277" s="742" t="s">
        <v>566</v>
      </c>
      <c r="C277" s="420"/>
      <c r="D277" s="421"/>
      <c r="E277" s="421"/>
      <c r="F277" s="421"/>
    </row>
    <row r="278" spans="2:8" ht="15.75" thickBot="1" x14ac:dyDescent="0.3">
      <c r="B278" s="742" t="s">
        <v>51</v>
      </c>
      <c r="C278" s="420"/>
      <c r="D278" s="421"/>
      <c r="E278" s="421"/>
      <c r="F278" s="421"/>
    </row>
    <row r="279" spans="2:8" ht="15.75" thickBot="1" x14ac:dyDescent="0.3">
      <c r="B279" s="1872" t="s">
        <v>1974</v>
      </c>
      <c r="C279" s="1638"/>
      <c r="D279" s="1638"/>
      <c r="E279" s="1638"/>
      <c r="F279" s="1873"/>
    </row>
    <row r="280" spans="2:8" ht="12.75" customHeight="1" x14ac:dyDescent="0.25">
      <c r="B280" s="1866"/>
      <c r="C280" s="412">
        <v>2022</v>
      </c>
      <c r="D280" s="412">
        <v>2023</v>
      </c>
      <c r="E280" s="412">
        <v>2024</v>
      </c>
      <c r="F280" s="412">
        <v>2025</v>
      </c>
    </row>
    <row r="281" spans="2:8" ht="9" customHeight="1" thickBot="1" x14ac:dyDescent="0.3">
      <c r="B281" s="1867"/>
      <c r="C281" s="414" t="s">
        <v>17</v>
      </c>
      <c r="D281" s="414" t="s">
        <v>18</v>
      </c>
      <c r="E281" s="414" t="s">
        <v>18</v>
      </c>
      <c r="F281" s="414" t="s">
        <v>18</v>
      </c>
    </row>
    <row r="282" spans="2:8" ht="15.75" thickBot="1" x14ac:dyDescent="0.3">
      <c r="B282" s="738" t="s">
        <v>593</v>
      </c>
      <c r="C282" s="428">
        <f>C283+C284+C285+C286</f>
        <v>0</v>
      </c>
      <c r="D282" s="428">
        <f>D283+D284+D285+D286</f>
        <v>0</v>
      </c>
      <c r="E282" s="428">
        <f>E283+E284+E285+E286</f>
        <v>0</v>
      </c>
      <c r="F282" s="428">
        <f>F283+F284+F285+F286</f>
        <v>0</v>
      </c>
    </row>
    <row r="283" spans="2:8" ht="15.75" thickBot="1" x14ac:dyDescent="0.3">
      <c r="B283" s="737" t="s">
        <v>569</v>
      </c>
      <c r="C283" s="428"/>
      <c r="D283" s="428"/>
      <c r="E283" s="428"/>
      <c r="F283" s="428"/>
    </row>
    <row r="284" spans="2:8" ht="15.75" thickBot="1" x14ac:dyDescent="0.3">
      <c r="B284" s="737" t="s">
        <v>594</v>
      </c>
      <c r="C284" s="428"/>
      <c r="D284" s="428"/>
      <c r="E284" s="428"/>
      <c r="F284" s="428"/>
    </row>
    <row r="285" spans="2:8" ht="15.75" thickBot="1" x14ac:dyDescent="0.3">
      <c r="B285" s="737" t="s">
        <v>595</v>
      </c>
      <c r="C285" s="428"/>
      <c r="D285" s="428"/>
      <c r="E285" s="428"/>
      <c r="F285" s="428"/>
    </row>
    <row r="286" spans="2:8" ht="15.75" thickBot="1" x14ac:dyDescent="0.3">
      <c r="B286" s="737" t="s">
        <v>596</v>
      </c>
      <c r="C286" s="428"/>
      <c r="D286" s="428"/>
      <c r="E286" s="428"/>
      <c r="F286" s="428"/>
    </row>
    <row r="287" spans="2:8" ht="15.75" thickBot="1" x14ac:dyDescent="0.3">
      <c r="B287" s="738" t="s">
        <v>597</v>
      </c>
      <c r="C287" s="432">
        <f>C288+C289+C290+C291</f>
        <v>0</v>
      </c>
      <c r="D287" s="432">
        <f>D288+D289+D290+D291</f>
        <v>0</v>
      </c>
      <c r="E287" s="432">
        <f>E288+E289+E290+E291</f>
        <v>0</v>
      </c>
      <c r="F287" s="432">
        <f>F288+F289+F290+F291</f>
        <v>0</v>
      </c>
    </row>
    <row r="288" spans="2:8" ht="15.75" thickBot="1" x14ac:dyDescent="0.3">
      <c r="B288" s="737" t="s">
        <v>569</v>
      </c>
      <c r="C288" s="432"/>
      <c r="D288" s="428"/>
      <c r="E288" s="428"/>
      <c r="F288" s="428"/>
    </row>
    <row r="289" spans="2:8" ht="15.75" thickBot="1" x14ac:dyDescent="0.3">
      <c r="B289" s="737" t="s">
        <v>594</v>
      </c>
      <c r="C289" s="432"/>
      <c r="D289" s="428"/>
      <c r="E289" s="428"/>
      <c r="F289" s="428"/>
    </row>
    <row r="290" spans="2:8" ht="15.75" thickBot="1" x14ac:dyDescent="0.3">
      <c r="B290" s="737" t="s">
        <v>595</v>
      </c>
      <c r="C290" s="432"/>
      <c r="D290" s="428"/>
      <c r="E290" s="428"/>
      <c r="F290" s="428"/>
    </row>
    <row r="291" spans="2:8" ht="15.75" thickBot="1" x14ac:dyDescent="0.3">
      <c r="B291" s="737" t="s">
        <v>596</v>
      </c>
      <c r="C291" s="432"/>
      <c r="D291" s="428"/>
      <c r="E291" s="428"/>
      <c r="F291" s="428"/>
    </row>
    <row r="292" spans="2:8" ht="15.75" thickBot="1" x14ac:dyDescent="0.3">
      <c r="B292" s="748" t="s">
        <v>653</v>
      </c>
      <c r="C292" s="432">
        <f>C282+C287</f>
        <v>0</v>
      </c>
      <c r="D292" s="432">
        <f>D282+D287</f>
        <v>0</v>
      </c>
      <c r="E292" s="432">
        <f>E282+E287</f>
        <v>0</v>
      </c>
      <c r="F292" s="432">
        <f>F282+F287</f>
        <v>0</v>
      </c>
    </row>
    <row r="293" spans="2:8" ht="23.25" thickBot="1" x14ac:dyDescent="0.3">
      <c r="B293" s="444" t="s">
        <v>664</v>
      </c>
      <c r="C293" s="746"/>
      <c r="D293" s="745" t="s">
        <v>587</v>
      </c>
      <c r="E293" s="744"/>
      <c r="F293" s="743"/>
    </row>
    <row r="294" spans="2:8" ht="17.25" customHeight="1" thickBot="1" x14ac:dyDescent="0.3">
      <c r="B294" s="742" t="s">
        <v>560</v>
      </c>
      <c r="C294" s="1629"/>
      <c r="D294" s="1630"/>
      <c r="E294" s="1630"/>
      <c r="F294" s="1871"/>
    </row>
    <row r="295" spans="2:8" ht="15.75" thickBot="1" x14ac:dyDescent="0.3">
      <c r="B295" s="742" t="s">
        <v>37</v>
      </c>
      <c r="C295" s="1643"/>
      <c r="D295" s="1644"/>
      <c r="E295" s="1644"/>
      <c r="F295" s="1857"/>
    </row>
    <row r="296" spans="2:8" ht="12.75" customHeight="1" x14ac:dyDescent="0.25">
      <c r="B296" s="1866"/>
      <c r="C296" s="412">
        <v>2022</v>
      </c>
      <c r="D296" s="412">
        <v>2023</v>
      </c>
      <c r="E296" s="412">
        <v>2024</v>
      </c>
      <c r="F296" s="412">
        <v>2025</v>
      </c>
    </row>
    <row r="297" spans="2:8" ht="9" customHeight="1" thickBot="1" x14ac:dyDescent="0.3">
      <c r="B297" s="1867"/>
      <c r="C297" s="414" t="s">
        <v>17</v>
      </c>
      <c r="D297" s="414" t="s">
        <v>18</v>
      </c>
      <c r="E297" s="414" t="s">
        <v>18</v>
      </c>
      <c r="F297" s="414" t="s">
        <v>18</v>
      </c>
    </row>
    <row r="298" spans="2:8" ht="15.75" thickBot="1" x14ac:dyDescent="0.3">
      <c r="B298" s="742" t="s">
        <v>39</v>
      </c>
      <c r="C298" s="742"/>
      <c r="D298" s="742"/>
      <c r="E298" s="742"/>
      <c r="F298" s="742"/>
    </row>
    <row r="299" spans="2:8" ht="15.75" thickBot="1" x14ac:dyDescent="0.3">
      <c r="B299" s="742" t="s">
        <v>562</v>
      </c>
      <c r="C299" s="418"/>
      <c r="D299" s="418"/>
      <c r="E299" s="418"/>
      <c r="F299" s="418"/>
    </row>
    <row r="300" spans="2:8" ht="15.75" thickBot="1" x14ac:dyDescent="0.3">
      <c r="B300" s="742" t="s">
        <v>563</v>
      </c>
      <c r="C300" s="418"/>
      <c r="D300" s="418"/>
      <c r="E300" s="418"/>
      <c r="F300" s="418"/>
    </row>
    <row r="301" spans="2:8" ht="15.75" thickBot="1" x14ac:dyDescent="0.3">
      <c r="B301" s="742" t="s">
        <v>564</v>
      </c>
      <c r="C301" s="420"/>
      <c r="D301" s="421"/>
      <c r="E301" s="421"/>
      <c r="F301" s="421"/>
      <c r="G301" s="437"/>
      <c r="H301" s="437"/>
    </row>
    <row r="302" spans="2:8" ht="15.75" thickBot="1" x14ac:dyDescent="0.3">
      <c r="B302" s="742" t="s">
        <v>566</v>
      </c>
      <c r="C302" s="420"/>
      <c r="D302" s="421"/>
      <c r="E302" s="421"/>
      <c r="F302" s="421"/>
    </row>
    <row r="303" spans="2:8" ht="15.75" thickBot="1" x14ac:dyDescent="0.3">
      <c r="B303" s="742" t="s">
        <v>51</v>
      </c>
      <c r="C303" s="420"/>
      <c r="D303" s="421"/>
      <c r="E303" s="421"/>
      <c r="F303" s="421"/>
    </row>
    <row r="304" spans="2:8" ht="15.75" thickBot="1" x14ac:dyDescent="0.3">
      <c r="B304" s="1872" t="s">
        <v>2033</v>
      </c>
      <c r="C304" s="1638"/>
      <c r="D304" s="1638"/>
      <c r="E304" s="1638"/>
      <c r="F304" s="1873"/>
    </row>
    <row r="305" spans="2:6" ht="12.75" customHeight="1" x14ac:dyDescent="0.25">
      <c r="B305" s="1866"/>
      <c r="C305" s="412">
        <v>2022</v>
      </c>
      <c r="D305" s="412">
        <v>2023</v>
      </c>
      <c r="E305" s="412">
        <v>2024</v>
      </c>
      <c r="F305" s="412">
        <v>2025</v>
      </c>
    </row>
    <row r="306" spans="2:6" ht="9" customHeight="1" thickBot="1" x14ac:dyDescent="0.3">
      <c r="B306" s="1867"/>
      <c r="C306" s="414" t="s">
        <v>17</v>
      </c>
      <c r="D306" s="414" t="s">
        <v>18</v>
      </c>
      <c r="E306" s="414" t="s">
        <v>18</v>
      </c>
      <c r="F306" s="414" t="s">
        <v>18</v>
      </c>
    </row>
    <row r="307" spans="2:6" ht="15.75" thickBot="1" x14ac:dyDescent="0.3">
      <c r="B307" s="738" t="s">
        <v>593</v>
      </c>
      <c r="C307" s="428">
        <f>C308+C309+C310+C311</f>
        <v>0</v>
      </c>
      <c r="D307" s="428">
        <f>D308+D309+D310+D311</f>
        <v>0</v>
      </c>
      <c r="E307" s="428">
        <f>E308+E309+E310+E311</f>
        <v>0</v>
      </c>
      <c r="F307" s="428">
        <f>F308+F309+F310+F311</f>
        <v>0</v>
      </c>
    </row>
    <row r="308" spans="2:6" ht="15.75" thickBot="1" x14ac:dyDescent="0.3">
      <c r="B308" s="737" t="s">
        <v>569</v>
      </c>
      <c r="C308" s="428"/>
      <c r="D308" s="428"/>
      <c r="E308" s="428"/>
      <c r="F308" s="428"/>
    </row>
    <row r="309" spans="2:6" ht="15.75" thickBot="1" x14ac:dyDescent="0.3">
      <c r="B309" s="737" t="s">
        <v>594</v>
      </c>
      <c r="C309" s="428"/>
      <c r="D309" s="428"/>
      <c r="E309" s="428"/>
      <c r="F309" s="428"/>
    </row>
    <row r="310" spans="2:6" ht="15.75" thickBot="1" x14ac:dyDescent="0.3">
      <c r="B310" s="737" t="s">
        <v>595</v>
      </c>
      <c r="C310" s="428"/>
      <c r="D310" s="428"/>
      <c r="E310" s="428"/>
      <c r="F310" s="428"/>
    </row>
    <row r="311" spans="2:6" ht="15.75" thickBot="1" x14ac:dyDescent="0.3">
      <c r="B311" s="737" t="s">
        <v>596</v>
      </c>
      <c r="C311" s="428"/>
      <c r="D311" s="428"/>
      <c r="E311" s="428"/>
      <c r="F311" s="428"/>
    </row>
    <row r="312" spans="2:6" ht="15.75" thickBot="1" x14ac:dyDescent="0.3">
      <c r="B312" s="738" t="s">
        <v>597</v>
      </c>
      <c r="C312" s="432">
        <f>C313+C314+C315+C316</f>
        <v>0</v>
      </c>
      <c r="D312" s="432">
        <f>D313+D314+D315+D316</f>
        <v>0</v>
      </c>
      <c r="E312" s="432">
        <f>E313+E314+E315+E316</f>
        <v>0</v>
      </c>
      <c r="F312" s="432">
        <f>F313+F314+F315+F316</f>
        <v>0</v>
      </c>
    </row>
    <row r="313" spans="2:6" ht="15.75" thickBot="1" x14ac:dyDescent="0.3">
      <c r="B313" s="737" t="s">
        <v>569</v>
      </c>
      <c r="C313" s="432"/>
      <c r="D313" s="428"/>
      <c r="E313" s="428"/>
      <c r="F313" s="428"/>
    </row>
    <row r="314" spans="2:6" ht="15.75" thickBot="1" x14ac:dyDescent="0.3">
      <c r="B314" s="737" t="s">
        <v>594</v>
      </c>
      <c r="C314" s="432"/>
      <c r="D314" s="428"/>
      <c r="E314" s="428"/>
      <c r="F314" s="428"/>
    </row>
    <row r="315" spans="2:6" ht="15.75" thickBot="1" x14ac:dyDescent="0.3">
      <c r="B315" s="737" t="s">
        <v>595</v>
      </c>
      <c r="C315" s="432"/>
      <c r="D315" s="428"/>
      <c r="E315" s="428"/>
      <c r="F315" s="428"/>
    </row>
    <row r="316" spans="2:6" ht="15.75" thickBot="1" x14ac:dyDescent="0.3">
      <c r="B316" s="737" t="s">
        <v>596</v>
      </c>
      <c r="C316" s="432"/>
      <c r="D316" s="428"/>
      <c r="E316" s="428"/>
      <c r="F316" s="428"/>
    </row>
    <row r="317" spans="2:6" ht="15.75" thickBot="1" x14ac:dyDescent="0.3">
      <c r="B317" s="741" t="s">
        <v>71</v>
      </c>
      <c r="C317" s="432">
        <f>C307+C312</f>
        <v>0</v>
      </c>
      <c r="D317" s="432">
        <f>D307+D312</f>
        <v>0</v>
      </c>
      <c r="E317" s="432">
        <f>E307+E312</f>
        <v>0</v>
      </c>
      <c r="F317" s="432">
        <f>F307+F312</f>
        <v>0</v>
      </c>
    </row>
    <row r="318" spans="2:6" ht="25.5" customHeight="1" thickBot="1" x14ac:dyDescent="0.3">
      <c r="B318" s="747" t="s">
        <v>661</v>
      </c>
      <c r="C318" s="1646"/>
      <c r="D318" s="1627"/>
      <c r="E318" s="1627"/>
      <c r="F318" s="1880"/>
    </row>
    <row r="319" spans="2:6" ht="23.25" thickBot="1" x14ac:dyDescent="0.3">
      <c r="B319" s="444" t="s">
        <v>664</v>
      </c>
      <c r="C319" s="746"/>
      <c r="D319" s="745" t="s">
        <v>587</v>
      </c>
      <c r="E319" s="744"/>
      <c r="F319" s="743"/>
    </row>
    <row r="320" spans="2:6" ht="17.25" customHeight="1" thickBot="1" x14ac:dyDescent="0.3">
      <c r="B320" s="742" t="s">
        <v>560</v>
      </c>
      <c r="C320" s="1629"/>
      <c r="D320" s="1630"/>
      <c r="E320" s="1630"/>
      <c r="F320" s="1871"/>
    </row>
    <row r="321" spans="2:8" ht="15.75" thickBot="1" x14ac:dyDescent="0.3">
      <c r="B321" s="742" t="s">
        <v>37</v>
      </c>
      <c r="C321" s="1643"/>
      <c r="D321" s="1644"/>
      <c r="E321" s="1644"/>
      <c r="F321" s="1857"/>
    </row>
    <row r="322" spans="2:8" ht="12.75" customHeight="1" x14ac:dyDescent="0.25">
      <c r="B322" s="1866"/>
      <c r="C322" s="412">
        <v>2022</v>
      </c>
      <c r="D322" s="412">
        <v>2023</v>
      </c>
      <c r="E322" s="412">
        <v>2024</v>
      </c>
      <c r="F322" s="412">
        <v>2025</v>
      </c>
    </row>
    <row r="323" spans="2:8" ht="9" customHeight="1" thickBot="1" x14ac:dyDescent="0.3">
      <c r="B323" s="1867"/>
      <c r="C323" s="414" t="s">
        <v>17</v>
      </c>
      <c r="D323" s="414" t="s">
        <v>18</v>
      </c>
      <c r="E323" s="414" t="s">
        <v>18</v>
      </c>
      <c r="F323" s="414" t="s">
        <v>18</v>
      </c>
    </row>
    <row r="324" spans="2:8" ht="15.75" thickBot="1" x14ac:dyDescent="0.3">
      <c r="B324" s="742" t="s">
        <v>39</v>
      </c>
      <c r="C324" s="742"/>
      <c r="D324" s="742"/>
      <c r="E324" s="742"/>
      <c r="F324" s="742"/>
    </row>
    <row r="325" spans="2:8" ht="15.75" thickBot="1" x14ac:dyDescent="0.3">
      <c r="B325" s="742" t="s">
        <v>562</v>
      </c>
      <c r="C325" s="418"/>
      <c r="D325" s="418"/>
      <c r="E325" s="418"/>
      <c r="F325" s="418"/>
    </row>
    <row r="326" spans="2:8" ht="15.75" thickBot="1" x14ac:dyDescent="0.3">
      <c r="B326" s="742" t="s">
        <v>563</v>
      </c>
      <c r="C326" s="418"/>
      <c r="D326" s="418"/>
      <c r="E326" s="418"/>
      <c r="F326" s="418"/>
    </row>
    <row r="327" spans="2:8" ht="15.75" thickBot="1" x14ac:dyDescent="0.3">
      <c r="B327" s="742" t="s">
        <v>564</v>
      </c>
      <c r="C327" s="420"/>
      <c r="D327" s="421"/>
      <c r="E327" s="421"/>
      <c r="F327" s="421"/>
      <c r="G327" s="437"/>
      <c r="H327" s="437"/>
    </row>
    <row r="328" spans="2:8" ht="15.75" thickBot="1" x14ac:dyDescent="0.3">
      <c r="B328" s="742" t="s">
        <v>566</v>
      </c>
      <c r="C328" s="420"/>
      <c r="D328" s="421"/>
      <c r="E328" s="421"/>
      <c r="F328" s="421"/>
    </row>
    <row r="329" spans="2:8" ht="15.75" thickBot="1" x14ac:dyDescent="0.3">
      <c r="B329" s="742" t="s">
        <v>51</v>
      </c>
      <c r="C329" s="420"/>
      <c r="D329" s="421"/>
      <c r="E329" s="421"/>
      <c r="F329" s="421"/>
    </row>
    <row r="330" spans="2:8" ht="15.75" thickBot="1" x14ac:dyDescent="0.3">
      <c r="B330" s="1872" t="s">
        <v>2032</v>
      </c>
      <c r="C330" s="1638"/>
      <c r="D330" s="1638"/>
      <c r="E330" s="1638"/>
      <c r="F330" s="1873"/>
    </row>
    <row r="331" spans="2:8" ht="12.75" customHeight="1" x14ac:dyDescent="0.25">
      <c r="B331" s="1866"/>
      <c r="C331" s="412">
        <v>2022</v>
      </c>
      <c r="D331" s="412">
        <v>2023</v>
      </c>
      <c r="E331" s="412">
        <v>2024</v>
      </c>
      <c r="F331" s="412">
        <v>2025</v>
      </c>
    </row>
    <row r="332" spans="2:8" ht="9" customHeight="1" thickBot="1" x14ac:dyDescent="0.3">
      <c r="B332" s="1867"/>
      <c r="C332" s="414" t="s">
        <v>17</v>
      </c>
      <c r="D332" s="414" t="s">
        <v>18</v>
      </c>
      <c r="E332" s="414" t="s">
        <v>18</v>
      </c>
      <c r="F332" s="414" t="s">
        <v>18</v>
      </c>
    </row>
    <row r="333" spans="2:8" ht="15.75" thickBot="1" x14ac:dyDescent="0.3">
      <c r="B333" s="738" t="s">
        <v>593</v>
      </c>
      <c r="C333" s="428">
        <f>C334+C335+C336+C337</f>
        <v>0</v>
      </c>
      <c r="D333" s="428">
        <f>D334+D335+D336+D337</f>
        <v>0</v>
      </c>
      <c r="E333" s="428">
        <f>E334+E335+E336+E337</f>
        <v>0</v>
      </c>
      <c r="F333" s="428">
        <f>F334+F335+F336+F337</f>
        <v>0</v>
      </c>
    </row>
    <row r="334" spans="2:8" ht="15.75" thickBot="1" x14ac:dyDescent="0.3">
      <c r="B334" s="737" t="s">
        <v>569</v>
      </c>
      <c r="C334" s="428"/>
      <c r="D334" s="428"/>
      <c r="E334" s="428"/>
      <c r="F334" s="428"/>
    </row>
    <row r="335" spans="2:8" ht="15.75" thickBot="1" x14ac:dyDescent="0.3">
      <c r="B335" s="737" t="s">
        <v>594</v>
      </c>
      <c r="C335" s="428"/>
      <c r="D335" s="428"/>
      <c r="E335" s="428"/>
      <c r="F335" s="428"/>
    </row>
    <row r="336" spans="2:8" ht="15.75" thickBot="1" x14ac:dyDescent="0.3">
      <c r="B336" s="737" t="s">
        <v>595</v>
      </c>
      <c r="C336" s="428"/>
      <c r="D336" s="428"/>
      <c r="E336" s="428"/>
      <c r="F336" s="428"/>
    </row>
    <row r="337" spans="2:6" ht="15.75" thickBot="1" x14ac:dyDescent="0.3">
      <c r="B337" s="737" t="s">
        <v>596</v>
      </c>
      <c r="C337" s="428"/>
      <c r="D337" s="428"/>
      <c r="E337" s="428"/>
      <c r="F337" s="428"/>
    </row>
    <row r="338" spans="2:6" ht="15.75" thickBot="1" x14ac:dyDescent="0.3">
      <c r="B338" s="738" t="s">
        <v>597</v>
      </c>
      <c r="C338" s="432">
        <f>C339+C340+C341+C342</f>
        <v>0</v>
      </c>
      <c r="D338" s="432">
        <f>D339+D340+D341+D342</f>
        <v>0</v>
      </c>
      <c r="E338" s="432">
        <f>E339+E340+E341+E342</f>
        <v>0</v>
      </c>
      <c r="F338" s="432">
        <f>F339+F340+F341+F342</f>
        <v>0</v>
      </c>
    </row>
    <row r="339" spans="2:6" ht="15.75" thickBot="1" x14ac:dyDescent="0.3">
      <c r="B339" s="737" t="s">
        <v>569</v>
      </c>
      <c r="C339" s="432"/>
      <c r="D339" s="432"/>
      <c r="E339" s="432"/>
      <c r="F339" s="432"/>
    </row>
    <row r="340" spans="2:6" ht="15.75" thickBot="1" x14ac:dyDescent="0.3">
      <c r="B340" s="737" t="s">
        <v>594</v>
      </c>
      <c r="C340" s="432"/>
      <c r="D340" s="432"/>
      <c r="E340" s="432"/>
      <c r="F340" s="432"/>
    </row>
    <row r="341" spans="2:6" ht="15.75" thickBot="1" x14ac:dyDescent="0.3">
      <c r="B341" s="737" t="s">
        <v>595</v>
      </c>
      <c r="C341" s="432"/>
      <c r="D341" s="432"/>
      <c r="E341" s="432"/>
      <c r="F341" s="432"/>
    </row>
    <row r="342" spans="2:6" ht="15.75" thickBot="1" x14ac:dyDescent="0.3">
      <c r="B342" s="737" t="s">
        <v>596</v>
      </c>
      <c r="C342" s="432"/>
      <c r="D342" s="432"/>
      <c r="E342" s="432"/>
      <c r="F342" s="432"/>
    </row>
    <row r="343" spans="2:6" ht="15.75" thickBot="1" x14ac:dyDescent="0.3">
      <c r="B343" s="741" t="s">
        <v>581</v>
      </c>
      <c r="C343" s="432">
        <f>C333+C338</f>
        <v>0</v>
      </c>
      <c r="D343" s="432">
        <f>D333+D338</f>
        <v>0</v>
      </c>
      <c r="E343" s="432">
        <f>E333+E338</f>
        <v>0</v>
      </c>
      <c r="F343" s="432">
        <f>F333+F338</f>
        <v>0</v>
      </c>
    </row>
    <row r="344" spans="2:6" ht="15.75" thickBot="1" x14ac:dyDescent="0.3">
      <c r="B344" s="740"/>
      <c r="C344" s="451"/>
      <c r="D344" s="451"/>
      <c r="E344" s="451"/>
      <c r="F344" s="451"/>
    </row>
    <row r="345" spans="2:6" ht="27" customHeight="1" thickBot="1" x14ac:dyDescent="0.3">
      <c r="B345" s="739" t="s">
        <v>598</v>
      </c>
      <c r="C345" s="453">
        <f>+C220+C144+C66+C29+C169+C103+C325+C299+C274+C249+C194</f>
        <v>43961</v>
      </c>
      <c r="D345" s="453">
        <f>+D220+D144+D66+D29+D169+D103+D325+D299+D274+D249+D194</f>
        <v>47137</v>
      </c>
      <c r="E345" s="453">
        <f>+E220+E144+E66+E29+E169+E103+E325+E299+E274+E249+E194</f>
        <v>47637</v>
      </c>
      <c r="F345" s="453">
        <f>+F220+F144+F66+F29+F169+F103+F325+F299+F274+F249+F194</f>
        <v>47637</v>
      </c>
    </row>
    <row r="346" spans="2:6" ht="24.75" thickBot="1" x14ac:dyDescent="0.3">
      <c r="B346" s="739" t="s">
        <v>599</v>
      </c>
      <c r="C346" s="453">
        <f>+C238+C212+C132+C95+C58+C343+C317+C292+C267+C187+C162</f>
        <v>43961</v>
      </c>
      <c r="D346" s="453">
        <f>+D238+D212+D132+D95+D58+D343+D317+D292+D267+D187+D162</f>
        <v>47137</v>
      </c>
      <c r="E346" s="453">
        <f>+E238+E212+E132+E95+E58+E343+E317+E292+E267+E187+E162</f>
        <v>47637</v>
      </c>
      <c r="F346" s="453">
        <f>+F238+F212+F132+F95+F58+F343+F317+F292+F267+F187+F162</f>
        <v>47637</v>
      </c>
    </row>
    <row r="347" spans="2:6" ht="15.75" thickBot="1" x14ac:dyDescent="0.3">
      <c r="B347" s="738" t="s">
        <v>568</v>
      </c>
      <c r="C347" s="454">
        <f>C348+C349</f>
        <v>24388</v>
      </c>
      <c r="D347" s="454">
        <f>D348+D349</f>
        <v>26013</v>
      </c>
      <c r="E347" s="454">
        <f>E348+E349</f>
        <v>26013</v>
      </c>
      <c r="F347" s="454">
        <f>F348+F349</f>
        <v>26013</v>
      </c>
    </row>
    <row r="348" spans="2:6" ht="15.75" thickBot="1" x14ac:dyDescent="0.3">
      <c r="B348" s="737" t="s">
        <v>569</v>
      </c>
      <c r="C348" s="432">
        <f t="shared" ref="C348:F349" si="5">C38+C75+C112</f>
        <v>24388</v>
      </c>
      <c r="D348" s="432">
        <f t="shared" si="5"/>
        <v>26013</v>
      </c>
      <c r="E348" s="432">
        <f t="shared" si="5"/>
        <v>26013</v>
      </c>
      <c r="F348" s="432">
        <f t="shared" si="5"/>
        <v>26013</v>
      </c>
    </row>
    <row r="349" spans="2:6" ht="15.75" thickBot="1" x14ac:dyDescent="0.3">
      <c r="B349" s="737" t="s">
        <v>600</v>
      </c>
      <c r="C349" s="432">
        <f t="shared" si="5"/>
        <v>0</v>
      </c>
      <c r="D349" s="432">
        <f t="shared" si="5"/>
        <v>0</v>
      </c>
      <c r="E349" s="432">
        <f t="shared" si="5"/>
        <v>0</v>
      </c>
      <c r="F349" s="432">
        <f t="shared" si="5"/>
        <v>0</v>
      </c>
    </row>
    <row r="350" spans="2:6" ht="15.75" thickBot="1" x14ac:dyDescent="0.3">
      <c r="B350" s="738" t="s">
        <v>571</v>
      </c>
      <c r="C350" s="454">
        <f>C351+C352</f>
        <v>3914</v>
      </c>
      <c r="D350" s="454">
        <f>D351+D352</f>
        <v>4014</v>
      </c>
      <c r="E350" s="454">
        <f>E351+E352</f>
        <v>4014</v>
      </c>
      <c r="F350" s="454">
        <f>F351+F352</f>
        <v>4014</v>
      </c>
    </row>
    <row r="351" spans="2:6" ht="15.75" thickBot="1" x14ac:dyDescent="0.3">
      <c r="B351" s="737" t="s">
        <v>569</v>
      </c>
      <c r="C351" s="428">
        <f>C41+C78+C115</f>
        <v>3914</v>
      </c>
      <c r="D351" s="428">
        <f>D41+D78+D115</f>
        <v>4014</v>
      </c>
      <c r="E351" s="428">
        <f>E41+E78+E115</f>
        <v>4014</v>
      </c>
      <c r="F351" s="428">
        <f>F41+F78+F115</f>
        <v>4014</v>
      </c>
    </row>
    <row r="352" spans="2:6" ht="15.75" thickBot="1" x14ac:dyDescent="0.3">
      <c r="B352" s="737" t="s">
        <v>600</v>
      </c>
      <c r="C352" s="432">
        <f>C42+C79+C113</f>
        <v>0</v>
      </c>
      <c r="D352" s="432">
        <f>D42+D79+D113</f>
        <v>0</v>
      </c>
      <c r="E352" s="432">
        <f>E42+E79+E113</f>
        <v>0</v>
      </c>
      <c r="F352" s="432">
        <f>F42+F79+F113</f>
        <v>0</v>
      </c>
    </row>
    <row r="353" spans="2:6" ht="15.75" thickBot="1" x14ac:dyDescent="0.3">
      <c r="B353" s="738" t="s">
        <v>572</v>
      </c>
      <c r="C353" s="454">
        <f>C354+C355</f>
        <v>14659</v>
      </c>
      <c r="D353" s="454">
        <f>D354+D355</f>
        <v>16110</v>
      </c>
      <c r="E353" s="454">
        <f>E354+E355</f>
        <v>16610</v>
      </c>
      <c r="F353" s="454">
        <f>F354+F355</f>
        <v>16610</v>
      </c>
    </row>
    <row r="354" spans="2:6" ht="15.75" thickBot="1" x14ac:dyDescent="0.3">
      <c r="B354" s="737" t="s">
        <v>569</v>
      </c>
      <c r="C354" s="432">
        <f t="shared" ref="C354:F355" si="6">C44+C81+C118</f>
        <v>14659</v>
      </c>
      <c r="D354" s="432">
        <f t="shared" si="6"/>
        <v>16110</v>
      </c>
      <c r="E354" s="432">
        <f t="shared" si="6"/>
        <v>16610</v>
      </c>
      <c r="F354" s="432">
        <f t="shared" si="6"/>
        <v>16610</v>
      </c>
    </row>
    <row r="355" spans="2:6" ht="15.75" thickBot="1" x14ac:dyDescent="0.3">
      <c r="B355" s="737" t="s">
        <v>600</v>
      </c>
      <c r="C355" s="432">
        <f t="shared" si="6"/>
        <v>0</v>
      </c>
      <c r="D355" s="432">
        <f t="shared" si="6"/>
        <v>0</v>
      </c>
      <c r="E355" s="432">
        <f t="shared" si="6"/>
        <v>0</v>
      </c>
      <c r="F355" s="432">
        <f t="shared" si="6"/>
        <v>0</v>
      </c>
    </row>
    <row r="356" spans="2:6" ht="15.75" thickBot="1" x14ac:dyDescent="0.3">
      <c r="B356" s="738" t="s">
        <v>573</v>
      </c>
      <c r="C356" s="454">
        <f>C357+C358</f>
        <v>0</v>
      </c>
      <c r="D356" s="454">
        <f>D357+D358</f>
        <v>0</v>
      </c>
      <c r="E356" s="454">
        <f>E357+E358</f>
        <v>0</v>
      </c>
      <c r="F356" s="454">
        <f>F357+F358</f>
        <v>0</v>
      </c>
    </row>
    <row r="357" spans="2:6" ht="15.75" thickBot="1" x14ac:dyDescent="0.3">
      <c r="B357" s="737" t="s">
        <v>569</v>
      </c>
      <c r="C357" s="428">
        <f t="shared" ref="C357:F358" si="7">C47+C84+C121</f>
        <v>0</v>
      </c>
      <c r="D357" s="428">
        <f t="shared" si="7"/>
        <v>0</v>
      </c>
      <c r="E357" s="428">
        <f t="shared" si="7"/>
        <v>0</v>
      </c>
      <c r="F357" s="428">
        <f t="shared" si="7"/>
        <v>0</v>
      </c>
    </row>
    <row r="358" spans="2:6" ht="15.75" thickBot="1" x14ac:dyDescent="0.3">
      <c r="B358" s="737" t="s">
        <v>600</v>
      </c>
      <c r="C358" s="432">
        <f t="shared" si="7"/>
        <v>0</v>
      </c>
      <c r="D358" s="432">
        <f t="shared" si="7"/>
        <v>0</v>
      </c>
      <c r="E358" s="432">
        <f t="shared" si="7"/>
        <v>0</v>
      </c>
      <c r="F358" s="432">
        <f t="shared" si="7"/>
        <v>0</v>
      </c>
    </row>
    <row r="359" spans="2:6" ht="15.75" thickBot="1" x14ac:dyDescent="0.3">
      <c r="B359" s="738" t="s">
        <v>574</v>
      </c>
      <c r="C359" s="454">
        <f>C360+C361</f>
        <v>0</v>
      </c>
      <c r="D359" s="454">
        <f>D360+D361</f>
        <v>0</v>
      </c>
      <c r="E359" s="454">
        <f>E360+E361</f>
        <v>0</v>
      </c>
      <c r="F359" s="454">
        <f>F360+F361</f>
        <v>0</v>
      </c>
    </row>
    <row r="360" spans="2:6" ht="15.75" thickBot="1" x14ac:dyDescent="0.3">
      <c r="B360" s="737" t="s">
        <v>569</v>
      </c>
      <c r="C360" s="428">
        <f t="shared" ref="C360:F361" si="8">C50+C87+C124</f>
        <v>0</v>
      </c>
      <c r="D360" s="428">
        <f t="shared" si="8"/>
        <v>0</v>
      </c>
      <c r="E360" s="428">
        <f t="shared" si="8"/>
        <v>0</v>
      </c>
      <c r="F360" s="428">
        <f t="shared" si="8"/>
        <v>0</v>
      </c>
    </row>
    <row r="361" spans="2:6" ht="15.75" thickBot="1" x14ac:dyDescent="0.3">
      <c r="B361" s="737" t="s">
        <v>600</v>
      </c>
      <c r="C361" s="432">
        <f t="shared" si="8"/>
        <v>0</v>
      </c>
      <c r="D361" s="432">
        <f t="shared" si="8"/>
        <v>0</v>
      </c>
      <c r="E361" s="432">
        <f t="shared" si="8"/>
        <v>0</v>
      </c>
      <c r="F361" s="432">
        <f t="shared" si="8"/>
        <v>0</v>
      </c>
    </row>
    <row r="362" spans="2:6" ht="15.75" thickBot="1" x14ac:dyDescent="0.3">
      <c r="B362" s="738" t="s">
        <v>575</v>
      </c>
      <c r="C362" s="454">
        <f>C363+C364</f>
        <v>0</v>
      </c>
      <c r="D362" s="454">
        <f>D363+D364</f>
        <v>0</v>
      </c>
      <c r="E362" s="454">
        <f>E363+E364</f>
        <v>0</v>
      </c>
      <c r="F362" s="454">
        <f>F363+F364</f>
        <v>0</v>
      </c>
    </row>
    <row r="363" spans="2:6" ht="15.75" thickBot="1" x14ac:dyDescent="0.3">
      <c r="B363" s="737" t="s">
        <v>569</v>
      </c>
      <c r="C363" s="428">
        <f t="shared" ref="C363:F364" si="9">C53+C90+C127</f>
        <v>0</v>
      </c>
      <c r="D363" s="428">
        <f t="shared" si="9"/>
        <v>0</v>
      </c>
      <c r="E363" s="428">
        <f t="shared" si="9"/>
        <v>0</v>
      </c>
      <c r="F363" s="428">
        <f t="shared" si="9"/>
        <v>0</v>
      </c>
    </row>
    <row r="364" spans="2:6" ht="15.75" thickBot="1" x14ac:dyDescent="0.3">
      <c r="B364" s="737" t="s">
        <v>600</v>
      </c>
      <c r="C364" s="432">
        <f t="shared" si="9"/>
        <v>0</v>
      </c>
      <c r="D364" s="432">
        <f t="shared" si="9"/>
        <v>0</v>
      </c>
      <c r="E364" s="432">
        <f t="shared" si="9"/>
        <v>0</v>
      </c>
      <c r="F364" s="432">
        <f t="shared" si="9"/>
        <v>0</v>
      </c>
    </row>
    <row r="365" spans="2:6" ht="15.75" thickBot="1" x14ac:dyDescent="0.3">
      <c r="B365" s="738" t="s">
        <v>576</v>
      </c>
      <c r="C365" s="454">
        <f>C92+C55</f>
        <v>0</v>
      </c>
      <c r="D365" s="454">
        <f>D92+D55</f>
        <v>0</v>
      </c>
      <c r="E365" s="454">
        <f>E92+E55</f>
        <v>0</v>
      </c>
      <c r="F365" s="454">
        <f>F92+F55</f>
        <v>0</v>
      </c>
    </row>
    <row r="366" spans="2:6" ht="15.75" thickBot="1" x14ac:dyDescent="0.3">
      <c r="B366" s="737" t="s">
        <v>569</v>
      </c>
      <c r="C366" s="428">
        <f t="shared" ref="C366:F367" si="10">C56+C93+C130</f>
        <v>0</v>
      </c>
      <c r="D366" s="428">
        <f t="shared" si="10"/>
        <v>0</v>
      </c>
      <c r="E366" s="428">
        <f t="shared" si="10"/>
        <v>0</v>
      </c>
      <c r="F366" s="428">
        <f t="shared" si="10"/>
        <v>0</v>
      </c>
    </row>
    <row r="367" spans="2:6" ht="15.75" thickBot="1" x14ac:dyDescent="0.3">
      <c r="B367" s="737" t="s">
        <v>600</v>
      </c>
      <c r="C367" s="432">
        <f t="shared" si="10"/>
        <v>0</v>
      </c>
      <c r="D367" s="432">
        <f t="shared" si="10"/>
        <v>0</v>
      </c>
      <c r="E367" s="432">
        <f t="shared" si="10"/>
        <v>0</v>
      </c>
      <c r="F367" s="432">
        <f t="shared" si="10"/>
        <v>0</v>
      </c>
    </row>
    <row r="368" spans="2:6" ht="15.75" thickBot="1" x14ac:dyDescent="0.3">
      <c r="B368" s="738" t="s">
        <v>601</v>
      </c>
      <c r="C368" s="454">
        <f>C369+C370+C371+C372</f>
        <v>0</v>
      </c>
      <c r="D368" s="454">
        <f>D369+D370+D371+D372</f>
        <v>0</v>
      </c>
      <c r="E368" s="454">
        <f>E369+E370+E371+E372</f>
        <v>0</v>
      </c>
      <c r="F368" s="454">
        <f>F369+F370+F371+F372</f>
        <v>0</v>
      </c>
    </row>
    <row r="369" spans="2:6" ht="15.75" thickBot="1" x14ac:dyDescent="0.3">
      <c r="B369" s="737" t="s">
        <v>569</v>
      </c>
      <c r="C369" s="428">
        <f t="shared" ref="C369:F372" si="11">C153+C178+C203+C229+C258+C283+C308+C334</f>
        <v>0</v>
      </c>
      <c r="D369" s="428">
        <f t="shared" si="11"/>
        <v>0</v>
      </c>
      <c r="E369" s="428">
        <f t="shared" si="11"/>
        <v>0</v>
      </c>
      <c r="F369" s="428">
        <f t="shared" si="11"/>
        <v>0</v>
      </c>
    </row>
    <row r="370" spans="2:6" ht="15.75" thickBot="1" x14ac:dyDescent="0.3">
      <c r="B370" s="737" t="s">
        <v>602</v>
      </c>
      <c r="C370" s="428">
        <f t="shared" si="11"/>
        <v>0</v>
      </c>
      <c r="D370" s="428">
        <f t="shared" si="11"/>
        <v>0</v>
      </c>
      <c r="E370" s="428">
        <f t="shared" si="11"/>
        <v>0</v>
      </c>
      <c r="F370" s="428">
        <f t="shared" si="11"/>
        <v>0</v>
      </c>
    </row>
    <row r="371" spans="2:6" ht="15.75" thickBot="1" x14ac:dyDescent="0.3">
      <c r="B371" s="737" t="s">
        <v>595</v>
      </c>
      <c r="C371" s="428">
        <f t="shared" si="11"/>
        <v>0</v>
      </c>
      <c r="D371" s="428">
        <f t="shared" si="11"/>
        <v>0</v>
      </c>
      <c r="E371" s="428">
        <f t="shared" si="11"/>
        <v>0</v>
      </c>
      <c r="F371" s="428">
        <f t="shared" si="11"/>
        <v>0</v>
      </c>
    </row>
    <row r="372" spans="2:6" ht="15.75" thickBot="1" x14ac:dyDescent="0.3">
      <c r="B372" s="737" t="s">
        <v>596</v>
      </c>
      <c r="C372" s="428">
        <f t="shared" si="11"/>
        <v>0</v>
      </c>
      <c r="D372" s="428">
        <f t="shared" si="11"/>
        <v>0</v>
      </c>
      <c r="E372" s="428">
        <f t="shared" si="11"/>
        <v>0</v>
      </c>
      <c r="F372" s="428">
        <f t="shared" si="11"/>
        <v>0</v>
      </c>
    </row>
    <row r="373" spans="2:6" ht="15.75" thickBot="1" x14ac:dyDescent="0.3">
      <c r="B373" s="738" t="s">
        <v>603</v>
      </c>
      <c r="C373" s="454">
        <f>C374+C375+C376+C377</f>
        <v>1000</v>
      </c>
      <c r="D373" s="454">
        <f>D374+D375+D376+D377</f>
        <v>1000</v>
      </c>
      <c r="E373" s="454">
        <f>E374+E375+E376+E377</f>
        <v>1000</v>
      </c>
      <c r="F373" s="454">
        <f>F374+F375+F376+F377</f>
        <v>1000</v>
      </c>
    </row>
    <row r="374" spans="2:6" ht="15.75" thickBot="1" x14ac:dyDescent="0.3">
      <c r="B374" s="737" t="s">
        <v>569</v>
      </c>
      <c r="C374" s="428">
        <f t="shared" ref="C374:F377" si="12">C158+C183+C208+C234+C263+C288+C313+C339</f>
        <v>1000</v>
      </c>
      <c r="D374" s="428">
        <f t="shared" si="12"/>
        <v>1000</v>
      </c>
      <c r="E374" s="428">
        <f t="shared" si="12"/>
        <v>1000</v>
      </c>
      <c r="F374" s="428">
        <f t="shared" si="12"/>
        <v>1000</v>
      </c>
    </row>
    <row r="375" spans="2:6" ht="15.75" thickBot="1" x14ac:dyDescent="0.3">
      <c r="B375" s="737" t="s">
        <v>602</v>
      </c>
      <c r="C375" s="428">
        <f t="shared" si="12"/>
        <v>0</v>
      </c>
      <c r="D375" s="428">
        <f t="shared" si="12"/>
        <v>0</v>
      </c>
      <c r="E375" s="428">
        <f t="shared" si="12"/>
        <v>0</v>
      </c>
      <c r="F375" s="428">
        <f t="shared" si="12"/>
        <v>0</v>
      </c>
    </row>
    <row r="376" spans="2:6" ht="15.75" thickBot="1" x14ac:dyDescent="0.3">
      <c r="B376" s="737" t="s">
        <v>595</v>
      </c>
      <c r="C376" s="428">
        <f t="shared" si="12"/>
        <v>0</v>
      </c>
      <c r="D376" s="428">
        <f t="shared" si="12"/>
        <v>0</v>
      </c>
      <c r="E376" s="428">
        <f t="shared" si="12"/>
        <v>0</v>
      </c>
      <c r="F376" s="428">
        <f t="shared" si="12"/>
        <v>0</v>
      </c>
    </row>
    <row r="377" spans="2:6" ht="15.75" thickBot="1" x14ac:dyDescent="0.3">
      <c r="B377" s="737" t="s">
        <v>596</v>
      </c>
      <c r="C377" s="428">
        <f t="shared" si="12"/>
        <v>0</v>
      </c>
      <c r="D377" s="428">
        <f t="shared" si="12"/>
        <v>0</v>
      </c>
      <c r="E377" s="428">
        <f t="shared" si="12"/>
        <v>0</v>
      </c>
      <c r="F377" s="428">
        <f t="shared" si="12"/>
        <v>0</v>
      </c>
    </row>
    <row r="378" spans="2:6" ht="15.75" thickBot="1" x14ac:dyDescent="0.3">
      <c r="B378" s="736" t="s">
        <v>578</v>
      </c>
      <c r="C378" s="442">
        <f>IF(C346-C345=0,0,"Error")</f>
        <v>0</v>
      </c>
      <c r="D378" s="442">
        <f>IF(D346-D345=0,0,"Error")</f>
        <v>0</v>
      </c>
      <c r="E378" s="442">
        <f>IF(E346-E345=0,0,"Error")</f>
        <v>0</v>
      </c>
      <c r="F378" s="442">
        <f>IF(F346-F345=0,0,"Error")</f>
        <v>0</v>
      </c>
    </row>
    <row r="379" spans="2:6" x14ac:dyDescent="0.25">
      <c r="B379" s="458"/>
      <c r="C379" s="459"/>
      <c r="D379" s="459"/>
      <c r="E379" s="459"/>
      <c r="F379" s="459"/>
    </row>
  </sheetData>
  <mergeCells count="87">
    <mergeCell ref="B331:B332"/>
    <mergeCell ref="B305:B306"/>
    <mergeCell ref="C318:F318"/>
    <mergeCell ref="C320:F320"/>
    <mergeCell ref="C321:F321"/>
    <mergeCell ref="B322:B323"/>
    <mergeCell ref="B330:F330"/>
    <mergeCell ref="G242:H244"/>
    <mergeCell ref="C243:F243"/>
    <mergeCell ref="C244:F244"/>
    <mergeCell ref="C245:F245"/>
    <mergeCell ref="B246:B247"/>
    <mergeCell ref="B304:F304"/>
    <mergeCell ref="B254:F254"/>
    <mergeCell ref="B255:B256"/>
    <mergeCell ref="E268:F268"/>
    <mergeCell ref="C269:F269"/>
    <mergeCell ref="C270:F270"/>
    <mergeCell ref="B296:B297"/>
    <mergeCell ref="B271:B272"/>
    <mergeCell ref="B279:F279"/>
    <mergeCell ref="B280:B281"/>
    <mergeCell ref="C294:F294"/>
    <mergeCell ref="C295:F295"/>
    <mergeCell ref="C241:F241"/>
    <mergeCell ref="E242:F242"/>
    <mergeCell ref="C190:F190"/>
    <mergeCell ref="B191:B192"/>
    <mergeCell ref="B199:F199"/>
    <mergeCell ref="B200:B201"/>
    <mergeCell ref="C213:F213"/>
    <mergeCell ref="C215:F215"/>
    <mergeCell ref="B217:B218"/>
    <mergeCell ref="B225:F225"/>
    <mergeCell ref="B226:B227"/>
    <mergeCell ref="B239:F239"/>
    <mergeCell ref="B240:F240"/>
    <mergeCell ref="C216:F216"/>
    <mergeCell ref="C165:F165"/>
    <mergeCell ref="B166:B167"/>
    <mergeCell ref="B174:F174"/>
    <mergeCell ref="B175:B176"/>
    <mergeCell ref="C189:F189"/>
    <mergeCell ref="C164:F164"/>
    <mergeCell ref="B109:B110"/>
    <mergeCell ref="B134:F134"/>
    <mergeCell ref="B135:F135"/>
    <mergeCell ref="C136:F136"/>
    <mergeCell ref="E137:F137"/>
    <mergeCell ref="C140:F140"/>
    <mergeCell ref="B141:B142"/>
    <mergeCell ref="B149:F149"/>
    <mergeCell ref="B150:B151"/>
    <mergeCell ref="E163:F163"/>
    <mergeCell ref="G137:H139"/>
    <mergeCell ref="C138:F138"/>
    <mergeCell ref="C139:F139"/>
    <mergeCell ref="B72:B73"/>
    <mergeCell ref="C97:F97"/>
    <mergeCell ref="C98:F98"/>
    <mergeCell ref="C99:F99"/>
    <mergeCell ref="B100:B101"/>
    <mergeCell ref="B108:F108"/>
    <mergeCell ref="C17:F17"/>
    <mergeCell ref="B18:F18"/>
    <mergeCell ref="B71:F71"/>
    <mergeCell ref="B22:F22"/>
    <mergeCell ref="C23:F23"/>
    <mergeCell ref="C24:F24"/>
    <mergeCell ref="C25:F25"/>
    <mergeCell ref="B26:B27"/>
    <mergeCell ref="B34:F34"/>
    <mergeCell ref="B35:B36"/>
    <mergeCell ref="B21:F21"/>
    <mergeCell ref="C60:F60"/>
    <mergeCell ref="C61:F61"/>
    <mergeCell ref="C62:F62"/>
    <mergeCell ref="B63:B64"/>
    <mergeCell ref="B8:F8"/>
    <mergeCell ref="B9:F11"/>
    <mergeCell ref="C12:F12"/>
    <mergeCell ref="B13:B14"/>
    <mergeCell ref="A2:F2"/>
    <mergeCell ref="B3:F3"/>
    <mergeCell ref="C5:F5"/>
    <mergeCell ref="C6:F6"/>
    <mergeCell ref="C7:F7"/>
  </mergeCells>
  <pageMargins left="0.17" right="0.17" top="0.32" bottom="0.31" header="0.3" footer="0.3"/>
  <pageSetup scale="99" fitToHeight="0" orientation="portrait" r:id="rId1"/>
  <rowBreaks count="4" manualBreakCount="4">
    <brk id="43" max="5" man="1"/>
    <brk id="173" max="5" man="1"/>
    <brk id="253" max="5" man="1"/>
    <brk id="303" max="5"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6"/>
  <sheetViews>
    <sheetView view="pageBreakPreview" topLeftCell="A6" zoomScale="60" zoomScaleNormal="170" workbookViewId="0">
      <selection activeCell="M6" sqref="M6"/>
    </sheetView>
  </sheetViews>
  <sheetFormatPr defaultRowHeight="15" customHeight="1" x14ac:dyDescent="0.25"/>
  <cols>
    <col min="1" max="1" width="26.7109375" style="882" customWidth="1"/>
    <col min="2" max="2" width="13.5703125" style="882" customWidth="1"/>
    <col min="3" max="3" width="16.42578125" style="882" customWidth="1"/>
    <col min="4" max="4" width="12.28515625" style="882" customWidth="1"/>
    <col min="5" max="5" width="31.85546875" style="882" customWidth="1"/>
    <col min="6" max="6" width="7.140625" style="882" hidden="1" customWidth="1"/>
    <col min="7" max="16384" width="9.140625" style="387"/>
  </cols>
  <sheetData>
    <row r="1" spans="1:6" ht="15" customHeight="1" thickBot="1" x14ac:dyDescent="0.3">
      <c r="A1" s="2079" t="s">
        <v>610</v>
      </c>
      <c r="B1" s="2080"/>
      <c r="C1" s="2080"/>
      <c r="D1" s="2080"/>
      <c r="E1" s="2080"/>
      <c r="F1" s="2081"/>
    </row>
    <row r="2" spans="1:6" ht="15" customHeight="1" thickBot="1" x14ac:dyDescent="0.3">
      <c r="A2" s="2082" t="s">
        <v>2279</v>
      </c>
      <c r="B2" s="2083"/>
      <c r="C2" s="2083"/>
      <c r="D2" s="2083"/>
      <c r="E2" s="2084"/>
      <c r="F2" s="949"/>
    </row>
    <row r="3" spans="1:6" ht="15" customHeight="1" thickBot="1" x14ac:dyDescent="0.3">
      <c r="A3" s="2085"/>
      <c r="B3" s="2085"/>
      <c r="C3" s="2085"/>
      <c r="D3" s="2085"/>
      <c r="E3" s="2085"/>
      <c r="F3" s="2085"/>
    </row>
    <row r="4" spans="1:6" ht="27.75" customHeight="1" thickBot="1" x14ac:dyDescent="0.3">
      <c r="A4" s="948" t="s">
        <v>6</v>
      </c>
      <c r="B4" s="2086" t="s">
        <v>2278</v>
      </c>
      <c r="C4" s="2086"/>
      <c r="D4" s="2086"/>
      <c r="E4" s="2086"/>
    </row>
    <row r="5" spans="1:6" ht="15" customHeight="1" thickBot="1" x14ac:dyDescent="0.3">
      <c r="A5" s="948" t="s">
        <v>8</v>
      </c>
      <c r="B5" s="2087" t="s">
        <v>2071</v>
      </c>
      <c r="C5" s="2088"/>
      <c r="D5" s="2088"/>
      <c r="E5" s="2089"/>
    </row>
    <row r="6" spans="1:6" ht="28.5" customHeight="1" thickBot="1" x14ac:dyDescent="0.3">
      <c r="A6" s="948" t="s">
        <v>10</v>
      </c>
      <c r="B6" s="2099" t="s">
        <v>546</v>
      </c>
      <c r="C6" s="2100"/>
      <c r="D6" s="2100"/>
      <c r="E6" s="2101"/>
    </row>
    <row r="7" spans="1:6" ht="15" customHeight="1" thickBot="1" x14ac:dyDescent="0.3">
      <c r="A7" s="2102" t="s">
        <v>12</v>
      </c>
      <c r="B7" s="2103"/>
      <c r="C7" s="2103"/>
      <c r="D7" s="2103"/>
      <c r="E7" s="2104"/>
    </row>
    <row r="8" spans="1:6" ht="15" customHeight="1" thickBot="1" x14ac:dyDescent="0.3">
      <c r="A8" s="2105" t="s">
        <v>2277</v>
      </c>
      <c r="B8" s="2106"/>
      <c r="C8" s="2106"/>
      <c r="D8" s="2106"/>
      <c r="E8" s="2107"/>
    </row>
    <row r="9" spans="1:6" ht="15" customHeight="1" thickBot="1" x14ac:dyDescent="0.3">
      <c r="A9" s="2105"/>
      <c r="B9" s="2106"/>
      <c r="C9" s="2106"/>
      <c r="D9" s="2106"/>
      <c r="E9" s="2107"/>
    </row>
    <row r="10" spans="1:6" ht="65.25" customHeight="1" thickBot="1" x14ac:dyDescent="0.3">
      <c r="A10" s="2105"/>
      <c r="B10" s="2106"/>
      <c r="C10" s="2106"/>
      <c r="D10" s="2106"/>
      <c r="E10" s="2107"/>
    </row>
    <row r="11" spans="1:6" s="945" customFormat="1" ht="46.5" customHeight="1" thickBot="1" x14ac:dyDescent="0.25">
      <c r="A11" s="947" t="s">
        <v>14</v>
      </c>
      <c r="B11" s="2108" t="s">
        <v>2276</v>
      </c>
      <c r="C11" s="2109"/>
      <c r="D11" s="2109"/>
      <c r="E11" s="2110"/>
      <c r="F11" s="946"/>
    </row>
    <row r="12" spans="1:6" ht="15" customHeight="1" x14ac:dyDescent="0.25">
      <c r="A12" s="2111" t="s">
        <v>16</v>
      </c>
      <c r="B12" s="899">
        <v>2022</v>
      </c>
      <c r="C12" s="899">
        <v>2023</v>
      </c>
      <c r="D12" s="899">
        <v>2024</v>
      </c>
      <c r="E12" s="899">
        <v>2025</v>
      </c>
    </row>
    <row r="13" spans="1:6" ht="9.75" customHeight="1" thickBot="1" x14ac:dyDescent="0.3">
      <c r="A13" s="2112"/>
      <c r="B13" s="898" t="s">
        <v>17</v>
      </c>
      <c r="C13" s="898" t="s">
        <v>18</v>
      </c>
      <c r="D13" s="898" t="s">
        <v>18</v>
      </c>
      <c r="E13" s="898" t="s">
        <v>18</v>
      </c>
    </row>
    <row r="14" spans="1:6" ht="37.5" customHeight="1" thickBot="1" x14ac:dyDescent="0.3">
      <c r="A14" s="919" t="s">
        <v>2275</v>
      </c>
      <c r="B14" s="416">
        <v>240</v>
      </c>
      <c r="C14" s="416">
        <v>500</v>
      </c>
      <c r="D14" s="416">
        <v>600</v>
      </c>
      <c r="E14" s="416">
        <v>600</v>
      </c>
    </row>
    <row r="15" spans="1:6" ht="33.75" customHeight="1" thickBot="1" x14ac:dyDescent="0.3">
      <c r="A15" s="919" t="s">
        <v>2274</v>
      </c>
      <c r="B15" s="932">
        <v>170</v>
      </c>
      <c r="C15" s="932">
        <v>400</v>
      </c>
      <c r="D15" s="932">
        <v>400</v>
      </c>
      <c r="E15" s="932">
        <v>400</v>
      </c>
    </row>
    <row r="16" spans="1:6" ht="34.5" customHeight="1" thickBot="1" x14ac:dyDescent="0.3">
      <c r="A16" s="919" t="s">
        <v>2273</v>
      </c>
      <c r="B16" s="932">
        <v>1</v>
      </c>
      <c r="C16" s="932">
        <v>40</v>
      </c>
      <c r="D16" s="932">
        <v>40</v>
      </c>
      <c r="E16" s="932">
        <v>40</v>
      </c>
    </row>
    <row r="17" spans="1:5" ht="21" customHeight="1" thickBot="1" x14ac:dyDescent="0.3">
      <c r="A17" s="944" t="s">
        <v>2253</v>
      </c>
      <c r="B17" s="416">
        <v>1</v>
      </c>
      <c r="C17" s="416">
        <v>0</v>
      </c>
      <c r="D17" s="416">
        <v>0</v>
      </c>
      <c r="E17" s="416">
        <v>0</v>
      </c>
    </row>
    <row r="18" spans="1:5" ht="19.5" customHeight="1" thickBot="1" x14ac:dyDescent="0.3">
      <c r="A18" s="944" t="s">
        <v>2272</v>
      </c>
      <c r="B18" s="932">
        <v>12</v>
      </c>
      <c r="C18" s="932">
        <v>0</v>
      </c>
      <c r="D18" s="932">
        <v>0</v>
      </c>
      <c r="E18" s="932">
        <v>0</v>
      </c>
    </row>
    <row r="19" spans="1:5" ht="45.75" customHeight="1" thickBot="1" x14ac:dyDescent="0.3">
      <c r="A19" s="919" t="s">
        <v>2271</v>
      </c>
      <c r="B19" s="932">
        <v>23</v>
      </c>
      <c r="C19" s="932">
        <v>100</v>
      </c>
      <c r="D19" s="932">
        <v>100</v>
      </c>
      <c r="E19" s="932">
        <v>100</v>
      </c>
    </row>
    <row r="20" spans="1:5" ht="27" customHeight="1" thickBot="1" x14ac:dyDescent="0.3">
      <c r="A20" s="919" t="s">
        <v>2270</v>
      </c>
      <c r="B20" s="416">
        <v>60</v>
      </c>
      <c r="C20" s="416">
        <v>0</v>
      </c>
      <c r="D20" s="416">
        <v>0</v>
      </c>
      <c r="E20" s="416">
        <v>0</v>
      </c>
    </row>
    <row r="21" spans="1:5" ht="20.25" customHeight="1" thickBot="1" x14ac:dyDescent="0.3">
      <c r="A21" s="919" t="s">
        <v>2269</v>
      </c>
      <c r="B21" s="416">
        <v>8</v>
      </c>
      <c r="C21" s="416">
        <v>0</v>
      </c>
      <c r="D21" s="416">
        <v>0</v>
      </c>
      <c r="E21" s="416">
        <v>0</v>
      </c>
    </row>
    <row r="22" spans="1:5" ht="20.25" customHeight="1" thickBot="1" x14ac:dyDescent="0.3">
      <c r="A22" s="919" t="s">
        <v>2223</v>
      </c>
      <c r="B22" s="416">
        <v>24</v>
      </c>
      <c r="C22" s="416">
        <v>0</v>
      </c>
      <c r="D22" s="416">
        <v>0</v>
      </c>
      <c r="E22" s="416">
        <v>0</v>
      </c>
    </row>
    <row r="23" spans="1:5" ht="15" customHeight="1" thickBot="1" x14ac:dyDescent="0.3">
      <c r="A23" s="944"/>
      <c r="B23" s="932"/>
      <c r="C23" s="943"/>
      <c r="D23" s="943"/>
      <c r="E23" s="943"/>
    </row>
    <row r="24" spans="1:5" ht="78.75" customHeight="1" thickBot="1" x14ac:dyDescent="0.3">
      <c r="A24" s="942" t="s">
        <v>550</v>
      </c>
      <c r="B24" s="2113" t="s">
        <v>2268</v>
      </c>
      <c r="C24" s="2114"/>
      <c r="D24" s="2114"/>
      <c r="E24" s="2115"/>
    </row>
    <row r="25" spans="1:5" ht="15" customHeight="1" thickBot="1" x14ac:dyDescent="0.3">
      <c r="A25" s="1653" t="s">
        <v>552</v>
      </c>
      <c r="B25" s="1654"/>
      <c r="C25" s="1654"/>
      <c r="D25" s="1654"/>
      <c r="E25" s="1858"/>
    </row>
    <row r="26" spans="1:5" ht="19.5" customHeight="1" thickBot="1" x14ac:dyDescent="0.3">
      <c r="A26" s="940" t="s">
        <v>2112</v>
      </c>
      <c r="B26" s="941" t="s">
        <v>2017</v>
      </c>
      <c r="C26" s="939" t="s">
        <v>2018</v>
      </c>
      <c r="D26" s="939" t="s">
        <v>2018</v>
      </c>
      <c r="E26" s="939" t="s">
        <v>2018</v>
      </c>
    </row>
    <row r="27" spans="1:5" ht="37.5" customHeight="1" thickBot="1" x14ac:dyDescent="0.3">
      <c r="A27" s="940" t="s">
        <v>2267</v>
      </c>
      <c r="B27" s="939">
        <v>0.48</v>
      </c>
      <c r="C27" s="939">
        <v>0.85</v>
      </c>
      <c r="D27" s="939">
        <v>0.85</v>
      </c>
      <c r="E27" s="939">
        <v>0.85</v>
      </c>
    </row>
    <row r="28" spans="1:5" ht="39.75" customHeight="1" thickBot="1" x14ac:dyDescent="0.3">
      <c r="A28" s="2090" t="s">
        <v>556</v>
      </c>
      <c r="B28" s="2091"/>
      <c r="C28" s="2091"/>
      <c r="D28" s="2091"/>
      <c r="E28" s="2092"/>
    </row>
    <row r="29" spans="1:5" ht="15" customHeight="1" thickBot="1" x14ac:dyDescent="0.3">
      <c r="A29" s="2093" t="s">
        <v>628</v>
      </c>
      <c r="B29" s="2094"/>
      <c r="C29" s="2094"/>
      <c r="D29" s="2094"/>
      <c r="E29" s="2095"/>
    </row>
    <row r="30" spans="1:5" ht="18.75" customHeight="1" thickBot="1" x14ac:dyDescent="0.3">
      <c r="A30" s="909" t="s">
        <v>558</v>
      </c>
      <c r="B30" s="2096" t="s">
        <v>2266</v>
      </c>
      <c r="C30" s="2097"/>
      <c r="D30" s="2097"/>
      <c r="E30" s="2098"/>
    </row>
    <row r="31" spans="1:5" ht="34.5" customHeight="1" thickBot="1" x14ac:dyDescent="0.3">
      <c r="A31" s="902" t="s">
        <v>560</v>
      </c>
      <c r="B31" s="1653" t="s">
        <v>2265</v>
      </c>
      <c r="C31" s="1654"/>
      <c r="D31" s="1654"/>
      <c r="E31" s="1858"/>
    </row>
    <row r="32" spans="1:5" ht="15" customHeight="1" thickBot="1" x14ac:dyDescent="0.3">
      <c r="A32" s="902" t="s">
        <v>37</v>
      </c>
      <c r="B32" s="2116" t="s">
        <v>2264</v>
      </c>
      <c r="C32" s="2117"/>
      <c r="D32" s="2117"/>
      <c r="E32" s="2118"/>
    </row>
    <row r="33" spans="1:5" ht="15" customHeight="1" x14ac:dyDescent="0.25">
      <c r="A33" s="2111"/>
      <c r="B33" s="899">
        <v>2022</v>
      </c>
      <c r="C33" s="899">
        <v>2023</v>
      </c>
      <c r="D33" s="899">
        <v>2024</v>
      </c>
      <c r="E33" s="899">
        <v>2025</v>
      </c>
    </row>
    <row r="34" spans="1:5" ht="15" customHeight="1" thickBot="1" x14ac:dyDescent="0.3">
      <c r="A34" s="2112"/>
      <c r="B34" s="898" t="s">
        <v>17</v>
      </c>
      <c r="C34" s="898" t="s">
        <v>18</v>
      </c>
      <c r="D34" s="898" t="s">
        <v>18</v>
      </c>
      <c r="E34" s="898" t="s">
        <v>18</v>
      </c>
    </row>
    <row r="35" spans="1:5" ht="15" customHeight="1" thickBot="1" x14ac:dyDescent="0.3">
      <c r="A35" s="902" t="s">
        <v>39</v>
      </c>
      <c r="B35" s="416">
        <v>240</v>
      </c>
      <c r="C35" s="416">
        <v>500</v>
      </c>
      <c r="D35" s="416">
        <v>600</v>
      </c>
      <c r="E35" s="416">
        <v>600</v>
      </c>
    </row>
    <row r="36" spans="1:5" ht="15" customHeight="1" thickBot="1" x14ac:dyDescent="0.3">
      <c r="A36" s="902" t="s">
        <v>562</v>
      </c>
      <c r="B36" s="903">
        <f>B65</f>
        <v>78931</v>
      </c>
      <c r="C36" s="903">
        <f>C65</f>
        <v>81158</v>
      </c>
      <c r="D36" s="903">
        <f>D65</f>
        <v>84658</v>
      </c>
      <c r="E36" s="903">
        <f>E65</f>
        <v>81158</v>
      </c>
    </row>
    <row r="37" spans="1:5" ht="15" customHeight="1" thickBot="1" x14ac:dyDescent="0.3">
      <c r="A37" s="902" t="s">
        <v>563</v>
      </c>
      <c r="B37" s="903">
        <v>115</v>
      </c>
      <c r="C37" s="903">
        <f>C36/C35</f>
        <v>162.316</v>
      </c>
      <c r="D37" s="903">
        <f>D36/D35</f>
        <v>141.09666666666666</v>
      </c>
      <c r="E37" s="903">
        <f>E36/E35</f>
        <v>135.26333333333332</v>
      </c>
    </row>
    <row r="38" spans="1:5" ht="15" customHeight="1" thickBot="1" x14ac:dyDescent="0.3">
      <c r="A38" s="902" t="s">
        <v>564</v>
      </c>
      <c r="B38" s="901" t="s">
        <v>565</v>
      </c>
      <c r="C38" s="900">
        <f t="shared" ref="C38:E40" si="0">C35/B35-1</f>
        <v>1.0833333333333335</v>
      </c>
      <c r="D38" s="900">
        <f t="shared" si="0"/>
        <v>0.19999999999999996</v>
      </c>
      <c r="E38" s="900">
        <f t="shared" si="0"/>
        <v>0</v>
      </c>
    </row>
    <row r="39" spans="1:5" ht="15" customHeight="1" thickBot="1" x14ac:dyDescent="0.3">
      <c r="A39" s="902" t="s">
        <v>566</v>
      </c>
      <c r="B39" s="901" t="s">
        <v>565</v>
      </c>
      <c r="C39" s="900">
        <f t="shared" si="0"/>
        <v>2.8214516476416041E-2</v>
      </c>
      <c r="D39" s="900">
        <f t="shared" si="0"/>
        <v>4.3125754700707342E-2</v>
      </c>
      <c r="E39" s="900">
        <f t="shared" si="0"/>
        <v>-4.1342814618819279E-2</v>
      </c>
    </row>
    <row r="40" spans="1:5" ht="15" customHeight="1" thickBot="1" x14ac:dyDescent="0.3">
      <c r="A40" s="902" t="s">
        <v>51</v>
      </c>
      <c r="B40" s="901" t="s">
        <v>565</v>
      </c>
      <c r="C40" s="900">
        <f t="shared" si="0"/>
        <v>0.41144347826086958</v>
      </c>
      <c r="D40" s="900">
        <f t="shared" si="0"/>
        <v>-0.13072853774941062</v>
      </c>
      <c r="E40" s="900">
        <f t="shared" si="0"/>
        <v>-4.1342814618819279E-2</v>
      </c>
    </row>
    <row r="41" spans="1:5" ht="15" customHeight="1" thickBot="1" x14ac:dyDescent="0.3">
      <c r="A41" s="2119" t="s">
        <v>2203</v>
      </c>
      <c r="B41" s="2120"/>
      <c r="C41" s="2120"/>
      <c r="D41" s="2120"/>
      <c r="E41" s="2121"/>
    </row>
    <row r="42" spans="1:5" ht="15" customHeight="1" x14ac:dyDescent="0.25">
      <c r="A42" s="2111"/>
      <c r="B42" s="899">
        <v>2022</v>
      </c>
      <c r="C42" s="899">
        <v>2023</v>
      </c>
      <c r="D42" s="899">
        <v>2024</v>
      </c>
      <c r="E42" s="899">
        <v>2025</v>
      </c>
    </row>
    <row r="43" spans="1:5" ht="15" customHeight="1" thickBot="1" x14ac:dyDescent="0.3">
      <c r="A43" s="2112"/>
      <c r="B43" s="898" t="s">
        <v>17</v>
      </c>
      <c r="C43" s="898" t="s">
        <v>18</v>
      </c>
      <c r="D43" s="898" t="s">
        <v>18</v>
      </c>
      <c r="E43" s="898" t="s">
        <v>18</v>
      </c>
    </row>
    <row r="44" spans="1:5" ht="15" customHeight="1" thickBot="1" x14ac:dyDescent="0.3">
      <c r="A44" s="889" t="s">
        <v>568</v>
      </c>
      <c r="B44" s="887">
        <f>SUM(B45)</f>
        <v>64310</v>
      </c>
      <c r="C44" s="887">
        <f>SUM(C45)</f>
        <v>65959</v>
      </c>
      <c r="D44" s="887">
        <f>SUM(D45)</f>
        <v>65959</v>
      </c>
      <c r="E44" s="887">
        <f>SUM(E45)</f>
        <v>65959</v>
      </c>
    </row>
    <row r="45" spans="1:5" ht="15" customHeight="1" thickBot="1" x14ac:dyDescent="0.3">
      <c r="A45" s="888" t="s">
        <v>569</v>
      </c>
      <c r="B45" s="913">
        <v>64310</v>
      </c>
      <c r="C45" s="913">
        <v>65959</v>
      </c>
      <c r="D45" s="913">
        <v>65959</v>
      </c>
      <c r="E45" s="913">
        <v>65959</v>
      </c>
    </row>
    <row r="46" spans="1:5" ht="15" customHeight="1" thickBot="1" x14ac:dyDescent="0.3">
      <c r="A46" s="888" t="s">
        <v>570</v>
      </c>
      <c r="B46" s="913"/>
      <c r="C46" s="938"/>
      <c r="D46" s="938"/>
      <c r="E46" s="938"/>
    </row>
    <row r="47" spans="1:5" ht="22.5" customHeight="1" thickBot="1" x14ac:dyDescent="0.3">
      <c r="A47" s="889" t="s">
        <v>571</v>
      </c>
      <c r="B47" s="897">
        <f>SUM(B48)</f>
        <v>9653</v>
      </c>
      <c r="C47" s="897">
        <f>SUM(C48)</f>
        <v>9901</v>
      </c>
      <c r="D47" s="897">
        <f>SUM(D48)</f>
        <v>9901</v>
      </c>
      <c r="E47" s="897">
        <f>SUM(E48)</f>
        <v>9901</v>
      </c>
    </row>
    <row r="48" spans="1:5" ht="15" customHeight="1" thickBot="1" x14ac:dyDescent="0.3">
      <c r="A48" s="888" t="s">
        <v>569</v>
      </c>
      <c r="B48" s="897">
        <v>9653</v>
      </c>
      <c r="C48" s="897">
        <v>9901</v>
      </c>
      <c r="D48" s="897">
        <v>9901</v>
      </c>
      <c r="E48" s="897">
        <v>9901</v>
      </c>
    </row>
    <row r="49" spans="1:5" ht="15" customHeight="1" thickBot="1" x14ac:dyDescent="0.3">
      <c r="A49" s="888" t="s">
        <v>570</v>
      </c>
      <c r="B49" s="913"/>
      <c r="C49" s="897"/>
      <c r="D49" s="897"/>
      <c r="E49" s="897"/>
    </row>
    <row r="50" spans="1:5" ht="15" customHeight="1" thickBot="1" x14ac:dyDescent="0.3">
      <c r="A50" s="889" t="s">
        <v>572</v>
      </c>
      <c r="B50" s="913">
        <f>SUM(B51)</f>
        <v>4768</v>
      </c>
      <c r="C50" s="913">
        <f>SUM(C51)</f>
        <v>5298</v>
      </c>
      <c r="D50" s="913">
        <f>SUM(D51)</f>
        <v>8798</v>
      </c>
      <c r="E50" s="913">
        <f>SUM(E51)</f>
        <v>5298</v>
      </c>
    </row>
    <row r="51" spans="1:5" ht="15" customHeight="1" thickBot="1" x14ac:dyDescent="0.3">
      <c r="A51" s="888" t="s">
        <v>569</v>
      </c>
      <c r="B51" s="913">
        <v>4768</v>
      </c>
      <c r="C51" s="897">
        <v>5298</v>
      </c>
      <c r="D51" s="897">
        <v>8798</v>
      </c>
      <c r="E51" s="897">
        <v>5298</v>
      </c>
    </row>
    <row r="52" spans="1:5" ht="15" customHeight="1" thickBot="1" x14ac:dyDescent="0.3">
      <c r="A52" s="888" t="s">
        <v>570</v>
      </c>
      <c r="B52" s="890"/>
      <c r="C52" s="887"/>
      <c r="D52" s="887"/>
      <c r="E52" s="887"/>
    </row>
    <row r="53" spans="1:5" ht="15" customHeight="1" thickBot="1" x14ac:dyDescent="0.3">
      <c r="A53" s="889" t="s">
        <v>573</v>
      </c>
      <c r="B53" s="890"/>
      <c r="C53" s="887"/>
      <c r="D53" s="887"/>
      <c r="E53" s="887"/>
    </row>
    <row r="54" spans="1:5" ht="15" customHeight="1" thickBot="1" x14ac:dyDescent="0.3">
      <c r="A54" s="888" t="s">
        <v>569</v>
      </c>
      <c r="B54" s="890"/>
      <c r="C54" s="887"/>
      <c r="D54" s="887"/>
      <c r="E54" s="887"/>
    </row>
    <row r="55" spans="1:5" ht="15" customHeight="1" thickBot="1" x14ac:dyDescent="0.3">
      <c r="A55" s="888" t="s">
        <v>570</v>
      </c>
      <c r="B55" s="890"/>
      <c r="C55" s="887"/>
      <c r="D55" s="887"/>
      <c r="E55" s="887"/>
    </row>
    <row r="56" spans="1:5" ht="15" customHeight="1" thickBot="1" x14ac:dyDescent="0.3">
      <c r="A56" s="889" t="s">
        <v>574</v>
      </c>
      <c r="B56" s="890"/>
      <c r="C56" s="887"/>
      <c r="D56" s="887"/>
      <c r="E56" s="887"/>
    </row>
    <row r="57" spans="1:5" ht="15" customHeight="1" thickBot="1" x14ac:dyDescent="0.3">
      <c r="A57" s="888" t="s">
        <v>569</v>
      </c>
      <c r="B57" s="890"/>
      <c r="C57" s="887"/>
      <c r="D57" s="887"/>
      <c r="E57" s="887"/>
    </row>
    <row r="58" spans="1:5" ht="15" customHeight="1" thickBot="1" x14ac:dyDescent="0.3">
      <c r="A58" s="888" t="s">
        <v>570</v>
      </c>
      <c r="B58" s="890"/>
      <c r="C58" s="887"/>
      <c r="D58" s="887"/>
      <c r="E58" s="887"/>
    </row>
    <row r="59" spans="1:5" ht="15" customHeight="1" thickBot="1" x14ac:dyDescent="0.3">
      <c r="A59" s="889" t="s">
        <v>575</v>
      </c>
      <c r="B59" s="890">
        <v>0</v>
      </c>
      <c r="C59" s="887">
        <v>0</v>
      </c>
      <c r="D59" s="887">
        <v>0</v>
      </c>
      <c r="E59" s="887">
        <v>0</v>
      </c>
    </row>
    <row r="60" spans="1:5" ht="15" customHeight="1" thickBot="1" x14ac:dyDescent="0.3">
      <c r="A60" s="888" t="s">
        <v>569</v>
      </c>
      <c r="B60" s="890"/>
      <c r="C60" s="887"/>
      <c r="D60" s="887"/>
      <c r="E60" s="887"/>
    </row>
    <row r="61" spans="1:5" ht="15" customHeight="1" thickBot="1" x14ac:dyDescent="0.3">
      <c r="A61" s="888" t="s">
        <v>570</v>
      </c>
      <c r="B61" s="890"/>
      <c r="C61" s="887"/>
      <c r="D61" s="887"/>
      <c r="E61" s="887"/>
    </row>
    <row r="62" spans="1:5" ht="24.75" customHeight="1" thickBot="1" x14ac:dyDescent="0.3">
      <c r="A62" s="889" t="s">
        <v>576</v>
      </c>
      <c r="B62" s="890">
        <v>200</v>
      </c>
      <c r="C62" s="887">
        <v>0</v>
      </c>
      <c r="D62" s="887">
        <v>0</v>
      </c>
      <c r="E62" s="887">
        <v>0</v>
      </c>
    </row>
    <row r="63" spans="1:5" ht="15" customHeight="1" thickBot="1" x14ac:dyDescent="0.3">
      <c r="A63" s="888" t="s">
        <v>569</v>
      </c>
      <c r="B63" s="890"/>
      <c r="C63" s="926"/>
      <c r="D63" s="926"/>
      <c r="E63" s="926"/>
    </row>
    <row r="64" spans="1:5" ht="15" customHeight="1" thickBot="1" x14ac:dyDescent="0.3">
      <c r="A64" s="888" t="s">
        <v>570</v>
      </c>
      <c r="B64" s="890"/>
      <c r="C64" s="927"/>
      <c r="D64" s="926"/>
      <c r="E64" s="926"/>
    </row>
    <row r="65" spans="1:5" ht="15" customHeight="1" thickBot="1" x14ac:dyDescent="0.3">
      <c r="A65" s="896" t="s">
        <v>577</v>
      </c>
      <c r="B65" s="890">
        <f>B62+B59+B56+B53+B50+B47+B44</f>
        <v>78931</v>
      </c>
      <c r="C65" s="890">
        <f>C62+C59+C56+C53+C50+C47+C44</f>
        <v>81158</v>
      </c>
      <c r="D65" s="890">
        <f>D62+D59+D56+D53+D50+D47+D44</f>
        <v>84658</v>
      </c>
      <c r="E65" s="890">
        <f>E62+E59+E56+E53+E50+E47+E44</f>
        <v>81158</v>
      </c>
    </row>
    <row r="66" spans="1:5" ht="15" customHeight="1" thickBot="1" x14ac:dyDescent="0.3">
      <c r="A66" s="937" t="s">
        <v>578</v>
      </c>
      <c r="B66" s="885">
        <f>IF(B65-B36=0,0,"Error")</f>
        <v>0</v>
      </c>
      <c r="C66" s="885">
        <f>IF(C65-C36=0,0,"Error")</f>
        <v>0</v>
      </c>
      <c r="D66" s="885">
        <f>IF(D65-D36=0,0,"Error")</f>
        <v>0</v>
      </c>
      <c r="E66" s="885">
        <f>IF(E65-E36=0,0,"Error")</f>
        <v>0</v>
      </c>
    </row>
    <row r="67" spans="1:5" ht="23.25" customHeight="1" thickBot="1" x14ac:dyDescent="0.3">
      <c r="A67" s="936" t="s">
        <v>2000</v>
      </c>
      <c r="B67" s="2122" t="s">
        <v>2263</v>
      </c>
      <c r="C67" s="2097"/>
      <c r="D67" s="2097"/>
      <c r="E67" s="2098"/>
    </row>
    <row r="68" spans="1:5" ht="30.75" customHeight="1" thickBot="1" x14ac:dyDescent="0.3">
      <c r="A68" s="902" t="s">
        <v>560</v>
      </c>
      <c r="B68" s="1653" t="s">
        <v>2262</v>
      </c>
      <c r="C68" s="1654"/>
      <c r="D68" s="1654"/>
      <c r="E68" s="1858"/>
    </row>
    <row r="69" spans="1:5" ht="15" customHeight="1" thickBot="1" x14ac:dyDescent="0.3">
      <c r="A69" s="902" t="s">
        <v>37</v>
      </c>
      <c r="B69" s="2116" t="s">
        <v>2261</v>
      </c>
      <c r="C69" s="2117"/>
      <c r="D69" s="2117"/>
      <c r="E69" s="2118"/>
    </row>
    <row r="70" spans="1:5" ht="15" customHeight="1" x14ac:dyDescent="0.25">
      <c r="A70" s="2111"/>
      <c r="B70" s="899">
        <v>2022</v>
      </c>
      <c r="C70" s="899">
        <v>2023</v>
      </c>
      <c r="D70" s="899">
        <v>2024</v>
      </c>
      <c r="E70" s="899">
        <v>2025</v>
      </c>
    </row>
    <row r="71" spans="1:5" ht="15" customHeight="1" thickBot="1" x14ac:dyDescent="0.3">
      <c r="A71" s="2112"/>
      <c r="B71" s="898" t="s">
        <v>17</v>
      </c>
      <c r="C71" s="898" t="s">
        <v>18</v>
      </c>
      <c r="D71" s="898" t="s">
        <v>18</v>
      </c>
      <c r="E71" s="898" t="s">
        <v>18</v>
      </c>
    </row>
    <row r="72" spans="1:5" ht="15" customHeight="1" thickBot="1" x14ac:dyDescent="0.3">
      <c r="A72" s="902" t="s">
        <v>39</v>
      </c>
      <c r="B72" s="932">
        <v>170</v>
      </c>
      <c r="C72" s="932">
        <v>400</v>
      </c>
      <c r="D72" s="932">
        <v>400</v>
      </c>
      <c r="E72" s="932">
        <v>400</v>
      </c>
    </row>
    <row r="73" spans="1:5" ht="15" customHeight="1" thickBot="1" x14ac:dyDescent="0.3">
      <c r="A73" s="902" t="s">
        <v>562</v>
      </c>
      <c r="B73" s="903">
        <f>B102</f>
        <v>4889</v>
      </c>
      <c r="C73" s="903">
        <f>C102</f>
        <v>5432</v>
      </c>
      <c r="D73" s="903">
        <f>D102</f>
        <v>5432</v>
      </c>
      <c r="E73" s="903">
        <f>E102</f>
        <v>5432</v>
      </c>
    </row>
    <row r="74" spans="1:5" ht="15" customHeight="1" thickBot="1" x14ac:dyDescent="0.3">
      <c r="A74" s="902" t="s">
        <v>563</v>
      </c>
      <c r="B74" s="903">
        <f>B73/B72</f>
        <v>28.758823529411764</v>
      </c>
      <c r="C74" s="903">
        <v>10</v>
      </c>
      <c r="D74" s="903">
        <f>D73/D72</f>
        <v>13.58</v>
      </c>
      <c r="E74" s="903">
        <f>E73/E72</f>
        <v>13.58</v>
      </c>
    </row>
    <row r="75" spans="1:5" ht="15" customHeight="1" thickBot="1" x14ac:dyDescent="0.3">
      <c r="A75" s="902" t="s">
        <v>564</v>
      </c>
      <c r="B75" s="901"/>
      <c r="C75" s="900">
        <f t="shared" ref="C75:E77" si="1">C72/B72-1</f>
        <v>1.3529411764705883</v>
      </c>
      <c r="D75" s="900">
        <f t="shared" si="1"/>
        <v>0</v>
      </c>
      <c r="E75" s="900">
        <f t="shared" si="1"/>
        <v>0</v>
      </c>
    </row>
    <row r="76" spans="1:5" ht="15" customHeight="1" thickBot="1" x14ac:dyDescent="0.3">
      <c r="A76" s="902" t="s">
        <v>566</v>
      </c>
      <c r="B76" s="901"/>
      <c r="C76" s="900">
        <f t="shared" si="1"/>
        <v>0.11106565759869103</v>
      </c>
      <c r="D76" s="900">
        <f t="shared" si="1"/>
        <v>0</v>
      </c>
      <c r="E76" s="900">
        <f t="shared" si="1"/>
        <v>0</v>
      </c>
    </row>
    <row r="77" spans="1:5" ht="15" customHeight="1" thickBot="1" x14ac:dyDescent="0.3">
      <c r="A77" s="902" t="s">
        <v>51</v>
      </c>
      <c r="B77" s="901"/>
      <c r="C77" s="900">
        <f t="shared" si="1"/>
        <v>-0.65228062998568215</v>
      </c>
      <c r="D77" s="900">
        <f t="shared" si="1"/>
        <v>0.3580000000000001</v>
      </c>
      <c r="E77" s="900">
        <f t="shared" si="1"/>
        <v>0</v>
      </c>
    </row>
    <row r="78" spans="1:5" ht="15" customHeight="1" thickBot="1" x14ac:dyDescent="0.3">
      <c r="A78" s="2119" t="s">
        <v>2260</v>
      </c>
      <c r="B78" s="2120"/>
      <c r="C78" s="2120"/>
      <c r="D78" s="2120"/>
      <c r="E78" s="2121"/>
    </row>
    <row r="79" spans="1:5" ht="15" customHeight="1" x14ac:dyDescent="0.25">
      <c r="A79" s="2111"/>
      <c r="B79" s="899">
        <v>2022</v>
      </c>
      <c r="C79" s="899">
        <v>2023</v>
      </c>
      <c r="D79" s="899">
        <v>2024</v>
      </c>
      <c r="E79" s="899">
        <v>2025</v>
      </c>
    </row>
    <row r="80" spans="1:5" ht="15" customHeight="1" thickBot="1" x14ac:dyDescent="0.3">
      <c r="A80" s="2112"/>
      <c r="B80" s="898" t="s">
        <v>17</v>
      </c>
      <c r="C80" s="898" t="s">
        <v>18</v>
      </c>
      <c r="D80" s="898" t="s">
        <v>18</v>
      </c>
      <c r="E80" s="898" t="s">
        <v>18</v>
      </c>
    </row>
    <row r="81" spans="1:5" ht="15" customHeight="1" thickBot="1" x14ac:dyDescent="0.3">
      <c r="A81" s="889" t="s">
        <v>568</v>
      </c>
      <c r="B81" s="887">
        <v>0</v>
      </c>
      <c r="C81" s="887">
        <v>0</v>
      </c>
      <c r="D81" s="887">
        <v>0</v>
      </c>
      <c r="E81" s="887">
        <v>0</v>
      </c>
    </row>
    <row r="82" spans="1:5" ht="15" customHeight="1" thickBot="1" x14ac:dyDescent="0.3">
      <c r="A82" s="888" t="s">
        <v>569</v>
      </c>
      <c r="B82" s="890"/>
      <c r="C82" s="929"/>
      <c r="D82" s="929"/>
      <c r="E82" s="929"/>
    </row>
    <row r="83" spans="1:5" ht="15" customHeight="1" thickBot="1" x14ac:dyDescent="0.3">
      <c r="A83" s="888" t="s">
        <v>570</v>
      </c>
      <c r="B83" s="890"/>
      <c r="C83" s="929"/>
      <c r="D83" s="929"/>
      <c r="E83" s="929"/>
    </row>
    <row r="84" spans="1:5" ht="23.25" customHeight="1" thickBot="1" x14ac:dyDescent="0.3">
      <c r="A84" s="889" t="s">
        <v>571</v>
      </c>
      <c r="B84" s="887">
        <v>0</v>
      </c>
      <c r="C84" s="887">
        <v>0</v>
      </c>
      <c r="D84" s="887">
        <v>0</v>
      </c>
      <c r="E84" s="887">
        <v>0</v>
      </c>
    </row>
    <row r="85" spans="1:5" ht="15" customHeight="1" thickBot="1" x14ac:dyDescent="0.3">
      <c r="A85" s="888" t="s">
        <v>569</v>
      </c>
      <c r="B85" s="890"/>
      <c r="C85" s="887"/>
      <c r="D85" s="887"/>
      <c r="E85" s="887"/>
    </row>
    <row r="86" spans="1:5" ht="15" customHeight="1" thickBot="1" x14ac:dyDescent="0.3">
      <c r="A86" s="888" t="s">
        <v>570</v>
      </c>
      <c r="B86" s="890"/>
      <c r="C86" s="887"/>
      <c r="D86" s="887"/>
      <c r="E86" s="887"/>
    </row>
    <row r="87" spans="1:5" ht="15" customHeight="1" thickBot="1" x14ac:dyDescent="0.3">
      <c r="A87" s="889" t="s">
        <v>572</v>
      </c>
      <c r="B87" s="890">
        <f>B88</f>
        <v>4889</v>
      </c>
      <c r="C87" s="890">
        <f>C88</f>
        <v>5432</v>
      </c>
      <c r="D87" s="890">
        <f>D88</f>
        <v>5432</v>
      </c>
      <c r="E87" s="890">
        <f>E88</f>
        <v>5432</v>
      </c>
    </row>
    <row r="88" spans="1:5" ht="15" customHeight="1" thickBot="1" x14ac:dyDescent="0.3">
      <c r="A88" s="888" t="s">
        <v>569</v>
      </c>
      <c r="B88" s="752">
        <v>4889</v>
      </c>
      <c r="C88" s="890">
        <v>5432</v>
      </c>
      <c r="D88" s="890">
        <v>5432</v>
      </c>
      <c r="E88" s="890">
        <v>5432</v>
      </c>
    </row>
    <row r="89" spans="1:5" ht="15" customHeight="1" thickBot="1" x14ac:dyDescent="0.3">
      <c r="A89" s="888" t="s">
        <v>570</v>
      </c>
      <c r="B89" s="890"/>
      <c r="C89" s="887"/>
      <c r="D89" s="887"/>
      <c r="E89" s="887"/>
    </row>
    <row r="90" spans="1:5" ht="15" customHeight="1" thickBot="1" x14ac:dyDescent="0.3">
      <c r="A90" s="889" t="s">
        <v>573</v>
      </c>
      <c r="B90" s="890"/>
      <c r="C90" s="887"/>
      <c r="D90" s="887"/>
      <c r="E90" s="887"/>
    </row>
    <row r="91" spans="1:5" ht="15" customHeight="1" thickBot="1" x14ac:dyDescent="0.3">
      <c r="A91" s="888" t="s">
        <v>569</v>
      </c>
      <c r="B91" s="890"/>
      <c r="C91" s="887"/>
      <c r="D91" s="887"/>
      <c r="E91" s="887"/>
    </row>
    <row r="92" spans="1:5" ht="15" customHeight="1" thickBot="1" x14ac:dyDescent="0.3">
      <c r="A92" s="888" t="s">
        <v>570</v>
      </c>
      <c r="B92" s="890"/>
      <c r="C92" s="887"/>
      <c r="D92" s="887"/>
      <c r="E92" s="887"/>
    </row>
    <row r="93" spans="1:5" ht="15" customHeight="1" thickBot="1" x14ac:dyDescent="0.3">
      <c r="A93" s="889" t="s">
        <v>574</v>
      </c>
      <c r="B93" s="890"/>
      <c r="C93" s="887"/>
      <c r="D93" s="887"/>
      <c r="E93" s="887"/>
    </row>
    <row r="94" spans="1:5" ht="15" customHeight="1" thickBot="1" x14ac:dyDescent="0.3">
      <c r="A94" s="888" t="s">
        <v>569</v>
      </c>
      <c r="B94" s="890"/>
      <c r="C94" s="887"/>
      <c r="D94" s="887"/>
      <c r="E94" s="887"/>
    </row>
    <row r="95" spans="1:5" ht="15" customHeight="1" thickBot="1" x14ac:dyDescent="0.3">
      <c r="A95" s="888" t="s">
        <v>570</v>
      </c>
      <c r="B95" s="890"/>
      <c r="C95" s="887"/>
      <c r="D95" s="887"/>
      <c r="E95" s="887"/>
    </row>
    <row r="96" spans="1:5" ht="15" customHeight="1" thickBot="1" x14ac:dyDescent="0.3">
      <c r="A96" s="889" t="s">
        <v>575</v>
      </c>
      <c r="B96" s="890">
        <v>0</v>
      </c>
      <c r="C96" s="887">
        <v>0</v>
      </c>
      <c r="D96" s="887">
        <v>0</v>
      </c>
      <c r="E96" s="887">
        <v>0</v>
      </c>
    </row>
    <row r="97" spans="1:5" ht="15" customHeight="1" thickBot="1" x14ac:dyDescent="0.3">
      <c r="A97" s="888" t="s">
        <v>569</v>
      </c>
      <c r="B97" s="890"/>
      <c r="C97" s="887"/>
      <c r="D97" s="887"/>
      <c r="E97" s="887"/>
    </row>
    <row r="98" spans="1:5" ht="15" customHeight="1" thickBot="1" x14ac:dyDescent="0.3">
      <c r="A98" s="888" t="s">
        <v>570</v>
      </c>
      <c r="B98" s="890"/>
      <c r="C98" s="887"/>
      <c r="D98" s="887"/>
      <c r="E98" s="887"/>
    </row>
    <row r="99" spans="1:5" ht="15" customHeight="1" thickBot="1" x14ac:dyDescent="0.3">
      <c r="A99" s="889" t="s">
        <v>576</v>
      </c>
      <c r="B99" s="890"/>
      <c r="C99" s="887"/>
      <c r="D99" s="887"/>
      <c r="E99" s="887"/>
    </row>
    <row r="100" spans="1:5" ht="15" customHeight="1" thickBot="1" x14ac:dyDescent="0.3">
      <c r="A100" s="888" t="s">
        <v>569</v>
      </c>
      <c r="B100" s="890"/>
      <c r="C100" s="887"/>
      <c r="D100" s="887"/>
      <c r="E100" s="887"/>
    </row>
    <row r="101" spans="1:5" ht="15" customHeight="1" thickBot="1" x14ac:dyDescent="0.3">
      <c r="A101" s="888" t="s">
        <v>570</v>
      </c>
      <c r="B101" s="890"/>
      <c r="C101" s="887"/>
      <c r="D101" s="887"/>
      <c r="E101" s="887"/>
    </row>
    <row r="102" spans="1:5" ht="15" customHeight="1" thickBot="1" x14ac:dyDescent="0.3">
      <c r="A102" s="933" t="s">
        <v>2006</v>
      </c>
      <c r="B102" s="890">
        <f>B99+B96+B93+B90+B87+B84+B81</f>
        <v>4889</v>
      </c>
      <c r="C102" s="890">
        <f>C99+C96+C93+C90+C87+C84+C81</f>
        <v>5432</v>
      </c>
      <c r="D102" s="890">
        <f>D99+D96+D93+D90+D87+D84+D81</f>
        <v>5432</v>
      </c>
      <c r="E102" s="890">
        <f>E99+E96+E93+E90+E87+E84+E81</f>
        <v>5432</v>
      </c>
    </row>
    <row r="103" spans="1:5" ht="15" customHeight="1" thickBot="1" x14ac:dyDescent="0.3">
      <c r="A103" s="886" t="s">
        <v>578</v>
      </c>
      <c r="B103" s="885">
        <f>IF(B102-B73=0,0,"Error")</f>
        <v>0</v>
      </c>
      <c r="C103" s="885">
        <f>IF(C102-C73=0,0,"Error")</f>
        <v>0</v>
      </c>
      <c r="D103" s="885">
        <f>IF(D102-D73=0,0,"Error")</f>
        <v>0</v>
      </c>
      <c r="E103" s="885">
        <f>IF(E102-E73=0,0,"Error")</f>
        <v>0</v>
      </c>
    </row>
    <row r="104" spans="1:5" ht="15" customHeight="1" thickBot="1" x14ac:dyDescent="0.3">
      <c r="A104" s="935" t="s">
        <v>654</v>
      </c>
      <c r="B104" s="2096" t="s">
        <v>2259</v>
      </c>
      <c r="C104" s="2097"/>
      <c r="D104" s="2097"/>
      <c r="E104" s="2098"/>
    </row>
    <row r="105" spans="1:5" ht="27" customHeight="1" thickBot="1" x14ac:dyDescent="0.3">
      <c r="A105" s="902" t="s">
        <v>560</v>
      </c>
      <c r="B105" s="1653" t="s">
        <v>2258</v>
      </c>
      <c r="C105" s="1654"/>
      <c r="D105" s="1654"/>
      <c r="E105" s="1858"/>
    </row>
    <row r="106" spans="1:5" ht="15" customHeight="1" thickBot="1" x14ac:dyDescent="0.3">
      <c r="A106" s="902" t="s">
        <v>37</v>
      </c>
      <c r="B106" s="2116" t="s">
        <v>2257</v>
      </c>
      <c r="C106" s="2117"/>
      <c r="D106" s="2117"/>
      <c r="E106" s="2118"/>
    </row>
    <row r="107" spans="1:5" ht="15" customHeight="1" x14ac:dyDescent="0.25">
      <c r="A107" s="2111"/>
      <c r="B107" s="899">
        <v>2022</v>
      </c>
      <c r="C107" s="899">
        <v>2023</v>
      </c>
      <c r="D107" s="899">
        <v>2024</v>
      </c>
      <c r="E107" s="899">
        <v>2025</v>
      </c>
    </row>
    <row r="108" spans="1:5" ht="15" customHeight="1" thickBot="1" x14ac:dyDescent="0.3">
      <c r="A108" s="2112"/>
      <c r="B108" s="898" t="s">
        <v>17</v>
      </c>
      <c r="C108" s="898" t="s">
        <v>18</v>
      </c>
      <c r="D108" s="898" t="s">
        <v>18</v>
      </c>
      <c r="E108" s="898" t="s">
        <v>18</v>
      </c>
    </row>
    <row r="109" spans="1:5" ht="15" customHeight="1" thickBot="1" x14ac:dyDescent="0.3">
      <c r="A109" s="902" t="s">
        <v>39</v>
      </c>
      <c r="B109" s="932">
        <v>1</v>
      </c>
      <c r="C109" s="932">
        <v>40</v>
      </c>
      <c r="D109" s="932">
        <v>40</v>
      </c>
      <c r="E109" s="932">
        <v>40</v>
      </c>
    </row>
    <row r="110" spans="1:5" ht="15" customHeight="1" thickBot="1" x14ac:dyDescent="0.3">
      <c r="A110" s="902" t="s">
        <v>562</v>
      </c>
      <c r="B110" s="903">
        <f>B139</f>
        <v>5298</v>
      </c>
      <c r="C110" s="903">
        <f>C139</f>
        <v>33292</v>
      </c>
      <c r="D110" s="903">
        <f>D139</f>
        <v>33292</v>
      </c>
      <c r="E110" s="903">
        <f>E139</f>
        <v>33295</v>
      </c>
    </row>
    <row r="111" spans="1:5" ht="15" customHeight="1" thickBot="1" x14ac:dyDescent="0.3">
      <c r="A111" s="902" t="s">
        <v>563</v>
      </c>
      <c r="B111" s="903">
        <f>B110/B109</f>
        <v>5298</v>
      </c>
      <c r="C111" s="903">
        <f>C110/C109</f>
        <v>832.3</v>
      </c>
      <c r="D111" s="903">
        <f>D110/D109</f>
        <v>832.3</v>
      </c>
      <c r="E111" s="903">
        <f>E110/E109</f>
        <v>832.375</v>
      </c>
    </row>
    <row r="112" spans="1:5" ht="15" customHeight="1" thickBot="1" x14ac:dyDescent="0.3">
      <c r="A112" s="902" t="s">
        <v>564</v>
      </c>
      <c r="B112" s="901" t="s">
        <v>565</v>
      </c>
      <c r="C112" s="900">
        <f t="shared" ref="C112:E114" si="2">C109/B109-1</f>
        <v>39</v>
      </c>
      <c r="D112" s="900">
        <f t="shared" si="2"/>
        <v>0</v>
      </c>
      <c r="E112" s="900">
        <f t="shared" si="2"/>
        <v>0</v>
      </c>
    </row>
    <row r="113" spans="1:5" ht="15" customHeight="1" thickBot="1" x14ac:dyDescent="0.3">
      <c r="A113" s="902" t="s">
        <v>566</v>
      </c>
      <c r="B113" s="901" t="s">
        <v>565</v>
      </c>
      <c r="C113" s="900">
        <f t="shared" si="2"/>
        <v>5.2838807097017746</v>
      </c>
      <c r="D113" s="900">
        <f t="shared" si="2"/>
        <v>0</v>
      </c>
      <c r="E113" s="900">
        <f t="shared" si="2"/>
        <v>9.0111738555886944E-5</v>
      </c>
    </row>
    <row r="114" spans="1:5" ht="15" customHeight="1" thickBot="1" x14ac:dyDescent="0.3">
      <c r="A114" s="902" t="s">
        <v>51</v>
      </c>
      <c r="B114" s="901" t="s">
        <v>565</v>
      </c>
      <c r="C114" s="900">
        <f t="shared" si="2"/>
        <v>-0.84290298225745564</v>
      </c>
      <c r="D114" s="900">
        <f t="shared" si="2"/>
        <v>0</v>
      </c>
      <c r="E114" s="900">
        <f t="shared" si="2"/>
        <v>9.0111738555886944E-5</v>
      </c>
    </row>
    <row r="115" spans="1:5" ht="15" customHeight="1" thickBot="1" x14ac:dyDescent="0.3">
      <c r="A115" s="2119" t="s">
        <v>2256</v>
      </c>
      <c r="B115" s="2120"/>
      <c r="C115" s="2120"/>
      <c r="D115" s="2120"/>
      <c r="E115" s="2121"/>
    </row>
    <row r="116" spans="1:5" ht="15" customHeight="1" x14ac:dyDescent="0.25">
      <c r="A116" s="2111"/>
      <c r="B116" s="899">
        <v>2022</v>
      </c>
      <c r="C116" s="899">
        <v>2023</v>
      </c>
      <c r="D116" s="899">
        <v>2024</v>
      </c>
      <c r="E116" s="899">
        <v>2025</v>
      </c>
    </row>
    <row r="117" spans="1:5" ht="15" customHeight="1" thickBot="1" x14ac:dyDescent="0.3">
      <c r="A117" s="2112"/>
      <c r="B117" s="898" t="s">
        <v>17</v>
      </c>
      <c r="C117" s="898" t="s">
        <v>18</v>
      </c>
      <c r="D117" s="898" t="s">
        <v>18</v>
      </c>
      <c r="E117" s="898" t="s">
        <v>18</v>
      </c>
    </row>
    <row r="118" spans="1:5" ht="15" customHeight="1" thickBot="1" x14ac:dyDescent="0.3">
      <c r="A118" s="889" t="s">
        <v>568</v>
      </c>
      <c r="B118" s="887">
        <v>0</v>
      </c>
      <c r="C118" s="887">
        <v>0</v>
      </c>
      <c r="D118" s="887">
        <v>0</v>
      </c>
      <c r="E118" s="887">
        <v>0</v>
      </c>
    </row>
    <row r="119" spans="1:5" ht="15" customHeight="1" thickBot="1" x14ac:dyDescent="0.3">
      <c r="A119" s="888" t="s">
        <v>569</v>
      </c>
      <c r="B119" s="890"/>
      <c r="C119" s="930"/>
      <c r="D119" s="930"/>
      <c r="E119" s="930"/>
    </row>
    <row r="120" spans="1:5" ht="15" customHeight="1" thickBot="1" x14ac:dyDescent="0.3">
      <c r="A120" s="888" t="s">
        <v>570</v>
      </c>
      <c r="B120" s="890"/>
      <c r="C120" s="929"/>
      <c r="D120" s="929"/>
      <c r="E120" s="929"/>
    </row>
    <row r="121" spans="1:5" ht="15" customHeight="1" thickBot="1" x14ac:dyDescent="0.3">
      <c r="A121" s="889" t="s">
        <v>571</v>
      </c>
      <c r="B121" s="887">
        <v>0</v>
      </c>
      <c r="C121" s="887">
        <v>0</v>
      </c>
      <c r="D121" s="887">
        <v>0</v>
      </c>
      <c r="E121" s="887">
        <v>0</v>
      </c>
    </row>
    <row r="122" spans="1:5" ht="15" customHeight="1" thickBot="1" x14ac:dyDescent="0.3">
      <c r="A122" s="888" t="s">
        <v>569</v>
      </c>
      <c r="B122" s="890"/>
      <c r="C122" s="887"/>
      <c r="D122" s="887"/>
      <c r="E122" s="887"/>
    </row>
    <row r="123" spans="1:5" ht="15" customHeight="1" thickBot="1" x14ac:dyDescent="0.3">
      <c r="A123" s="888" t="s">
        <v>570</v>
      </c>
      <c r="B123" s="890"/>
      <c r="C123" s="887"/>
      <c r="D123" s="887"/>
      <c r="E123" s="887"/>
    </row>
    <row r="124" spans="1:5" ht="15" customHeight="1" thickBot="1" x14ac:dyDescent="0.3">
      <c r="A124" s="889" t="s">
        <v>572</v>
      </c>
      <c r="B124" s="890">
        <f>B125</f>
        <v>5298</v>
      </c>
      <c r="C124" s="890">
        <f>C125</f>
        <v>11392</v>
      </c>
      <c r="D124" s="890">
        <f>D125</f>
        <v>11392</v>
      </c>
      <c r="E124" s="890">
        <f>E125</f>
        <v>11395</v>
      </c>
    </row>
    <row r="125" spans="1:5" ht="15" customHeight="1" thickBot="1" x14ac:dyDescent="0.3">
      <c r="A125" s="888" t="s">
        <v>569</v>
      </c>
      <c r="B125" s="890">
        <v>5298</v>
      </c>
      <c r="C125" s="890">
        <v>11392</v>
      </c>
      <c r="D125" s="890">
        <v>11392</v>
      </c>
      <c r="E125" s="890">
        <v>11395</v>
      </c>
    </row>
    <row r="126" spans="1:5" ht="15" customHeight="1" thickBot="1" x14ac:dyDescent="0.3">
      <c r="A126" s="888" t="s">
        <v>570</v>
      </c>
      <c r="B126" s="890"/>
      <c r="C126" s="887"/>
      <c r="D126" s="887"/>
      <c r="E126" s="887"/>
    </row>
    <row r="127" spans="1:5" ht="15" customHeight="1" thickBot="1" x14ac:dyDescent="0.3">
      <c r="A127" s="889" t="s">
        <v>573</v>
      </c>
      <c r="B127" s="890"/>
      <c r="C127" s="887"/>
      <c r="D127" s="887"/>
      <c r="E127" s="887"/>
    </row>
    <row r="128" spans="1:5" ht="15" customHeight="1" thickBot="1" x14ac:dyDescent="0.3">
      <c r="A128" s="888" t="s">
        <v>569</v>
      </c>
      <c r="B128" s="890"/>
      <c r="C128" s="887"/>
      <c r="D128" s="887"/>
      <c r="E128" s="887"/>
    </row>
    <row r="129" spans="1:5" ht="15" customHeight="1" thickBot="1" x14ac:dyDescent="0.3">
      <c r="A129" s="888" t="s">
        <v>570</v>
      </c>
      <c r="B129" s="890"/>
      <c r="C129" s="887"/>
      <c r="D129" s="887"/>
      <c r="E129" s="887"/>
    </row>
    <row r="130" spans="1:5" ht="15" customHeight="1" thickBot="1" x14ac:dyDescent="0.3">
      <c r="A130" s="889" t="s">
        <v>574</v>
      </c>
      <c r="B130" s="890"/>
      <c r="C130" s="887"/>
      <c r="D130" s="887"/>
      <c r="E130" s="887"/>
    </row>
    <row r="131" spans="1:5" ht="15" customHeight="1" thickBot="1" x14ac:dyDescent="0.3">
      <c r="A131" s="888" t="s">
        <v>569</v>
      </c>
      <c r="B131" s="890"/>
      <c r="C131" s="887"/>
      <c r="D131" s="887"/>
      <c r="E131" s="887"/>
    </row>
    <row r="132" spans="1:5" ht="15" customHeight="1" thickBot="1" x14ac:dyDescent="0.3">
      <c r="A132" s="888" t="s">
        <v>570</v>
      </c>
      <c r="B132" s="890"/>
      <c r="C132" s="887"/>
      <c r="D132" s="887"/>
      <c r="E132" s="887"/>
    </row>
    <row r="133" spans="1:5" ht="15" customHeight="1" thickBot="1" x14ac:dyDescent="0.3">
      <c r="A133" s="889" t="s">
        <v>575</v>
      </c>
      <c r="B133" s="890">
        <v>0</v>
      </c>
      <c r="C133" s="887">
        <f>SUM(C134)</f>
        <v>21900</v>
      </c>
      <c r="D133" s="887">
        <f>SUM(D134)</f>
        <v>21900</v>
      </c>
      <c r="E133" s="887">
        <f>SUM(E134)</f>
        <v>21900</v>
      </c>
    </row>
    <row r="134" spans="1:5" ht="15" customHeight="1" thickBot="1" x14ac:dyDescent="0.3">
      <c r="A134" s="888" t="s">
        <v>569</v>
      </c>
      <c r="B134" s="890"/>
      <c r="C134" s="887">
        <v>21900</v>
      </c>
      <c r="D134" s="887">
        <v>21900</v>
      </c>
      <c r="E134" s="887">
        <v>21900</v>
      </c>
    </row>
    <row r="135" spans="1:5" ht="15" customHeight="1" thickBot="1" x14ac:dyDescent="0.3">
      <c r="A135" s="888" t="s">
        <v>570</v>
      </c>
      <c r="B135" s="890"/>
      <c r="C135" s="887"/>
      <c r="D135" s="887"/>
      <c r="E135" s="887"/>
    </row>
    <row r="136" spans="1:5" ht="15" customHeight="1" thickBot="1" x14ac:dyDescent="0.3">
      <c r="A136" s="889" t="s">
        <v>576</v>
      </c>
      <c r="B136" s="890">
        <v>0</v>
      </c>
      <c r="C136" s="887">
        <v>0</v>
      </c>
      <c r="D136" s="887">
        <v>0</v>
      </c>
      <c r="E136" s="887">
        <v>0</v>
      </c>
    </row>
    <row r="137" spans="1:5" ht="15" customHeight="1" thickBot="1" x14ac:dyDescent="0.3">
      <c r="A137" s="888" t="s">
        <v>569</v>
      </c>
      <c r="B137" s="890"/>
      <c r="C137" s="926"/>
      <c r="D137" s="926"/>
      <c r="E137" s="926"/>
    </row>
    <row r="138" spans="1:5" ht="15" customHeight="1" thickBot="1" x14ac:dyDescent="0.3">
      <c r="A138" s="888" t="s">
        <v>570</v>
      </c>
      <c r="B138" s="890"/>
      <c r="C138" s="927"/>
      <c r="D138" s="926"/>
      <c r="E138" s="926"/>
    </row>
    <row r="139" spans="1:5" ht="15" customHeight="1" thickBot="1" x14ac:dyDescent="0.3">
      <c r="A139" s="896" t="s">
        <v>2255</v>
      </c>
      <c r="B139" s="890">
        <f>B136+B133+B130+B127+B124+B121+B118</f>
        <v>5298</v>
      </c>
      <c r="C139" s="890">
        <f>C136+C133+C130+C127+C124+C121+C118</f>
        <v>33292</v>
      </c>
      <c r="D139" s="890">
        <f>D136+D133+D130+D127+D124+D121+D118</f>
        <v>33292</v>
      </c>
      <c r="E139" s="890">
        <f>E136+E133+E130+E127+E124+E121+E118</f>
        <v>33295</v>
      </c>
    </row>
    <row r="140" spans="1:5" ht="15" customHeight="1" thickBot="1" x14ac:dyDescent="0.3">
      <c r="A140" s="886" t="s">
        <v>578</v>
      </c>
      <c r="B140" s="885">
        <f>IF(B139-B110=0,0,"Error")</f>
        <v>0</v>
      </c>
      <c r="C140" s="885">
        <f>IF(C139-C110=0,0,"Error")</f>
        <v>0</v>
      </c>
      <c r="D140" s="885">
        <f>IF(D139-D110=0,0,"Error")</f>
        <v>0</v>
      </c>
      <c r="E140" s="885">
        <f>IF(E139-E110=0,0,"Error")</f>
        <v>0</v>
      </c>
    </row>
    <row r="141" spans="1:5" ht="15" customHeight="1" thickBot="1" x14ac:dyDescent="0.3">
      <c r="A141" s="935" t="s">
        <v>2254</v>
      </c>
      <c r="B141" s="2096" t="s">
        <v>2253</v>
      </c>
      <c r="C141" s="2097"/>
      <c r="D141" s="2097"/>
      <c r="E141" s="2098"/>
    </row>
    <row r="142" spans="1:5" ht="26.25" customHeight="1" thickBot="1" x14ac:dyDescent="0.3">
      <c r="A142" s="902" t="s">
        <v>560</v>
      </c>
      <c r="B142" s="1653" t="s">
        <v>2252</v>
      </c>
      <c r="C142" s="1654"/>
      <c r="D142" s="1654"/>
      <c r="E142" s="1858"/>
    </row>
    <row r="143" spans="1:5" ht="15" customHeight="1" thickBot="1" x14ac:dyDescent="0.3">
      <c r="A143" s="902" t="s">
        <v>37</v>
      </c>
      <c r="B143" s="2116" t="s">
        <v>2251</v>
      </c>
      <c r="C143" s="2117"/>
      <c r="D143" s="2117"/>
      <c r="E143" s="2118"/>
    </row>
    <row r="144" spans="1:5" ht="15" customHeight="1" x14ac:dyDescent="0.25">
      <c r="A144" s="2111"/>
      <c r="B144" s="899">
        <v>2022</v>
      </c>
      <c r="C144" s="899">
        <v>2023</v>
      </c>
      <c r="D144" s="899">
        <v>2024</v>
      </c>
      <c r="E144" s="899">
        <v>2025</v>
      </c>
    </row>
    <row r="145" spans="1:5" ht="15" customHeight="1" thickBot="1" x14ac:dyDescent="0.3">
      <c r="A145" s="2112"/>
      <c r="B145" s="898" t="s">
        <v>17</v>
      </c>
      <c r="C145" s="898" t="s">
        <v>18</v>
      </c>
      <c r="D145" s="898" t="s">
        <v>18</v>
      </c>
      <c r="E145" s="898" t="s">
        <v>18</v>
      </c>
    </row>
    <row r="146" spans="1:5" ht="15" customHeight="1" thickBot="1" x14ac:dyDescent="0.3">
      <c r="A146" s="902" t="s">
        <v>39</v>
      </c>
      <c r="B146" s="416">
        <v>1</v>
      </c>
      <c r="C146" s="416">
        <v>0</v>
      </c>
      <c r="D146" s="416">
        <v>0</v>
      </c>
      <c r="E146" s="416">
        <v>0</v>
      </c>
    </row>
    <row r="147" spans="1:5" ht="15" customHeight="1" thickBot="1" x14ac:dyDescent="0.3">
      <c r="A147" s="902" t="s">
        <v>562</v>
      </c>
      <c r="B147" s="903">
        <f>B176</f>
        <v>26855</v>
      </c>
      <c r="C147" s="903">
        <f>C176</f>
        <v>0</v>
      </c>
      <c r="D147" s="903">
        <f>D176</f>
        <v>0</v>
      </c>
      <c r="E147" s="903">
        <f>E176</f>
        <v>0</v>
      </c>
    </row>
    <row r="148" spans="1:5" ht="15" customHeight="1" thickBot="1" x14ac:dyDescent="0.3">
      <c r="A148" s="902" t="s">
        <v>563</v>
      </c>
      <c r="B148" s="903">
        <f>B147/B146</f>
        <v>26855</v>
      </c>
      <c r="C148" s="903" t="e">
        <f>C147/C146</f>
        <v>#DIV/0!</v>
      </c>
      <c r="D148" s="903" t="e">
        <f>D147/D146</f>
        <v>#DIV/0!</v>
      </c>
      <c r="E148" s="903" t="e">
        <f>E147/E146</f>
        <v>#DIV/0!</v>
      </c>
    </row>
    <row r="149" spans="1:5" ht="15" customHeight="1" thickBot="1" x14ac:dyDescent="0.3">
      <c r="A149" s="902" t="s">
        <v>564</v>
      </c>
      <c r="B149" s="901" t="s">
        <v>565</v>
      </c>
      <c r="C149" s="900">
        <f t="shared" ref="C149:E151" si="3">C146/B146-1</f>
        <v>-1</v>
      </c>
      <c r="D149" s="900" t="e">
        <f t="shared" si="3"/>
        <v>#DIV/0!</v>
      </c>
      <c r="E149" s="900" t="e">
        <f t="shared" si="3"/>
        <v>#DIV/0!</v>
      </c>
    </row>
    <row r="150" spans="1:5" ht="15" customHeight="1" thickBot="1" x14ac:dyDescent="0.3">
      <c r="A150" s="902" t="s">
        <v>566</v>
      </c>
      <c r="B150" s="901" t="s">
        <v>565</v>
      </c>
      <c r="C150" s="900">
        <f t="shared" si="3"/>
        <v>-1</v>
      </c>
      <c r="D150" s="900" t="e">
        <f t="shared" si="3"/>
        <v>#DIV/0!</v>
      </c>
      <c r="E150" s="900" t="e">
        <f t="shared" si="3"/>
        <v>#DIV/0!</v>
      </c>
    </row>
    <row r="151" spans="1:5" ht="15" customHeight="1" thickBot="1" x14ac:dyDescent="0.3">
      <c r="A151" s="902" t="s">
        <v>51</v>
      </c>
      <c r="B151" s="901" t="s">
        <v>565</v>
      </c>
      <c r="C151" s="900" t="e">
        <f t="shared" si="3"/>
        <v>#DIV/0!</v>
      </c>
      <c r="D151" s="900" t="e">
        <f t="shared" si="3"/>
        <v>#DIV/0!</v>
      </c>
      <c r="E151" s="900" t="e">
        <f t="shared" si="3"/>
        <v>#DIV/0!</v>
      </c>
    </row>
    <row r="152" spans="1:5" ht="15" customHeight="1" thickBot="1" x14ac:dyDescent="0.3">
      <c r="A152" s="2119" t="s">
        <v>2250</v>
      </c>
      <c r="B152" s="2120"/>
      <c r="C152" s="2120"/>
      <c r="D152" s="2120"/>
      <c r="E152" s="2121"/>
    </row>
    <row r="153" spans="1:5" ht="15" customHeight="1" x14ac:dyDescent="0.25">
      <c r="A153" s="2111"/>
      <c r="B153" s="899">
        <v>2022</v>
      </c>
      <c r="C153" s="899">
        <v>2023</v>
      </c>
      <c r="D153" s="899">
        <v>2024</v>
      </c>
      <c r="E153" s="899">
        <v>2025</v>
      </c>
    </row>
    <row r="154" spans="1:5" ht="15" customHeight="1" thickBot="1" x14ac:dyDescent="0.3">
      <c r="A154" s="2112"/>
      <c r="B154" s="898" t="s">
        <v>17</v>
      </c>
      <c r="C154" s="898" t="s">
        <v>18</v>
      </c>
      <c r="D154" s="898" t="s">
        <v>18</v>
      </c>
      <c r="E154" s="898" t="s">
        <v>18</v>
      </c>
    </row>
    <row r="155" spans="1:5" ht="15" customHeight="1" thickBot="1" x14ac:dyDescent="0.3">
      <c r="A155" s="889" t="s">
        <v>568</v>
      </c>
      <c r="B155" s="887">
        <v>0</v>
      </c>
      <c r="C155" s="887">
        <v>0</v>
      </c>
      <c r="D155" s="887">
        <v>0</v>
      </c>
      <c r="E155" s="887">
        <v>0</v>
      </c>
    </row>
    <row r="156" spans="1:5" ht="15" customHeight="1" thickBot="1" x14ac:dyDescent="0.3">
      <c r="A156" s="888" t="s">
        <v>569</v>
      </c>
      <c r="B156" s="890"/>
      <c r="C156" s="930"/>
      <c r="D156" s="930"/>
      <c r="E156" s="930"/>
    </row>
    <row r="157" spans="1:5" ht="15" customHeight="1" thickBot="1" x14ac:dyDescent="0.3">
      <c r="A157" s="888" t="s">
        <v>570</v>
      </c>
      <c r="B157" s="890"/>
      <c r="C157" s="929"/>
      <c r="D157" s="929"/>
      <c r="E157" s="929"/>
    </row>
    <row r="158" spans="1:5" ht="22.5" customHeight="1" thickBot="1" x14ac:dyDescent="0.3">
      <c r="A158" s="889" t="s">
        <v>571</v>
      </c>
      <c r="B158" s="887">
        <v>0</v>
      </c>
      <c r="C158" s="887">
        <v>0</v>
      </c>
      <c r="D158" s="887">
        <v>0</v>
      </c>
      <c r="E158" s="887">
        <v>0</v>
      </c>
    </row>
    <row r="159" spans="1:5" ht="15" customHeight="1" thickBot="1" x14ac:dyDescent="0.3">
      <c r="A159" s="888" t="s">
        <v>569</v>
      </c>
      <c r="B159" s="890"/>
      <c r="C159" s="887"/>
      <c r="D159" s="887"/>
      <c r="E159" s="887"/>
    </row>
    <row r="160" spans="1:5" ht="15" customHeight="1" thickBot="1" x14ac:dyDescent="0.3">
      <c r="A160" s="888" t="s">
        <v>570</v>
      </c>
      <c r="B160" s="890"/>
      <c r="C160" s="887"/>
      <c r="D160" s="887"/>
      <c r="E160" s="887"/>
    </row>
    <row r="161" spans="1:5" ht="15" customHeight="1" thickBot="1" x14ac:dyDescent="0.3">
      <c r="A161" s="889" t="s">
        <v>572</v>
      </c>
      <c r="B161" s="890">
        <f>SUM(B162)</f>
        <v>4955</v>
      </c>
      <c r="C161" s="890">
        <f>SUM(C162)</f>
        <v>0</v>
      </c>
      <c r="D161" s="890">
        <f>SUM(D162)</f>
        <v>0</v>
      </c>
      <c r="E161" s="890">
        <f>SUM(E162)</f>
        <v>0</v>
      </c>
    </row>
    <row r="162" spans="1:5" ht="15" customHeight="1" thickBot="1" x14ac:dyDescent="0.3">
      <c r="A162" s="888" t="s">
        <v>569</v>
      </c>
      <c r="B162" s="913">
        <v>4955</v>
      </c>
      <c r="C162" s="890">
        <v>0</v>
      </c>
      <c r="D162" s="890">
        <v>0</v>
      </c>
      <c r="E162" s="890">
        <v>0</v>
      </c>
    </row>
    <row r="163" spans="1:5" ht="15" customHeight="1" thickBot="1" x14ac:dyDescent="0.3">
      <c r="A163" s="888" t="s">
        <v>570</v>
      </c>
      <c r="B163" s="890"/>
      <c r="C163" s="887"/>
      <c r="D163" s="887"/>
      <c r="E163" s="887"/>
    </row>
    <row r="164" spans="1:5" ht="15" customHeight="1" thickBot="1" x14ac:dyDescent="0.3">
      <c r="A164" s="889" t="s">
        <v>573</v>
      </c>
      <c r="B164" s="890"/>
      <c r="C164" s="887"/>
      <c r="D164" s="887"/>
      <c r="E164" s="887"/>
    </row>
    <row r="165" spans="1:5" ht="15" customHeight="1" thickBot="1" x14ac:dyDescent="0.3">
      <c r="A165" s="888" t="s">
        <v>569</v>
      </c>
      <c r="B165" s="890"/>
      <c r="C165" s="887"/>
      <c r="D165" s="887"/>
      <c r="E165" s="887"/>
    </row>
    <row r="166" spans="1:5" ht="15" customHeight="1" thickBot="1" x14ac:dyDescent="0.3">
      <c r="A166" s="888" t="s">
        <v>570</v>
      </c>
      <c r="B166" s="890"/>
      <c r="C166" s="887"/>
      <c r="D166" s="887"/>
      <c r="E166" s="887"/>
    </row>
    <row r="167" spans="1:5" ht="15" customHeight="1" thickBot="1" x14ac:dyDescent="0.3">
      <c r="A167" s="889" t="s">
        <v>574</v>
      </c>
      <c r="B167" s="890"/>
      <c r="C167" s="887"/>
      <c r="D167" s="887"/>
      <c r="E167" s="887"/>
    </row>
    <row r="168" spans="1:5" ht="15" customHeight="1" thickBot="1" x14ac:dyDescent="0.3">
      <c r="A168" s="888" t="s">
        <v>569</v>
      </c>
      <c r="B168" s="890"/>
      <c r="C168" s="887"/>
      <c r="D168" s="887"/>
      <c r="E168" s="887"/>
    </row>
    <row r="169" spans="1:5" ht="15" customHeight="1" thickBot="1" x14ac:dyDescent="0.3">
      <c r="A169" s="888" t="s">
        <v>570</v>
      </c>
      <c r="B169" s="890"/>
      <c r="C169" s="887"/>
      <c r="D169" s="887"/>
      <c r="E169" s="887"/>
    </row>
    <row r="170" spans="1:5" ht="15" customHeight="1" thickBot="1" x14ac:dyDescent="0.3">
      <c r="A170" s="889" t="s">
        <v>575</v>
      </c>
      <c r="B170" s="890">
        <f>SUM(B171)</f>
        <v>21900</v>
      </c>
      <c r="C170" s="890">
        <f>SUM(C171)</f>
        <v>0</v>
      </c>
      <c r="D170" s="890">
        <f>SUM(D171)</f>
        <v>0</v>
      </c>
      <c r="E170" s="890">
        <f>SUM(E171)</f>
        <v>0</v>
      </c>
    </row>
    <row r="171" spans="1:5" ht="15" customHeight="1" thickBot="1" x14ac:dyDescent="0.3">
      <c r="A171" s="888" t="s">
        <v>569</v>
      </c>
      <c r="B171" s="890">
        <v>21900</v>
      </c>
      <c r="C171" s="890">
        <v>0</v>
      </c>
      <c r="D171" s="890">
        <v>0</v>
      </c>
      <c r="E171" s="890">
        <v>0</v>
      </c>
    </row>
    <row r="172" spans="1:5" ht="15" customHeight="1" thickBot="1" x14ac:dyDescent="0.3">
      <c r="A172" s="888" t="s">
        <v>570</v>
      </c>
      <c r="B172" s="890"/>
      <c r="C172" s="887"/>
      <c r="D172" s="887"/>
      <c r="E172" s="887"/>
    </row>
    <row r="173" spans="1:5" ht="22.5" customHeight="1" thickBot="1" x14ac:dyDescent="0.3">
      <c r="A173" s="889" t="s">
        <v>576</v>
      </c>
      <c r="B173" s="890">
        <v>0</v>
      </c>
      <c r="C173" s="887">
        <v>0</v>
      </c>
      <c r="D173" s="887">
        <v>0</v>
      </c>
      <c r="E173" s="887">
        <v>0</v>
      </c>
    </row>
    <row r="174" spans="1:5" ht="15" customHeight="1" thickBot="1" x14ac:dyDescent="0.3">
      <c r="A174" s="888" t="s">
        <v>569</v>
      </c>
      <c r="B174" s="890"/>
      <c r="C174" s="926"/>
      <c r="D174" s="926"/>
      <c r="E174" s="926"/>
    </row>
    <row r="175" spans="1:5" ht="15" customHeight="1" thickBot="1" x14ac:dyDescent="0.3">
      <c r="A175" s="888" t="s">
        <v>570</v>
      </c>
      <c r="B175" s="890"/>
      <c r="C175" s="927"/>
      <c r="D175" s="926"/>
      <c r="E175" s="926"/>
    </row>
    <row r="176" spans="1:5" ht="15" customHeight="1" thickBot="1" x14ac:dyDescent="0.3">
      <c r="A176" s="896" t="s">
        <v>2249</v>
      </c>
      <c r="B176" s="890">
        <f>B173+B170+B167+B164+B161+B158+B155</f>
        <v>26855</v>
      </c>
      <c r="C176" s="890">
        <f>C173+C170+C167+C164+C161+C158+C155</f>
        <v>0</v>
      </c>
      <c r="D176" s="890">
        <f>D173+D170+D167+D164+D161+D158+D155</f>
        <v>0</v>
      </c>
      <c r="E176" s="890">
        <f>E173+E170+E167+E164+E161+E158+E155</f>
        <v>0</v>
      </c>
    </row>
    <row r="177" spans="1:6" ht="15" customHeight="1" thickBot="1" x14ac:dyDescent="0.3">
      <c r="A177" s="886" t="s">
        <v>578</v>
      </c>
      <c r="B177" s="885">
        <f>IF(B176-B147=0,0,"Error")</f>
        <v>0</v>
      </c>
      <c r="C177" s="885">
        <f>IF(C176-C147=0,0,"Error")</f>
        <v>0</v>
      </c>
      <c r="D177" s="885">
        <f>IF(D176-D147=0,0,"Error")</f>
        <v>0</v>
      </c>
      <c r="E177" s="885">
        <f>IF(E176-E147=0,0,"Error")</f>
        <v>0</v>
      </c>
    </row>
    <row r="178" spans="1:6" ht="15" customHeight="1" thickBot="1" x14ac:dyDescent="0.3">
      <c r="A178" s="934" t="s">
        <v>2248</v>
      </c>
      <c r="B178" s="2096" t="s">
        <v>2247</v>
      </c>
      <c r="C178" s="2123"/>
      <c r="D178" s="2123"/>
      <c r="E178" s="2124"/>
    </row>
    <row r="179" spans="1:6" ht="23.25" customHeight="1" thickBot="1" x14ac:dyDescent="0.3">
      <c r="A179" s="902" t="s">
        <v>560</v>
      </c>
      <c r="B179" s="1653" t="s">
        <v>2246</v>
      </c>
      <c r="C179" s="1654"/>
      <c r="D179" s="1654"/>
      <c r="E179" s="1858"/>
    </row>
    <row r="180" spans="1:6" ht="15" customHeight="1" thickBot="1" x14ac:dyDescent="0.3">
      <c r="A180" s="902" t="s">
        <v>37</v>
      </c>
      <c r="B180" s="2116" t="s">
        <v>2245</v>
      </c>
      <c r="C180" s="2117"/>
      <c r="D180" s="2117"/>
      <c r="E180" s="2118"/>
    </row>
    <row r="181" spans="1:6" ht="15" customHeight="1" x14ac:dyDescent="0.25">
      <c r="A181" s="2111"/>
      <c r="B181" s="899">
        <v>2022</v>
      </c>
      <c r="C181" s="899">
        <v>2023</v>
      </c>
      <c r="D181" s="899">
        <v>2024</v>
      </c>
      <c r="E181" s="899">
        <v>2025</v>
      </c>
    </row>
    <row r="182" spans="1:6" ht="15" customHeight="1" thickBot="1" x14ac:dyDescent="0.3">
      <c r="A182" s="2112"/>
      <c r="B182" s="917" t="s">
        <v>17</v>
      </c>
      <c r="C182" s="917" t="s">
        <v>18</v>
      </c>
      <c r="D182" s="917" t="s">
        <v>18</v>
      </c>
      <c r="E182" s="917" t="s">
        <v>18</v>
      </c>
    </row>
    <row r="183" spans="1:6" ht="15" customHeight="1" thickBot="1" x14ac:dyDescent="0.3">
      <c r="A183" s="902" t="s">
        <v>39</v>
      </c>
      <c r="B183" s="932">
        <v>12</v>
      </c>
      <c r="C183" s="932">
        <v>0</v>
      </c>
      <c r="D183" s="932">
        <v>0</v>
      </c>
      <c r="E183" s="932">
        <v>0</v>
      </c>
    </row>
    <row r="184" spans="1:6" ht="15" customHeight="1" thickBot="1" x14ac:dyDescent="0.3">
      <c r="A184" s="902" t="s">
        <v>562</v>
      </c>
      <c r="B184" s="903">
        <f>B213</f>
        <v>3632</v>
      </c>
      <c r="C184" s="903">
        <f>C213</f>
        <v>0</v>
      </c>
      <c r="D184" s="903">
        <f>D213</f>
        <v>0</v>
      </c>
      <c r="E184" s="903">
        <f>E213</f>
        <v>0</v>
      </c>
      <c r="F184" s="903">
        <f>F213</f>
        <v>0</v>
      </c>
    </row>
    <row r="185" spans="1:6" ht="15" customHeight="1" thickBot="1" x14ac:dyDescent="0.3">
      <c r="A185" s="902" t="s">
        <v>563</v>
      </c>
      <c r="B185" s="903">
        <f>B184/B183</f>
        <v>302.66666666666669</v>
      </c>
      <c r="C185" s="903" t="e">
        <f>C184/C183</f>
        <v>#DIV/0!</v>
      </c>
      <c r="D185" s="903" t="e">
        <f>D184/D183</f>
        <v>#DIV/0!</v>
      </c>
      <c r="E185" s="903" t="e">
        <f>E184/E183</f>
        <v>#DIV/0!</v>
      </c>
    </row>
    <row r="186" spans="1:6" ht="15" customHeight="1" thickBot="1" x14ac:dyDescent="0.3">
      <c r="A186" s="902" t="s">
        <v>564</v>
      </c>
      <c r="B186" s="901"/>
      <c r="C186" s="900">
        <f t="shared" ref="C186:E188" si="4">C183/B183-1</f>
        <v>-1</v>
      </c>
      <c r="D186" s="900" t="e">
        <f t="shared" si="4"/>
        <v>#DIV/0!</v>
      </c>
      <c r="E186" s="900" t="e">
        <f t="shared" si="4"/>
        <v>#DIV/0!</v>
      </c>
    </row>
    <row r="187" spans="1:6" ht="15" customHeight="1" thickBot="1" x14ac:dyDescent="0.3">
      <c r="A187" s="902" t="s">
        <v>566</v>
      </c>
      <c r="B187" s="901"/>
      <c r="C187" s="900">
        <f t="shared" si="4"/>
        <v>-1</v>
      </c>
      <c r="D187" s="900" t="e">
        <f t="shared" si="4"/>
        <v>#DIV/0!</v>
      </c>
      <c r="E187" s="900" t="e">
        <f t="shared" si="4"/>
        <v>#DIV/0!</v>
      </c>
    </row>
    <row r="188" spans="1:6" ht="15" customHeight="1" thickBot="1" x14ac:dyDescent="0.3">
      <c r="A188" s="902" t="s">
        <v>51</v>
      </c>
      <c r="B188" s="901"/>
      <c r="C188" s="900" t="e">
        <f t="shared" si="4"/>
        <v>#DIV/0!</v>
      </c>
      <c r="D188" s="900" t="e">
        <f t="shared" si="4"/>
        <v>#DIV/0!</v>
      </c>
      <c r="E188" s="900" t="e">
        <f t="shared" si="4"/>
        <v>#DIV/0!</v>
      </c>
    </row>
    <row r="189" spans="1:6" ht="15" customHeight="1" thickBot="1" x14ac:dyDescent="0.3">
      <c r="A189" s="2119" t="s">
        <v>2244</v>
      </c>
      <c r="B189" s="2120"/>
      <c r="C189" s="2120"/>
      <c r="D189" s="2120"/>
      <c r="E189" s="2121"/>
    </row>
    <row r="190" spans="1:6" ht="15" customHeight="1" x14ac:dyDescent="0.25">
      <c r="A190" s="2111"/>
      <c r="B190" s="899">
        <v>2022</v>
      </c>
      <c r="C190" s="899">
        <v>2023</v>
      </c>
      <c r="D190" s="899">
        <v>2024</v>
      </c>
      <c r="E190" s="899">
        <v>2025</v>
      </c>
    </row>
    <row r="191" spans="1:6" ht="15" customHeight="1" thickBot="1" x14ac:dyDescent="0.3">
      <c r="A191" s="2112"/>
      <c r="B191" s="898" t="s">
        <v>17</v>
      </c>
      <c r="C191" s="898" t="s">
        <v>18</v>
      </c>
      <c r="D191" s="898" t="s">
        <v>18</v>
      </c>
      <c r="E191" s="898" t="s">
        <v>18</v>
      </c>
    </row>
    <row r="192" spans="1:6" ht="15" customHeight="1" thickBot="1" x14ac:dyDescent="0.3">
      <c r="A192" s="889" t="s">
        <v>568</v>
      </c>
      <c r="B192" s="887">
        <v>0</v>
      </c>
      <c r="C192" s="887">
        <v>0</v>
      </c>
      <c r="D192" s="887">
        <v>0</v>
      </c>
      <c r="E192" s="887">
        <v>0</v>
      </c>
    </row>
    <row r="193" spans="1:5" ht="15" customHeight="1" thickBot="1" x14ac:dyDescent="0.3">
      <c r="A193" s="888" t="s">
        <v>569</v>
      </c>
      <c r="B193" s="890">
        <v>0</v>
      </c>
      <c r="C193" s="887">
        <v>0</v>
      </c>
      <c r="D193" s="887">
        <v>0</v>
      </c>
      <c r="E193" s="887">
        <v>0</v>
      </c>
    </row>
    <row r="194" spans="1:5" ht="15" customHeight="1" thickBot="1" x14ac:dyDescent="0.3">
      <c r="A194" s="888" t="s">
        <v>570</v>
      </c>
      <c r="B194" s="890"/>
      <c r="C194" s="929"/>
      <c r="D194" s="929"/>
      <c r="E194" s="929"/>
    </row>
    <row r="195" spans="1:5" ht="15" customHeight="1" thickBot="1" x14ac:dyDescent="0.3">
      <c r="A195" s="889" t="s">
        <v>571</v>
      </c>
      <c r="B195" s="887">
        <v>0</v>
      </c>
      <c r="C195" s="887">
        <v>0</v>
      </c>
      <c r="D195" s="887">
        <v>0</v>
      </c>
      <c r="E195" s="887">
        <v>0</v>
      </c>
    </row>
    <row r="196" spans="1:5" ht="15" customHeight="1" thickBot="1" x14ac:dyDescent="0.3">
      <c r="A196" s="888" t="s">
        <v>569</v>
      </c>
      <c r="B196" s="890"/>
      <c r="C196" s="887"/>
      <c r="D196" s="887"/>
      <c r="E196" s="887"/>
    </row>
    <row r="197" spans="1:5" ht="15" customHeight="1" thickBot="1" x14ac:dyDescent="0.3">
      <c r="A197" s="888" t="s">
        <v>570</v>
      </c>
      <c r="B197" s="890"/>
      <c r="C197" s="887"/>
      <c r="D197" s="887"/>
      <c r="E197" s="887"/>
    </row>
    <row r="198" spans="1:5" ht="15" customHeight="1" thickBot="1" x14ac:dyDescent="0.3">
      <c r="A198" s="889" t="s">
        <v>572</v>
      </c>
      <c r="B198" s="903">
        <f>B199</f>
        <v>3632</v>
      </c>
      <c r="C198" s="903">
        <f>C199</f>
        <v>0</v>
      </c>
      <c r="D198" s="903">
        <f>D199</f>
        <v>0</v>
      </c>
      <c r="E198" s="903">
        <f>E199</f>
        <v>0</v>
      </c>
    </row>
    <row r="199" spans="1:5" ht="15" customHeight="1" thickBot="1" x14ac:dyDescent="0.3">
      <c r="A199" s="888" t="s">
        <v>569</v>
      </c>
      <c r="B199" s="416">
        <v>3632</v>
      </c>
      <c r="C199" s="416">
        <v>0</v>
      </c>
      <c r="D199" s="416">
        <v>0</v>
      </c>
      <c r="E199" s="416">
        <v>0</v>
      </c>
    </row>
    <row r="200" spans="1:5" ht="15" customHeight="1" thickBot="1" x14ac:dyDescent="0.3">
      <c r="A200" s="888" t="s">
        <v>570</v>
      </c>
      <c r="B200" s="890"/>
      <c r="C200" s="887"/>
      <c r="D200" s="887"/>
      <c r="E200" s="887"/>
    </row>
    <row r="201" spans="1:5" ht="15" customHeight="1" thickBot="1" x14ac:dyDescent="0.3">
      <c r="A201" s="889" t="s">
        <v>573</v>
      </c>
      <c r="B201" s="890"/>
      <c r="C201" s="887"/>
      <c r="D201" s="887"/>
      <c r="E201" s="887"/>
    </row>
    <row r="202" spans="1:5" ht="15" customHeight="1" thickBot="1" x14ac:dyDescent="0.3">
      <c r="A202" s="888" t="s">
        <v>569</v>
      </c>
      <c r="B202" s="890"/>
      <c r="C202" s="887"/>
      <c r="D202" s="887"/>
      <c r="E202" s="887"/>
    </row>
    <row r="203" spans="1:5" ht="15" customHeight="1" thickBot="1" x14ac:dyDescent="0.3">
      <c r="A203" s="888" t="s">
        <v>570</v>
      </c>
      <c r="B203" s="890"/>
      <c r="C203" s="887"/>
      <c r="D203" s="887"/>
      <c r="E203" s="887"/>
    </row>
    <row r="204" spans="1:5" ht="15" customHeight="1" thickBot="1" x14ac:dyDescent="0.3">
      <c r="A204" s="889" t="s">
        <v>574</v>
      </c>
      <c r="B204" s="890"/>
      <c r="C204" s="887"/>
      <c r="D204" s="887"/>
      <c r="E204" s="887"/>
    </row>
    <row r="205" spans="1:5" ht="15" customHeight="1" thickBot="1" x14ac:dyDescent="0.3">
      <c r="A205" s="888" t="s">
        <v>569</v>
      </c>
      <c r="B205" s="890"/>
      <c r="C205" s="887"/>
      <c r="D205" s="887"/>
      <c r="E205" s="887"/>
    </row>
    <row r="206" spans="1:5" ht="15" customHeight="1" thickBot="1" x14ac:dyDescent="0.3">
      <c r="A206" s="888" t="s">
        <v>570</v>
      </c>
      <c r="B206" s="890"/>
      <c r="C206" s="887"/>
      <c r="D206" s="887"/>
      <c r="E206" s="887"/>
    </row>
    <row r="207" spans="1:5" ht="15" customHeight="1" thickBot="1" x14ac:dyDescent="0.3">
      <c r="A207" s="889" t="s">
        <v>575</v>
      </c>
      <c r="B207" s="890">
        <v>0</v>
      </c>
      <c r="C207" s="887">
        <v>0</v>
      </c>
      <c r="D207" s="887">
        <v>0</v>
      </c>
      <c r="E207" s="887">
        <v>0</v>
      </c>
    </row>
    <row r="208" spans="1:5" ht="15" customHeight="1" thickBot="1" x14ac:dyDescent="0.3">
      <c r="A208" s="888" t="s">
        <v>569</v>
      </c>
      <c r="B208" s="890"/>
      <c r="C208" s="887"/>
      <c r="D208" s="887"/>
      <c r="E208" s="887"/>
    </row>
    <row r="209" spans="1:5" ht="15" customHeight="1" thickBot="1" x14ac:dyDescent="0.3">
      <c r="A209" s="888" t="s">
        <v>570</v>
      </c>
      <c r="B209" s="890"/>
      <c r="C209" s="887"/>
      <c r="D209" s="887"/>
      <c r="E209" s="887"/>
    </row>
    <row r="210" spans="1:5" ht="15" customHeight="1" thickBot="1" x14ac:dyDescent="0.3">
      <c r="A210" s="889" t="s">
        <v>576</v>
      </c>
      <c r="B210" s="890"/>
      <c r="C210" s="887"/>
      <c r="D210" s="887"/>
      <c r="E210" s="887"/>
    </row>
    <row r="211" spans="1:5" ht="15" customHeight="1" thickBot="1" x14ac:dyDescent="0.3">
      <c r="A211" s="888" t="s">
        <v>569</v>
      </c>
      <c r="B211" s="890"/>
      <c r="C211" s="887"/>
      <c r="D211" s="887"/>
      <c r="E211" s="887"/>
    </row>
    <row r="212" spans="1:5" ht="15" customHeight="1" thickBot="1" x14ac:dyDescent="0.3">
      <c r="A212" s="888" t="s">
        <v>570</v>
      </c>
      <c r="B212" s="890"/>
      <c r="C212" s="887"/>
      <c r="D212" s="887"/>
      <c r="E212" s="887"/>
    </row>
    <row r="213" spans="1:5" ht="15" customHeight="1" thickBot="1" x14ac:dyDescent="0.3">
      <c r="A213" s="933" t="s">
        <v>2243</v>
      </c>
      <c r="B213" s="890">
        <f>B210+B207+B204+B201+B198+B195+B192</f>
        <v>3632</v>
      </c>
      <c r="C213" s="890">
        <f>C210+C207+C204+C201+C198+C195+C192</f>
        <v>0</v>
      </c>
      <c r="D213" s="890">
        <f>D210+D207+D204+D201+D198+D195+D192</f>
        <v>0</v>
      </c>
      <c r="E213" s="890">
        <f>E210+E207+E204+E201+E198+E195+E192</f>
        <v>0</v>
      </c>
    </row>
    <row r="214" spans="1:5" ht="15" customHeight="1" thickBot="1" x14ac:dyDescent="0.3">
      <c r="A214" s="886" t="s">
        <v>578</v>
      </c>
      <c r="B214" s="885">
        <f>IF(B213-B184=0,0,"Error")</f>
        <v>0</v>
      </c>
      <c r="C214" s="885">
        <f>IF(C213-C184=0,0,"Error")</f>
        <v>0</v>
      </c>
      <c r="D214" s="885">
        <f>IF(D213-D184=0,0,"Error")</f>
        <v>0</v>
      </c>
      <c r="E214" s="885">
        <f>IF(E213-E184=0,0,"Error")</f>
        <v>0</v>
      </c>
    </row>
    <row r="215" spans="1:5" ht="15" customHeight="1" thickBot="1" x14ac:dyDescent="0.3">
      <c r="A215" s="909" t="s">
        <v>2242</v>
      </c>
      <c r="B215" s="2096" t="s">
        <v>2241</v>
      </c>
      <c r="C215" s="2097"/>
      <c r="D215" s="2097"/>
      <c r="E215" s="2098"/>
    </row>
    <row r="216" spans="1:5" ht="21.75" customHeight="1" thickBot="1" x14ac:dyDescent="0.3">
      <c r="A216" s="902" t="s">
        <v>560</v>
      </c>
      <c r="B216" s="1653" t="s">
        <v>2240</v>
      </c>
      <c r="C216" s="1654"/>
      <c r="D216" s="1654"/>
      <c r="E216" s="1858"/>
    </row>
    <row r="217" spans="1:5" ht="15" customHeight="1" thickBot="1" x14ac:dyDescent="0.3">
      <c r="A217" s="902" t="s">
        <v>37</v>
      </c>
      <c r="B217" s="2116" t="s">
        <v>2239</v>
      </c>
      <c r="C217" s="2117"/>
      <c r="D217" s="2117"/>
      <c r="E217" s="2118"/>
    </row>
    <row r="218" spans="1:5" ht="15" customHeight="1" x14ac:dyDescent="0.25">
      <c r="A218" s="2111"/>
      <c r="B218" s="899">
        <v>2022</v>
      </c>
      <c r="C218" s="899">
        <v>2023</v>
      </c>
      <c r="D218" s="899">
        <v>2024</v>
      </c>
      <c r="E218" s="899">
        <v>2025</v>
      </c>
    </row>
    <row r="219" spans="1:5" ht="15" customHeight="1" thickBot="1" x14ac:dyDescent="0.3">
      <c r="A219" s="2112"/>
      <c r="B219" s="898" t="s">
        <v>17</v>
      </c>
      <c r="C219" s="898" t="s">
        <v>18</v>
      </c>
      <c r="D219" s="898" t="s">
        <v>18</v>
      </c>
      <c r="E219" s="898" t="s">
        <v>18</v>
      </c>
    </row>
    <row r="220" spans="1:5" ht="15" customHeight="1" thickBot="1" x14ac:dyDescent="0.3">
      <c r="A220" s="902" t="s">
        <v>39</v>
      </c>
      <c r="B220" s="932">
        <v>23</v>
      </c>
      <c r="C220" s="932">
        <v>100</v>
      </c>
      <c r="D220" s="932">
        <v>100</v>
      </c>
      <c r="E220" s="932">
        <v>100</v>
      </c>
    </row>
    <row r="221" spans="1:5" ht="15" customHeight="1" thickBot="1" x14ac:dyDescent="0.3">
      <c r="A221" s="902" t="s">
        <v>562</v>
      </c>
      <c r="B221" s="903">
        <f>B250</f>
        <v>3509</v>
      </c>
      <c r="C221" s="903">
        <f>C250</f>
        <v>19826</v>
      </c>
      <c r="D221" s="903">
        <f>D250</f>
        <v>17826</v>
      </c>
      <c r="E221" s="903">
        <f>E250</f>
        <v>16323</v>
      </c>
    </row>
    <row r="222" spans="1:5" ht="15" customHeight="1" thickBot="1" x14ac:dyDescent="0.3">
      <c r="A222" s="902" t="s">
        <v>563</v>
      </c>
      <c r="B222" s="903">
        <f>B221/B220</f>
        <v>152.56521739130434</v>
      </c>
      <c r="C222" s="903">
        <f>C221/C220</f>
        <v>198.26</v>
      </c>
      <c r="D222" s="903">
        <f>D221/D220</f>
        <v>178.26</v>
      </c>
      <c r="E222" s="903">
        <f>E221/E220</f>
        <v>163.22999999999999</v>
      </c>
    </row>
    <row r="223" spans="1:5" ht="15" customHeight="1" thickBot="1" x14ac:dyDescent="0.3">
      <c r="A223" s="902" t="s">
        <v>564</v>
      </c>
      <c r="B223" s="901" t="s">
        <v>565</v>
      </c>
      <c r="C223" s="900">
        <f t="shared" ref="C223:E225" si="5">C220/B220-1</f>
        <v>3.3478260869565215</v>
      </c>
      <c r="D223" s="900">
        <f t="shared" si="5"/>
        <v>0</v>
      </c>
      <c r="E223" s="900">
        <f t="shared" si="5"/>
        <v>0</v>
      </c>
    </row>
    <row r="224" spans="1:5" ht="15" customHeight="1" thickBot="1" x14ac:dyDescent="0.3">
      <c r="A224" s="902" t="s">
        <v>566</v>
      </c>
      <c r="B224" s="901" t="s">
        <v>565</v>
      </c>
      <c r="C224" s="900">
        <f t="shared" si="5"/>
        <v>4.6500427472214305</v>
      </c>
      <c r="D224" s="900">
        <f t="shared" si="5"/>
        <v>-0.10087763542822559</v>
      </c>
      <c r="E224" s="900">
        <f t="shared" si="5"/>
        <v>-8.4315045439246061E-2</v>
      </c>
    </row>
    <row r="225" spans="1:5" ht="15" customHeight="1" thickBot="1" x14ac:dyDescent="0.3">
      <c r="A225" s="902" t="s">
        <v>51</v>
      </c>
      <c r="B225" s="901" t="s">
        <v>565</v>
      </c>
      <c r="C225" s="900">
        <f t="shared" si="5"/>
        <v>0.29950983186092905</v>
      </c>
      <c r="D225" s="900">
        <f t="shared" si="5"/>
        <v>-0.10087763542822559</v>
      </c>
      <c r="E225" s="900">
        <f t="shared" si="5"/>
        <v>-8.4315045439246061E-2</v>
      </c>
    </row>
    <row r="226" spans="1:5" ht="15" customHeight="1" thickBot="1" x14ac:dyDescent="0.3">
      <c r="A226" s="2119" t="s">
        <v>2238</v>
      </c>
      <c r="B226" s="2120"/>
      <c r="C226" s="2120"/>
      <c r="D226" s="2120"/>
      <c r="E226" s="2121"/>
    </row>
    <row r="227" spans="1:5" ht="15" customHeight="1" x14ac:dyDescent="0.25">
      <c r="A227" s="2111"/>
      <c r="B227" s="899">
        <v>2022</v>
      </c>
      <c r="C227" s="899">
        <v>2023</v>
      </c>
      <c r="D227" s="899">
        <v>2024</v>
      </c>
      <c r="E227" s="899">
        <v>2025</v>
      </c>
    </row>
    <row r="228" spans="1:5" ht="15" customHeight="1" thickBot="1" x14ac:dyDescent="0.3">
      <c r="A228" s="2112"/>
      <c r="B228" s="898" t="s">
        <v>17</v>
      </c>
      <c r="C228" s="898" t="s">
        <v>18</v>
      </c>
      <c r="D228" s="898" t="s">
        <v>18</v>
      </c>
      <c r="E228" s="898" t="s">
        <v>18</v>
      </c>
    </row>
    <row r="229" spans="1:5" ht="15" customHeight="1" thickBot="1" x14ac:dyDescent="0.3">
      <c r="A229" s="889" t="s">
        <v>568</v>
      </c>
      <c r="B229" s="887">
        <v>0</v>
      </c>
      <c r="C229" s="887">
        <v>0</v>
      </c>
      <c r="D229" s="887">
        <v>0</v>
      </c>
      <c r="E229" s="887">
        <v>0</v>
      </c>
    </row>
    <row r="230" spans="1:5" ht="15" customHeight="1" thickBot="1" x14ac:dyDescent="0.3">
      <c r="A230" s="888" t="s">
        <v>569</v>
      </c>
      <c r="B230" s="890"/>
      <c r="C230" s="930"/>
      <c r="D230" s="930"/>
      <c r="E230" s="930"/>
    </row>
    <row r="231" spans="1:5" ht="15" customHeight="1" thickBot="1" x14ac:dyDescent="0.3">
      <c r="A231" s="888" t="s">
        <v>570</v>
      </c>
      <c r="B231" s="890"/>
      <c r="C231" s="929"/>
      <c r="D231" s="929"/>
      <c r="E231" s="929"/>
    </row>
    <row r="232" spans="1:5" ht="23.25" customHeight="1" thickBot="1" x14ac:dyDescent="0.3">
      <c r="A232" s="889" t="s">
        <v>571</v>
      </c>
      <c r="B232" s="887">
        <v>0</v>
      </c>
      <c r="C232" s="887">
        <v>0</v>
      </c>
      <c r="D232" s="887">
        <v>0</v>
      </c>
      <c r="E232" s="887">
        <v>0</v>
      </c>
    </row>
    <row r="233" spans="1:5" ht="15" customHeight="1" thickBot="1" x14ac:dyDescent="0.3">
      <c r="A233" s="888" t="s">
        <v>569</v>
      </c>
      <c r="B233" s="890"/>
      <c r="C233" s="887"/>
      <c r="D233" s="887"/>
      <c r="E233" s="887"/>
    </row>
    <row r="234" spans="1:5" ht="15" customHeight="1" thickBot="1" x14ac:dyDescent="0.3">
      <c r="A234" s="888" t="s">
        <v>570</v>
      </c>
      <c r="B234" s="890"/>
      <c r="C234" s="887"/>
      <c r="D234" s="887"/>
      <c r="E234" s="887"/>
    </row>
    <row r="235" spans="1:5" ht="15" customHeight="1" thickBot="1" x14ac:dyDescent="0.3">
      <c r="A235" s="889" t="s">
        <v>572</v>
      </c>
      <c r="B235" s="890">
        <f>B236</f>
        <v>3509</v>
      </c>
      <c r="C235" s="890">
        <f>C236</f>
        <v>19826</v>
      </c>
      <c r="D235" s="890">
        <f>D236</f>
        <v>17826</v>
      </c>
      <c r="E235" s="890">
        <f>E236</f>
        <v>16323</v>
      </c>
    </row>
    <row r="236" spans="1:5" ht="15" customHeight="1" thickBot="1" x14ac:dyDescent="0.3">
      <c r="A236" s="888" t="s">
        <v>569</v>
      </c>
      <c r="B236" s="752">
        <v>3509</v>
      </c>
      <c r="C236" s="890">
        <v>19826</v>
      </c>
      <c r="D236" s="890">
        <v>17826</v>
      </c>
      <c r="E236" s="890">
        <v>16323</v>
      </c>
    </row>
    <row r="237" spans="1:5" ht="15" customHeight="1" thickBot="1" x14ac:dyDescent="0.3">
      <c r="A237" s="888" t="s">
        <v>570</v>
      </c>
      <c r="B237" s="890"/>
      <c r="C237" s="887"/>
      <c r="D237" s="887"/>
      <c r="E237" s="887"/>
    </row>
    <row r="238" spans="1:5" ht="15" customHeight="1" thickBot="1" x14ac:dyDescent="0.3">
      <c r="A238" s="889" t="s">
        <v>573</v>
      </c>
      <c r="B238" s="890"/>
      <c r="C238" s="887"/>
      <c r="D238" s="887"/>
      <c r="E238" s="887"/>
    </row>
    <row r="239" spans="1:5" ht="15" customHeight="1" thickBot="1" x14ac:dyDescent="0.3">
      <c r="A239" s="888" t="s">
        <v>569</v>
      </c>
      <c r="B239" s="890"/>
      <c r="C239" s="887"/>
      <c r="D239" s="887"/>
      <c r="E239" s="887"/>
    </row>
    <row r="240" spans="1:5" ht="15" customHeight="1" thickBot="1" x14ac:dyDescent="0.3">
      <c r="A240" s="888" t="s">
        <v>570</v>
      </c>
      <c r="B240" s="890"/>
      <c r="C240" s="887"/>
      <c r="D240" s="887"/>
      <c r="E240" s="887"/>
    </row>
    <row r="241" spans="1:5" ht="15" customHeight="1" thickBot="1" x14ac:dyDescent="0.3">
      <c r="A241" s="889" t="s">
        <v>574</v>
      </c>
      <c r="B241" s="890"/>
      <c r="C241" s="887"/>
      <c r="D241" s="887"/>
      <c r="E241" s="887"/>
    </row>
    <row r="242" spans="1:5" ht="15" customHeight="1" thickBot="1" x14ac:dyDescent="0.3">
      <c r="A242" s="888" t="s">
        <v>569</v>
      </c>
      <c r="B242" s="890"/>
      <c r="C242" s="887"/>
      <c r="D242" s="887"/>
      <c r="E242" s="887"/>
    </row>
    <row r="243" spans="1:5" ht="15" customHeight="1" thickBot="1" x14ac:dyDescent="0.3">
      <c r="A243" s="888" t="s">
        <v>570</v>
      </c>
      <c r="B243" s="890"/>
      <c r="C243" s="887"/>
      <c r="D243" s="887"/>
      <c r="E243" s="887"/>
    </row>
    <row r="244" spans="1:5" ht="15" customHeight="1" thickBot="1" x14ac:dyDescent="0.3">
      <c r="A244" s="889" t="s">
        <v>575</v>
      </c>
      <c r="B244" s="890">
        <v>0</v>
      </c>
      <c r="C244" s="887">
        <v>0</v>
      </c>
      <c r="D244" s="887">
        <v>0</v>
      </c>
      <c r="E244" s="887">
        <v>0</v>
      </c>
    </row>
    <row r="245" spans="1:5" ht="15" customHeight="1" thickBot="1" x14ac:dyDescent="0.3">
      <c r="A245" s="888" t="s">
        <v>569</v>
      </c>
      <c r="B245" s="890">
        <v>0</v>
      </c>
      <c r="C245" s="887">
        <v>0</v>
      </c>
      <c r="D245" s="887">
        <v>0</v>
      </c>
      <c r="E245" s="887">
        <v>0</v>
      </c>
    </row>
    <row r="246" spans="1:5" ht="15" customHeight="1" thickBot="1" x14ac:dyDescent="0.3">
      <c r="A246" s="888" t="s">
        <v>570</v>
      </c>
      <c r="B246" s="890"/>
      <c r="C246" s="887"/>
      <c r="D246" s="887"/>
      <c r="E246" s="887"/>
    </row>
    <row r="247" spans="1:5" ht="15" customHeight="1" thickBot="1" x14ac:dyDescent="0.3">
      <c r="A247" s="889" t="s">
        <v>576</v>
      </c>
      <c r="B247" s="890">
        <v>0</v>
      </c>
      <c r="C247" s="887">
        <v>0</v>
      </c>
      <c r="D247" s="887">
        <v>0</v>
      </c>
      <c r="E247" s="887">
        <v>0</v>
      </c>
    </row>
    <row r="248" spans="1:5" ht="15" customHeight="1" thickBot="1" x14ac:dyDescent="0.3">
      <c r="A248" s="888" t="s">
        <v>569</v>
      </c>
      <c r="B248" s="890"/>
      <c r="C248" s="926"/>
      <c r="D248" s="926"/>
      <c r="E248" s="926"/>
    </row>
    <row r="249" spans="1:5" ht="15" customHeight="1" thickBot="1" x14ac:dyDescent="0.3">
      <c r="A249" s="888" t="s">
        <v>570</v>
      </c>
      <c r="B249" s="890"/>
      <c r="C249" s="927"/>
      <c r="D249" s="926"/>
      <c r="E249" s="926"/>
    </row>
    <row r="250" spans="1:5" ht="15" customHeight="1" thickBot="1" x14ac:dyDescent="0.3">
      <c r="A250" s="896" t="s">
        <v>2237</v>
      </c>
      <c r="B250" s="890">
        <f>B247+B244+B241+B238+B235+B232+B229</f>
        <v>3509</v>
      </c>
      <c r="C250" s="890">
        <f>C247+C244+C241+C238+C235+C232+C229</f>
        <v>19826</v>
      </c>
      <c r="D250" s="890">
        <f>D247+D244+D241+D238+D235+D232+D229</f>
        <v>17826</v>
      </c>
      <c r="E250" s="890">
        <f>E247+E244+E241+E238+E235+E232+E229</f>
        <v>16323</v>
      </c>
    </row>
    <row r="251" spans="1:5" ht="15" customHeight="1" thickBot="1" x14ac:dyDescent="0.3">
      <c r="A251" s="886" t="s">
        <v>578</v>
      </c>
      <c r="B251" s="885">
        <v>0</v>
      </c>
      <c r="C251" s="885">
        <f>IF(C250-C221=0,0,"Error")</f>
        <v>0</v>
      </c>
      <c r="D251" s="885">
        <f>IF(D250-D221=0,0,"Error")</f>
        <v>0</v>
      </c>
      <c r="E251" s="885">
        <f>IF(E250-E221=0,0,"Error")</f>
        <v>0</v>
      </c>
    </row>
    <row r="252" spans="1:5" ht="15" customHeight="1" thickBot="1" x14ac:dyDescent="0.3">
      <c r="A252" s="909" t="s">
        <v>2236</v>
      </c>
      <c r="B252" s="2096" t="s">
        <v>2235</v>
      </c>
      <c r="C252" s="2097"/>
      <c r="D252" s="2097"/>
      <c r="E252" s="2098"/>
    </row>
    <row r="253" spans="1:5" ht="27" customHeight="1" thickBot="1" x14ac:dyDescent="0.3">
      <c r="A253" s="902" t="s">
        <v>560</v>
      </c>
      <c r="B253" s="1653" t="s">
        <v>2234</v>
      </c>
      <c r="C253" s="1654"/>
      <c r="D253" s="1654"/>
      <c r="E253" s="1858"/>
    </row>
    <row r="254" spans="1:5" ht="15" customHeight="1" thickBot="1" x14ac:dyDescent="0.3">
      <c r="A254" s="902" t="s">
        <v>37</v>
      </c>
      <c r="B254" s="2116" t="s">
        <v>2233</v>
      </c>
      <c r="C254" s="2117"/>
      <c r="D254" s="2117"/>
      <c r="E254" s="2118"/>
    </row>
    <row r="255" spans="1:5" ht="15" customHeight="1" x14ac:dyDescent="0.25">
      <c r="A255" s="2111"/>
      <c r="B255" s="899">
        <v>2022</v>
      </c>
      <c r="C255" s="899">
        <v>2023</v>
      </c>
      <c r="D255" s="899">
        <v>2024</v>
      </c>
      <c r="E255" s="899">
        <v>2025</v>
      </c>
    </row>
    <row r="256" spans="1:5" ht="15" customHeight="1" thickBot="1" x14ac:dyDescent="0.3">
      <c r="A256" s="2112"/>
      <c r="B256" s="898" t="s">
        <v>17</v>
      </c>
      <c r="C256" s="898" t="s">
        <v>18</v>
      </c>
      <c r="D256" s="898" t="s">
        <v>18</v>
      </c>
      <c r="E256" s="898" t="s">
        <v>18</v>
      </c>
    </row>
    <row r="257" spans="1:6" ht="15" customHeight="1" thickBot="1" x14ac:dyDescent="0.3">
      <c r="A257" s="902" t="s">
        <v>39</v>
      </c>
      <c r="B257" s="416">
        <v>60</v>
      </c>
      <c r="C257" s="416">
        <v>0</v>
      </c>
      <c r="D257" s="416">
        <v>0</v>
      </c>
      <c r="E257" s="416">
        <v>0</v>
      </c>
    </row>
    <row r="258" spans="1:6" ht="15" customHeight="1" thickBot="1" x14ac:dyDescent="0.3">
      <c r="A258" s="902" t="s">
        <v>562</v>
      </c>
      <c r="B258" s="903">
        <f>B287</f>
        <v>2987</v>
      </c>
      <c r="C258" s="903">
        <f>C287</f>
        <v>0</v>
      </c>
      <c r="D258" s="903">
        <f>D287</f>
        <v>0</v>
      </c>
      <c r="E258" s="903">
        <f>E287</f>
        <v>0</v>
      </c>
      <c r="F258" s="903">
        <f>F287</f>
        <v>0</v>
      </c>
    </row>
    <row r="259" spans="1:6" ht="15" customHeight="1" thickBot="1" x14ac:dyDescent="0.3">
      <c r="A259" s="902" t="s">
        <v>563</v>
      </c>
      <c r="B259" s="903">
        <f>B258/B257</f>
        <v>49.783333333333331</v>
      </c>
      <c r="C259" s="903" t="e">
        <f>C258/C257</f>
        <v>#DIV/0!</v>
      </c>
      <c r="D259" s="903" t="e">
        <f>D258/D257</f>
        <v>#DIV/0!</v>
      </c>
      <c r="E259" s="903" t="e">
        <f>E258/E257</f>
        <v>#DIV/0!</v>
      </c>
    </row>
    <row r="260" spans="1:6" ht="15" customHeight="1" thickBot="1" x14ac:dyDescent="0.3">
      <c r="A260" s="902" t="s">
        <v>564</v>
      </c>
      <c r="B260" s="901" t="s">
        <v>565</v>
      </c>
      <c r="C260" s="900">
        <f t="shared" ref="C260:E262" si="6">C257/B257-1</f>
        <v>-1</v>
      </c>
      <c r="D260" s="900" t="e">
        <f t="shared" si="6"/>
        <v>#DIV/0!</v>
      </c>
      <c r="E260" s="900" t="e">
        <f t="shared" si="6"/>
        <v>#DIV/0!</v>
      </c>
    </row>
    <row r="261" spans="1:6" ht="15" customHeight="1" thickBot="1" x14ac:dyDescent="0.3">
      <c r="A261" s="902" t="s">
        <v>566</v>
      </c>
      <c r="B261" s="901" t="s">
        <v>565</v>
      </c>
      <c r="C261" s="900">
        <f t="shared" si="6"/>
        <v>-1</v>
      </c>
      <c r="D261" s="900" t="e">
        <f t="shared" si="6"/>
        <v>#DIV/0!</v>
      </c>
      <c r="E261" s="900" t="e">
        <f t="shared" si="6"/>
        <v>#DIV/0!</v>
      </c>
    </row>
    <row r="262" spans="1:6" ht="15" customHeight="1" thickBot="1" x14ac:dyDescent="0.3">
      <c r="A262" s="902" t="s">
        <v>51</v>
      </c>
      <c r="B262" s="901" t="s">
        <v>565</v>
      </c>
      <c r="C262" s="900" t="e">
        <f t="shared" si="6"/>
        <v>#DIV/0!</v>
      </c>
      <c r="D262" s="900" t="e">
        <f t="shared" si="6"/>
        <v>#DIV/0!</v>
      </c>
      <c r="E262" s="900" t="e">
        <f t="shared" si="6"/>
        <v>#DIV/0!</v>
      </c>
    </row>
    <row r="263" spans="1:6" ht="15" customHeight="1" thickBot="1" x14ac:dyDescent="0.3">
      <c r="A263" s="2119" t="s">
        <v>2232</v>
      </c>
      <c r="B263" s="2120"/>
      <c r="C263" s="2120"/>
      <c r="D263" s="2120"/>
      <c r="E263" s="2121"/>
    </row>
    <row r="264" spans="1:6" ht="15" customHeight="1" x14ac:dyDescent="0.25">
      <c r="A264" s="2111"/>
      <c r="B264" s="899">
        <v>2022</v>
      </c>
      <c r="C264" s="899">
        <v>2023</v>
      </c>
      <c r="D264" s="899">
        <v>2024</v>
      </c>
      <c r="E264" s="899">
        <v>2025</v>
      </c>
    </row>
    <row r="265" spans="1:6" ht="15" customHeight="1" thickBot="1" x14ac:dyDescent="0.3">
      <c r="A265" s="2112"/>
      <c r="B265" s="898" t="s">
        <v>17</v>
      </c>
      <c r="C265" s="898" t="s">
        <v>18</v>
      </c>
      <c r="D265" s="898" t="s">
        <v>18</v>
      </c>
      <c r="E265" s="898" t="s">
        <v>18</v>
      </c>
    </row>
    <row r="266" spans="1:6" ht="15" customHeight="1" thickBot="1" x14ac:dyDescent="0.3">
      <c r="A266" s="889" t="s">
        <v>568</v>
      </c>
      <c r="B266" s="887">
        <v>0</v>
      </c>
      <c r="C266" s="887">
        <v>0</v>
      </c>
      <c r="D266" s="887">
        <v>0</v>
      </c>
      <c r="E266" s="887">
        <v>0</v>
      </c>
    </row>
    <row r="267" spans="1:6" ht="15" customHeight="1" thickBot="1" x14ac:dyDescent="0.3">
      <c r="A267" s="888" t="s">
        <v>569</v>
      </c>
      <c r="B267" s="890"/>
      <c r="C267" s="930"/>
      <c r="D267" s="930"/>
      <c r="E267" s="930"/>
    </row>
    <row r="268" spans="1:6" ht="15" customHeight="1" thickBot="1" x14ac:dyDescent="0.3">
      <c r="A268" s="888" t="s">
        <v>570</v>
      </c>
      <c r="B268" s="890"/>
      <c r="C268" s="929"/>
      <c r="D268" s="929"/>
      <c r="E268" s="929"/>
    </row>
    <row r="269" spans="1:6" ht="22.5" customHeight="1" thickBot="1" x14ac:dyDescent="0.3">
      <c r="A269" s="889" t="s">
        <v>571</v>
      </c>
      <c r="B269" s="887">
        <v>0</v>
      </c>
      <c r="C269" s="887">
        <v>0</v>
      </c>
      <c r="D269" s="887">
        <v>0</v>
      </c>
      <c r="E269" s="887">
        <v>0</v>
      </c>
    </row>
    <row r="270" spans="1:6" ht="15" customHeight="1" thickBot="1" x14ac:dyDescent="0.3">
      <c r="A270" s="888" t="s">
        <v>569</v>
      </c>
      <c r="B270" s="890"/>
      <c r="C270" s="887"/>
      <c r="D270" s="887"/>
      <c r="E270" s="887"/>
    </row>
    <row r="271" spans="1:6" ht="15" customHeight="1" thickBot="1" x14ac:dyDescent="0.3">
      <c r="A271" s="888" t="s">
        <v>570</v>
      </c>
      <c r="B271" s="890"/>
      <c r="C271" s="887"/>
      <c r="D271" s="887"/>
      <c r="E271" s="887"/>
    </row>
    <row r="272" spans="1:6" ht="15" customHeight="1" thickBot="1" x14ac:dyDescent="0.3">
      <c r="A272" s="889" t="s">
        <v>572</v>
      </c>
      <c r="B272" s="890">
        <f>B273</f>
        <v>2987</v>
      </c>
      <c r="C272" s="890">
        <f>C273</f>
        <v>0</v>
      </c>
      <c r="D272" s="890">
        <f>D273</f>
        <v>0</v>
      </c>
      <c r="E272" s="890">
        <f>E273</f>
        <v>0</v>
      </c>
    </row>
    <row r="273" spans="1:5" ht="15" customHeight="1" thickBot="1" x14ac:dyDescent="0.3">
      <c r="A273" s="888" t="s">
        <v>569</v>
      </c>
      <c r="B273" s="752">
        <v>2987</v>
      </c>
      <c r="C273" s="890">
        <v>0</v>
      </c>
      <c r="D273" s="890">
        <v>0</v>
      </c>
      <c r="E273" s="890">
        <v>0</v>
      </c>
    </row>
    <row r="274" spans="1:5" ht="15" customHeight="1" thickBot="1" x14ac:dyDescent="0.3">
      <c r="A274" s="888" t="s">
        <v>570</v>
      </c>
      <c r="B274" s="890"/>
      <c r="C274" s="887"/>
      <c r="D274" s="887"/>
      <c r="E274" s="887"/>
    </row>
    <row r="275" spans="1:5" ht="15" customHeight="1" thickBot="1" x14ac:dyDescent="0.3">
      <c r="A275" s="889" t="s">
        <v>573</v>
      </c>
      <c r="B275" s="890"/>
      <c r="C275" s="887"/>
      <c r="D275" s="887"/>
      <c r="E275" s="887"/>
    </row>
    <row r="276" spans="1:5" ht="15" customHeight="1" thickBot="1" x14ac:dyDescent="0.3">
      <c r="A276" s="888" t="s">
        <v>569</v>
      </c>
      <c r="B276" s="890"/>
      <c r="C276" s="887"/>
      <c r="D276" s="887"/>
      <c r="E276" s="887"/>
    </row>
    <row r="277" spans="1:5" ht="15" customHeight="1" thickBot="1" x14ac:dyDescent="0.3">
      <c r="A277" s="888" t="s">
        <v>570</v>
      </c>
      <c r="B277" s="890"/>
      <c r="C277" s="887"/>
      <c r="D277" s="887"/>
      <c r="E277" s="887"/>
    </row>
    <row r="278" spans="1:5" ht="15" customHeight="1" thickBot="1" x14ac:dyDescent="0.3">
      <c r="A278" s="889" t="s">
        <v>574</v>
      </c>
      <c r="B278" s="890"/>
      <c r="C278" s="887"/>
      <c r="D278" s="887"/>
      <c r="E278" s="887"/>
    </row>
    <row r="279" spans="1:5" ht="15" customHeight="1" thickBot="1" x14ac:dyDescent="0.3">
      <c r="A279" s="888" t="s">
        <v>569</v>
      </c>
      <c r="B279" s="890"/>
      <c r="C279" s="887"/>
      <c r="D279" s="887"/>
      <c r="E279" s="887"/>
    </row>
    <row r="280" spans="1:5" ht="15" customHeight="1" thickBot="1" x14ac:dyDescent="0.3">
      <c r="A280" s="888" t="s">
        <v>570</v>
      </c>
      <c r="B280" s="890"/>
      <c r="C280" s="887"/>
      <c r="D280" s="887"/>
      <c r="E280" s="887"/>
    </row>
    <row r="281" spans="1:5" ht="15" customHeight="1" thickBot="1" x14ac:dyDescent="0.3">
      <c r="A281" s="889" t="s">
        <v>575</v>
      </c>
      <c r="B281" s="890">
        <v>0</v>
      </c>
      <c r="C281" s="887">
        <v>0</v>
      </c>
      <c r="D281" s="887">
        <v>0</v>
      </c>
      <c r="E281" s="887">
        <v>0</v>
      </c>
    </row>
    <row r="282" spans="1:5" ht="15" customHeight="1" thickBot="1" x14ac:dyDescent="0.3">
      <c r="A282" s="888" t="s">
        <v>569</v>
      </c>
      <c r="B282" s="890"/>
      <c r="C282" s="887"/>
      <c r="D282" s="887"/>
      <c r="E282" s="887"/>
    </row>
    <row r="283" spans="1:5" ht="15" customHeight="1" thickBot="1" x14ac:dyDescent="0.3">
      <c r="A283" s="888" t="s">
        <v>570</v>
      </c>
      <c r="B283" s="890"/>
      <c r="C283" s="887"/>
      <c r="D283" s="887"/>
      <c r="E283" s="887"/>
    </row>
    <row r="284" spans="1:5" ht="21.75" customHeight="1" thickBot="1" x14ac:dyDescent="0.3">
      <c r="A284" s="889" t="s">
        <v>576</v>
      </c>
      <c r="B284" s="890">
        <v>0</v>
      </c>
      <c r="C284" s="887">
        <v>0</v>
      </c>
      <c r="D284" s="887">
        <v>0</v>
      </c>
      <c r="E284" s="887">
        <v>0</v>
      </c>
    </row>
    <row r="285" spans="1:5" ht="15" customHeight="1" thickBot="1" x14ac:dyDescent="0.3">
      <c r="A285" s="888" t="s">
        <v>569</v>
      </c>
      <c r="B285" s="890"/>
      <c r="C285" s="926"/>
      <c r="D285" s="926"/>
      <c r="E285" s="926"/>
    </row>
    <row r="286" spans="1:5" ht="15" customHeight="1" thickBot="1" x14ac:dyDescent="0.3">
      <c r="A286" s="888" t="s">
        <v>570</v>
      </c>
      <c r="B286" s="890"/>
      <c r="C286" s="927"/>
      <c r="D286" s="926"/>
      <c r="E286" s="926"/>
    </row>
    <row r="287" spans="1:5" ht="15" customHeight="1" thickBot="1" x14ac:dyDescent="0.3">
      <c r="A287" s="896" t="s">
        <v>2231</v>
      </c>
      <c r="B287" s="890">
        <f>B284+B281+B278+B275+B272+B269+B266</f>
        <v>2987</v>
      </c>
      <c r="C287" s="890">
        <f>C284+C281+C278+C275+C272+C269+C266</f>
        <v>0</v>
      </c>
      <c r="D287" s="890">
        <f>D284+D281+D278+D275+D272+D269+D266</f>
        <v>0</v>
      </c>
      <c r="E287" s="890">
        <f>E284+E281+E278+E275+E272+E269+E266</f>
        <v>0</v>
      </c>
    </row>
    <row r="288" spans="1:5" ht="15" customHeight="1" thickBot="1" x14ac:dyDescent="0.3">
      <c r="A288" s="886" t="s">
        <v>578</v>
      </c>
      <c r="B288" s="885">
        <f>IF(B287-B258=0,0,"Error")</f>
        <v>0</v>
      </c>
      <c r="C288" s="885">
        <f>IF(C287-C258=0,0,"Error")</f>
        <v>0</v>
      </c>
      <c r="D288" s="885">
        <f>IF(D287-D258=0,0,"Error")</f>
        <v>0</v>
      </c>
      <c r="E288" s="885">
        <f>IF(E287-E258=0,0,"Error")</f>
        <v>0</v>
      </c>
    </row>
    <row r="289" spans="1:5" ht="15" customHeight="1" thickBot="1" x14ac:dyDescent="0.3">
      <c r="A289" s="909" t="s">
        <v>2230</v>
      </c>
      <c r="B289" s="2096" t="s">
        <v>2229</v>
      </c>
      <c r="C289" s="2097"/>
      <c r="D289" s="2097"/>
      <c r="E289" s="2098"/>
    </row>
    <row r="290" spans="1:5" ht="26.25" customHeight="1" thickBot="1" x14ac:dyDescent="0.3">
      <c r="A290" s="902" t="s">
        <v>560</v>
      </c>
      <c r="B290" s="1653" t="s">
        <v>2228</v>
      </c>
      <c r="C290" s="1654"/>
      <c r="D290" s="1654"/>
      <c r="E290" s="1858"/>
    </row>
    <row r="291" spans="1:5" ht="15" customHeight="1" thickBot="1" x14ac:dyDescent="0.3">
      <c r="A291" s="902" t="s">
        <v>37</v>
      </c>
      <c r="B291" s="2116" t="s">
        <v>2227</v>
      </c>
      <c r="C291" s="2117"/>
      <c r="D291" s="2117"/>
      <c r="E291" s="2118"/>
    </row>
    <row r="292" spans="1:5" ht="15" customHeight="1" x14ac:dyDescent="0.25">
      <c r="A292" s="2111"/>
      <c r="B292" s="899">
        <v>2022</v>
      </c>
      <c r="C292" s="899">
        <v>2023</v>
      </c>
      <c r="D292" s="899">
        <v>2024</v>
      </c>
      <c r="E292" s="899">
        <v>2025</v>
      </c>
    </row>
    <row r="293" spans="1:5" ht="15" customHeight="1" thickBot="1" x14ac:dyDescent="0.3">
      <c r="A293" s="2112"/>
      <c r="B293" s="898" t="s">
        <v>17</v>
      </c>
      <c r="C293" s="898" t="s">
        <v>18</v>
      </c>
      <c r="D293" s="898" t="s">
        <v>18</v>
      </c>
      <c r="E293" s="898" t="s">
        <v>18</v>
      </c>
    </row>
    <row r="294" spans="1:5" ht="15" customHeight="1" thickBot="1" x14ac:dyDescent="0.3">
      <c r="A294" s="902" t="s">
        <v>39</v>
      </c>
      <c r="B294" s="416">
        <v>8</v>
      </c>
      <c r="C294" s="416">
        <v>0</v>
      </c>
      <c r="D294" s="416">
        <v>0</v>
      </c>
      <c r="E294" s="416">
        <v>0</v>
      </c>
    </row>
    <row r="295" spans="1:5" ht="15" customHeight="1" thickBot="1" x14ac:dyDescent="0.3">
      <c r="A295" s="902" t="s">
        <v>562</v>
      </c>
      <c r="B295" s="903">
        <f>B324</f>
        <v>2250</v>
      </c>
      <c r="C295" s="903">
        <f>C324</f>
        <v>0</v>
      </c>
      <c r="D295" s="903">
        <f>D324</f>
        <v>0</v>
      </c>
      <c r="E295" s="903">
        <f>E324</f>
        <v>0</v>
      </c>
    </row>
    <row r="296" spans="1:5" ht="15" customHeight="1" thickBot="1" x14ac:dyDescent="0.3">
      <c r="A296" s="902" t="s">
        <v>563</v>
      </c>
      <c r="B296" s="903">
        <f>B295/B294</f>
        <v>281.25</v>
      </c>
      <c r="C296" s="903" t="e">
        <f>C295/C294</f>
        <v>#DIV/0!</v>
      </c>
      <c r="D296" s="903" t="e">
        <f>D295/D294</f>
        <v>#DIV/0!</v>
      </c>
      <c r="E296" s="903" t="e">
        <f>E295/E294</f>
        <v>#DIV/0!</v>
      </c>
    </row>
    <row r="297" spans="1:5" ht="15" customHeight="1" thickBot="1" x14ac:dyDescent="0.3">
      <c r="A297" s="902" t="s">
        <v>564</v>
      </c>
      <c r="B297" s="931"/>
      <c r="C297" s="900">
        <f t="shared" ref="C297:E299" si="7">C294/B294-1</f>
        <v>-1</v>
      </c>
      <c r="D297" s="900" t="e">
        <f t="shared" si="7"/>
        <v>#DIV/0!</v>
      </c>
      <c r="E297" s="900" t="e">
        <f t="shared" si="7"/>
        <v>#DIV/0!</v>
      </c>
    </row>
    <row r="298" spans="1:5" ht="15" customHeight="1" thickBot="1" x14ac:dyDescent="0.3">
      <c r="A298" s="902" t="s">
        <v>566</v>
      </c>
      <c r="B298" s="901" t="s">
        <v>565</v>
      </c>
      <c r="C298" s="900">
        <f t="shared" si="7"/>
        <v>-1</v>
      </c>
      <c r="D298" s="900" t="e">
        <f t="shared" si="7"/>
        <v>#DIV/0!</v>
      </c>
      <c r="E298" s="900" t="e">
        <f t="shared" si="7"/>
        <v>#DIV/0!</v>
      </c>
    </row>
    <row r="299" spans="1:5" ht="15" customHeight="1" thickBot="1" x14ac:dyDescent="0.3">
      <c r="A299" s="902" t="s">
        <v>51</v>
      </c>
      <c r="B299" s="901" t="s">
        <v>565</v>
      </c>
      <c r="C299" s="900" t="e">
        <f t="shared" si="7"/>
        <v>#DIV/0!</v>
      </c>
      <c r="D299" s="900" t="e">
        <f t="shared" si="7"/>
        <v>#DIV/0!</v>
      </c>
      <c r="E299" s="900" t="e">
        <f t="shared" si="7"/>
        <v>#DIV/0!</v>
      </c>
    </row>
    <row r="300" spans="1:5" ht="15" customHeight="1" thickBot="1" x14ac:dyDescent="0.3">
      <c r="A300" s="2119" t="s">
        <v>2226</v>
      </c>
      <c r="B300" s="2120"/>
      <c r="C300" s="2120"/>
      <c r="D300" s="2120"/>
      <c r="E300" s="2121"/>
    </row>
    <row r="301" spans="1:5" ht="15" customHeight="1" x14ac:dyDescent="0.25">
      <c r="A301" s="2111"/>
      <c r="B301" s="899">
        <v>2022</v>
      </c>
      <c r="C301" s="899">
        <v>2023</v>
      </c>
      <c r="D301" s="899">
        <v>2024</v>
      </c>
      <c r="E301" s="899">
        <v>2025</v>
      </c>
    </row>
    <row r="302" spans="1:5" ht="15" customHeight="1" thickBot="1" x14ac:dyDescent="0.3">
      <c r="A302" s="2112"/>
      <c r="B302" s="898" t="s">
        <v>17</v>
      </c>
      <c r="C302" s="898" t="s">
        <v>18</v>
      </c>
      <c r="D302" s="898" t="s">
        <v>18</v>
      </c>
      <c r="E302" s="898" t="s">
        <v>18</v>
      </c>
    </row>
    <row r="303" spans="1:5" ht="15" customHeight="1" thickBot="1" x14ac:dyDescent="0.3">
      <c r="A303" s="889" t="s">
        <v>568</v>
      </c>
      <c r="B303" s="887">
        <v>0</v>
      </c>
      <c r="C303" s="887">
        <v>0</v>
      </c>
      <c r="D303" s="887">
        <v>0</v>
      </c>
      <c r="E303" s="887">
        <v>0</v>
      </c>
    </row>
    <row r="304" spans="1:5" ht="15" customHeight="1" thickBot="1" x14ac:dyDescent="0.3">
      <c r="A304" s="888" t="s">
        <v>569</v>
      </c>
      <c r="B304" s="890"/>
      <c r="C304" s="930"/>
      <c r="D304" s="930"/>
      <c r="E304" s="930"/>
    </row>
    <row r="305" spans="1:5" ht="15" customHeight="1" thickBot="1" x14ac:dyDescent="0.3">
      <c r="A305" s="888" t="s">
        <v>570</v>
      </c>
      <c r="B305" s="890"/>
      <c r="C305" s="929"/>
      <c r="D305" s="929"/>
      <c r="E305" s="929"/>
    </row>
    <row r="306" spans="1:5" ht="25.5" customHeight="1" thickBot="1" x14ac:dyDescent="0.3">
      <c r="A306" s="889" t="s">
        <v>571</v>
      </c>
      <c r="B306" s="887">
        <v>0</v>
      </c>
      <c r="C306" s="887">
        <v>0</v>
      </c>
      <c r="D306" s="887">
        <v>0</v>
      </c>
      <c r="E306" s="887">
        <v>0</v>
      </c>
    </row>
    <row r="307" spans="1:5" ht="15" customHeight="1" thickBot="1" x14ac:dyDescent="0.3">
      <c r="A307" s="888" t="s">
        <v>569</v>
      </c>
      <c r="B307" s="890"/>
      <c r="C307" s="887"/>
      <c r="D307" s="887"/>
      <c r="E307" s="887"/>
    </row>
    <row r="308" spans="1:5" ht="15" customHeight="1" thickBot="1" x14ac:dyDescent="0.3">
      <c r="A308" s="888" t="s">
        <v>570</v>
      </c>
      <c r="B308" s="890"/>
      <c r="C308" s="887"/>
      <c r="D308" s="887"/>
      <c r="E308" s="887"/>
    </row>
    <row r="309" spans="1:5" ht="15" customHeight="1" thickBot="1" x14ac:dyDescent="0.3">
      <c r="A309" s="889" t="s">
        <v>572</v>
      </c>
      <c r="B309" s="903">
        <f>B310</f>
        <v>2250</v>
      </c>
      <c r="C309" s="903">
        <f>C310</f>
        <v>0</v>
      </c>
      <c r="D309" s="903">
        <f>D310</f>
        <v>0</v>
      </c>
      <c r="E309" s="903">
        <f>E310</f>
        <v>0</v>
      </c>
    </row>
    <row r="310" spans="1:5" ht="15" customHeight="1" thickBot="1" x14ac:dyDescent="0.3">
      <c r="A310" s="888" t="s">
        <v>569</v>
      </c>
      <c r="B310" s="903">
        <v>2250</v>
      </c>
      <c r="C310" s="903">
        <v>0</v>
      </c>
      <c r="D310" s="903">
        <v>0</v>
      </c>
      <c r="E310" s="903">
        <v>0</v>
      </c>
    </row>
    <row r="311" spans="1:5" ht="15" customHeight="1" thickBot="1" x14ac:dyDescent="0.3">
      <c r="A311" s="888" t="s">
        <v>570</v>
      </c>
      <c r="B311" s="890"/>
      <c r="C311" s="887"/>
      <c r="D311" s="887"/>
      <c r="E311" s="887"/>
    </row>
    <row r="312" spans="1:5" ht="15" customHeight="1" thickBot="1" x14ac:dyDescent="0.3">
      <c r="A312" s="889" t="s">
        <v>573</v>
      </c>
      <c r="B312" s="890"/>
      <c r="C312" s="887"/>
      <c r="D312" s="887"/>
      <c r="E312" s="887"/>
    </row>
    <row r="313" spans="1:5" ht="15" customHeight="1" thickBot="1" x14ac:dyDescent="0.3">
      <c r="A313" s="888" t="s">
        <v>569</v>
      </c>
      <c r="B313" s="890"/>
      <c r="C313" s="887"/>
      <c r="D313" s="887"/>
      <c r="E313" s="887"/>
    </row>
    <row r="314" spans="1:5" ht="15" customHeight="1" thickBot="1" x14ac:dyDescent="0.3">
      <c r="A314" s="888" t="s">
        <v>570</v>
      </c>
      <c r="B314" s="890"/>
      <c r="C314" s="887"/>
      <c r="D314" s="887"/>
      <c r="E314" s="887"/>
    </row>
    <row r="315" spans="1:5" ht="15" customHeight="1" thickBot="1" x14ac:dyDescent="0.3">
      <c r="A315" s="889" t="s">
        <v>574</v>
      </c>
      <c r="B315" s="890"/>
      <c r="C315" s="887"/>
      <c r="D315" s="887"/>
      <c r="E315" s="887"/>
    </row>
    <row r="316" spans="1:5" ht="15" customHeight="1" thickBot="1" x14ac:dyDescent="0.3">
      <c r="A316" s="888" t="s">
        <v>569</v>
      </c>
      <c r="B316" s="890"/>
      <c r="C316" s="887"/>
      <c r="D316" s="887"/>
      <c r="E316" s="887"/>
    </row>
    <row r="317" spans="1:5" ht="15" customHeight="1" thickBot="1" x14ac:dyDescent="0.3">
      <c r="A317" s="888" t="s">
        <v>570</v>
      </c>
      <c r="B317" s="890"/>
      <c r="C317" s="887"/>
      <c r="D317" s="887"/>
      <c r="E317" s="887"/>
    </row>
    <row r="318" spans="1:5" ht="15" customHeight="1" thickBot="1" x14ac:dyDescent="0.3">
      <c r="A318" s="889" t="s">
        <v>575</v>
      </c>
      <c r="B318" s="890">
        <v>0</v>
      </c>
      <c r="C318" s="887">
        <v>0</v>
      </c>
      <c r="D318" s="887">
        <v>0</v>
      </c>
      <c r="E318" s="887">
        <v>0</v>
      </c>
    </row>
    <row r="319" spans="1:5" ht="15" customHeight="1" thickBot="1" x14ac:dyDescent="0.3">
      <c r="A319" s="888" t="s">
        <v>569</v>
      </c>
      <c r="B319" s="890"/>
      <c r="C319" s="887"/>
      <c r="D319" s="887"/>
      <c r="E319" s="887"/>
    </row>
    <row r="320" spans="1:5" ht="15" customHeight="1" thickBot="1" x14ac:dyDescent="0.3">
      <c r="A320" s="888" t="s">
        <v>570</v>
      </c>
      <c r="B320" s="890"/>
      <c r="C320" s="887"/>
      <c r="D320" s="887"/>
      <c r="E320" s="887"/>
    </row>
    <row r="321" spans="1:6" ht="27" customHeight="1" thickBot="1" x14ac:dyDescent="0.3">
      <c r="A321" s="889" t="s">
        <v>576</v>
      </c>
      <c r="B321" s="890">
        <v>0</v>
      </c>
      <c r="C321" s="887">
        <v>0</v>
      </c>
      <c r="D321" s="887">
        <v>0</v>
      </c>
      <c r="E321" s="887">
        <v>0</v>
      </c>
    </row>
    <row r="322" spans="1:6" ht="15" customHeight="1" thickBot="1" x14ac:dyDescent="0.3">
      <c r="A322" s="888" t="s">
        <v>569</v>
      </c>
      <c r="B322" s="890"/>
      <c r="C322" s="926"/>
      <c r="D322" s="926"/>
      <c r="E322" s="926"/>
    </row>
    <row r="323" spans="1:6" ht="15" customHeight="1" thickBot="1" x14ac:dyDescent="0.3">
      <c r="A323" s="888" t="s">
        <v>570</v>
      </c>
      <c r="B323" s="890"/>
      <c r="C323" s="927"/>
      <c r="D323" s="926"/>
      <c r="E323" s="926"/>
    </row>
    <row r="324" spans="1:6" ht="15" customHeight="1" thickBot="1" x14ac:dyDescent="0.3">
      <c r="A324" s="896" t="s">
        <v>2225</v>
      </c>
      <c r="B324" s="890">
        <f>B321+B318+B315+B312+B309+B306+B303</f>
        <v>2250</v>
      </c>
      <c r="C324" s="890">
        <f>C321+C318+C315+C312+C309+C306+C303</f>
        <v>0</v>
      </c>
      <c r="D324" s="890">
        <f>D321+D318+D315+D312+D309+D306+D303</f>
        <v>0</v>
      </c>
      <c r="E324" s="890">
        <f>E321+E318+E315+E312+E309+E306+E303</f>
        <v>0</v>
      </c>
    </row>
    <row r="325" spans="1:6" ht="15" customHeight="1" thickBot="1" x14ac:dyDescent="0.3">
      <c r="A325" s="886" t="s">
        <v>578</v>
      </c>
      <c r="B325" s="885">
        <f>IF(B324-B295=0,0,"Error")</f>
        <v>0</v>
      </c>
      <c r="C325" s="885">
        <f>IF(C324-C295=0,0,"Error")</f>
        <v>0</v>
      </c>
      <c r="D325" s="885">
        <f>IF(D324-D295=0,0,"Error")</f>
        <v>0</v>
      </c>
      <c r="E325" s="885">
        <f>IF(E324-E295=0,0,"Error")</f>
        <v>0</v>
      </c>
    </row>
    <row r="326" spans="1:6" ht="15" customHeight="1" thickBot="1" x14ac:dyDescent="0.3">
      <c r="A326" s="909" t="s">
        <v>2224</v>
      </c>
      <c r="B326" s="2096" t="s">
        <v>2223</v>
      </c>
      <c r="C326" s="2097"/>
      <c r="D326" s="2097"/>
      <c r="E326" s="2098"/>
    </row>
    <row r="327" spans="1:6" ht="15" customHeight="1" thickBot="1" x14ac:dyDescent="0.3">
      <c r="A327" s="902" t="s">
        <v>560</v>
      </c>
      <c r="B327" s="1653" t="s">
        <v>2222</v>
      </c>
      <c r="C327" s="1654"/>
      <c r="D327" s="1654"/>
      <c r="E327" s="1858"/>
    </row>
    <row r="328" spans="1:6" ht="15" customHeight="1" thickBot="1" x14ac:dyDescent="0.3">
      <c r="A328" s="902" t="s">
        <v>37</v>
      </c>
      <c r="B328" s="2116" t="s">
        <v>2221</v>
      </c>
      <c r="C328" s="2117"/>
      <c r="D328" s="2117"/>
      <c r="E328" s="2118"/>
    </row>
    <row r="329" spans="1:6" ht="15" customHeight="1" x14ac:dyDescent="0.25">
      <c r="A329" s="2111"/>
      <c r="B329" s="899">
        <v>2022</v>
      </c>
      <c r="C329" s="899">
        <v>2023</v>
      </c>
      <c r="D329" s="899">
        <v>2024</v>
      </c>
      <c r="E329" s="899">
        <v>2025</v>
      </c>
    </row>
    <row r="330" spans="1:6" ht="15" customHeight="1" thickBot="1" x14ac:dyDescent="0.3">
      <c r="A330" s="2112"/>
      <c r="B330" s="898" t="s">
        <v>17</v>
      </c>
      <c r="C330" s="898" t="s">
        <v>18</v>
      </c>
      <c r="D330" s="898" t="s">
        <v>18</v>
      </c>
      <c r="E330" s="898" t="s">
        <v>18</v>
      </c>
    </row>
    <row r="331" spans="1:6" ht="15" customHeight="1" thickBot="1" x14ac:dyDescent="0.3">
      <c r="A331" s="902" t="s">
        <v>39</v>
      </c>
      <c r="B331" s="416">
        <v>24</v>
      </c>
      <c r="C331" s="416">
        <v>0</v>
      </c>
      <c r="D331" s="416">
        <v>0</v>
      </c>
      <c r="E331" s="416">
        <v>0</v>
      </c>
    </row>
    <row r="332" spans="1:6" ht="15" customHeight="1" thickBot="1" x14ac:dyDescent="0.3">
      <c r="A332" s="902" t="s">
        <v>562</v>
      </c>
      <c r="B332" s="903">
        <f>B361</f>
        <v>4115</v>
      </c>
      <c r="C332" s="903">
        <f>C361</f>
        <v>0</v>
      </c>
      <c r="D332" s="903">
        <f>D361</f>
        <v>0</v>
      </c>
      <c r="E332" s="903">
        <f>E361</f>
        <v>0</v>
      </c>
      <c r="F332" s="903">
        <f>F361</f>
        <v>0</v>
      </c>
    </row>
    <row r="333" spans="1:6" ht="15" customHeight="1" thickBot="1" x14ac:dyDescent="0.3">
      <c r="A333" s="902" t="s">
        <v>563</v>
      </c>
      <c r="B333" s="903">
        <f>B332/B331</f>
        <v>171.45833333333334</v>
      </c>
      <c r="C333" s="903" t="e">
        <f>C332/C331</f>
        <v>#DIV/0!</v>
      </c>
      <c r="D333" s="903" t="e">
        <f>D332/D331</f>
        <v>#DIV/0!</v>
      </c>
      <c r="E333" s="903" t="e">
        <f>E332/E331</f>
        <v>#DIV/0!</v>
      </c>
    </row>
    <row r="334" spans="1:6" ht="15" customHeight="1" thickBot="1" x14ac:dyDescent="0.3">
      <c r="A334" s="902" t="s">
        <v>564</v>
      </c>
      <c r="B334" s="901" t="s">
        <v>565</v>
      </c>
      <c r="C334" s="900">
        <f t="shared" ref="C334:E336" si="8">C331/B331-1</f>
        <v>-1</v>
      </c>
      <c r="D334" s="900" t="e">
        <f t="shared" si="8"/>
        <v>#DIV/0!</v>
      </c>
      <c r="E334" s="900" t="e">
        <f t="shared" si="8"/>
        <v>#DIV/0!</v>
      </c>
    </row>
    <row r="335" spans="1:6" ht="15" customHeight="1" thickBot="1" x14ac:dyDescent="0.3">
      <c r="A335" s="902" t="s">
        <v>566</v>
      </c>
      <c r="B335" s="901" t="s">
        <v>565</v>
      </c>
      <c r="C335" s="900">
        <f t="shared" si="8"/>
        <v>-1</v>
      </c>
      <c r="D335" s="900" t="e">
        <f t="shared" si="8"/>
        <v>#DIV/0!</v>
      </c>
      <c r="E335" s="900" t="e">
        <f t="shared" si="8"/>
        <v>#DIV/0!</v>
      </c>
    </row>
    <row r="336" spans="1:6" ht="15" customHeight="1" thickBot="1" x14ac:dyDescent="0.3">
      <c r="A336" s="902" t="s">
        <v>51</v>
      </c>
      <c r="B336" s="901" t="s">
        <v>565</v>
      </c>
      <c r="C336" s="900" t="e">
        <f t="shared" si="8"/>
        <v>#DIV/0!</v>
      </c>
      <c r="D336" s="900" t="e">
        <f t="shared" si="8"/>
        <v>#DIV/0!</v>
      </c>
      <c r="E336" s="900" t="e">
        <f t="shared" si="8"/>
        <v>#DIV/0!</v>
      </c>
    </row>
    <row r="337" spans="1:5" ht="15" customHeight="1" thickBot="1" x14ac:dyDescent="0.3">
      <c r="A337" s="2119" t="s">
        <v>2220</v>
      </c>
      <c r="B337" s="2120"/>
      <c r="C337" s="2120"/>
      <c r="D337" s="2120"/>
      <c r="E337" s="2121"/>
    </row>
    <row r="338" spans="1:5" ht="15" customHeight="1" x14ac:dyDescent="0.25">
      <c r="A338" s="2111"/>
      <c r="B338" s="899">
        <v>2022</v>
      </c>
      <c r="C338" s="899">
        <v>2023</v>
      </c>
      <c r="D338" s="899">
        <v>2024</v>
      </c>
      <c r="E338" s="899">
        <v>2025</v>
      </c>
    </row>
    <row r="339" spans="1:5" ht="15" customHeight="1" thickBot="1" x14ac:dyDescent="0.3">
      <c r="A339" s="2112"/>
      <c r="B339" s="898" t="s">
        <v>17</v>
      </c>
      <c r="C339" s="898" t="s">
        <v>18</v>
      </c>
      <c r="D339" s="898" t="s">
        <v>18</v>
      </c>
      <c r="E339" s="898" t="s">
        <v>18</v>
      </c>
    </row>
    <row r="340" spans="1:5" ht="15" customHeight="1" thickBot="1" x14ac:dyDescent="0.3">
      <c r="A340" s="889" t="s">
        <v>568</v>
      </c>
      <c r="B340" s="887">
        <v>0</v>
      </c>
      <c r="C340" s="887">
        <v>0</v>
      </c>
      <c r="D340" s="887">
        <v>0</v>
      </c>
      <c r="E340" s="887">
        <v>0</v>
      </c>
    </row>
    <row r="341" spans="1:5" ht="15" customHeight="1" thickBot="1" x14ac:dyDescent="0.3">
      <c r="A341" s="888" t="s">
        <v>569</v>
      </c>
      <c r="B341" s="890"/>
      <c r="C341" s="930"/>
      <c r="D341" s="930"/>
      <c r="E341" s="930"/>
    </row>
    <row r="342" spans="1:5" ht="15" customHeight="1" thickBot="1" x14ac:dyDescent="0.3">
      <c r="A342" s="888" t="s">
        <v>570</v>
      </c>
      <c r="B342" s="890"/>
      <c r="C342" s="929"/>
      <c r="D342" s="929"/>
      <c r="E342" s="929"/>
    </row>
    <row r="343" spans="1:5" ht="24" customHeight="1" thickBot="1" x14ac:dyDescent="0.3">
      <c r="A343" s="889" t="s">
        <v>571</v>
      </c>
      <c r="B343" s="887">
        <v>0</v>
      </c>
      <c r="C343" s="887">
        <v>0</v>
      </c>
      <c r="D343" s="887">
        <v>0</v>
      </c>
      <c r="E343" s="887">
        <v>0</v>
      </c>
    </row>
    <row r="344" spans="1:5" ht="15" customHeight="1" thickBot="1" x14ac:dyDescent="0.3">
      <c r="A344" s="888" t="s">
        <v>569</v>
      </c>
      <c r="B344" s="890"/>
      <c r="C344" s="887"/>
      <c r="D344" s="887"/>
      <c r="E344" s="887"/>
    </row>
    <row r="345" spans="1:5" ht="15" customHeight="1" thickBot="1" x14ac:dyDescent="0.3">
      <c r="A345" s="888" t="s">
        <v>570</v>
      </c>
      <c r="B345" s="890"/>
      <c r="C345" s="887"/>
      <c r="D345" s="887"/>
      <c r="E345" s="887"/>
    </row>
    <row r="346" spans="1:5" ht="15" customHeight="1" thickBot="1" x14ac:dyDescent="0.3">
      <c r="A346" s="889" t="s">
        <v>572</v>
      </c>
      <c r="B346" s="890">
        <f>SUM(B347)</f>
        <v>4115</v>
      </c>
      <c r="C346" s="890">
        <f>SUM(C347)</f>
        <v>0</v>
      </c>
      <c r="D346" s="890">
        <f>SUM(D347)</f>
        <v>0</v>
      </c>
      <c r="E346" s="890">
        <f>SUM(E347)</f>
        <v>0</v>
      </c>
    </row>
    <row r="347" spans="1:5" ht="15" customHeight="1" thickBot="1" x14ac:dyDescent="0.3">
      <c r="A347" s="888" t="s">
        <v>569</v>
      </c>
      <c r="B347" s="928">
        <v>4115</v>
      </c>
      <c r="C347" s="928">
        <v>0</v>
      </c>
      <c r="D347" s="928">
        <v>0</v>
      </c>
      <c r="E347" s="928">
        <v>0</v>
      </c>
    </row>
    <row r="348" spans="1:5" ht="15" customHeight="1" thickBot="1" x14ac:dyDescent="0.3">
      <c r="A348" s="888" t="s">
        <v>570</v>
      </c>
      <c r="B348" s="890"/>
      <c r="C348" s="887"/>
      <c r="D348" s="887"/>
      <c r="E348" s="887"/>
    </row>
    <row r="349" spans="1:5" ht="15" customHeight="1" thickBot="1" x14ac:dyDescent="0.3">
      <c r="A349" s="889" t="s">
        <v>573</v>
      </c>
      <c r="B349" s="890"/>
      <c r="C349" s="887"/>
      <c r="D349" s="887"/>
      <c r="E349" s="887"/>
    </row>
    <row r="350" spans="1:5" ht="15" customHeight="1" thickBot="1" x14ac:dyDescent="0.3">
      <c r="A350" s="888" t="s">
        <v>569</v>
      </c>
      <c r="B350" s="890"/>
      <c r="C350" s="887"/>
      <c r="D350" s="887"/>
      <c r="E350" s="887"/>
    </row>
    <row r="351" spans="1:5" ht="15" customHeight="1" thickBot="1" x14ac:dyDescent="0.3">
      <c r="A351" s="888" t="s">
        <v>570</v>
      </c>
      <c r="B351" s="890"/>
      <c r="C351" s="887"/>
      <c r="D351" s="887"/>
      <c r="E351" s="887"/>
    </row>
    <row r="352" spans="1:5" ht="15" customHeight="1" thickBot="1" x14ac:dyDescent="0.3">
      <c r="A352" s="889" t="s">
        <v>574</v>
      </c>
      <c r="B352" s="890"/>
      <c r="C352" s="887"/>
      <c r="D352" s="887"/>
      <c r="E352" s="887"/>
    </row>
    <row r="353" spans="1:5" ht="15" customHeight="1" thickBot="1" x14ac:dyDescent="0.3">
      <c r="A353" s="888" t="s">
        <v>569</v>
      </c>
      <c r="B353" s="890"/>
      <c r="C353" s="887"/>
      <c r="D353" s="887"/>
      <c r="E353" s="887"/>
    </row>
    <row r="354" spans="1:5" ht="15" customHeight="1" thickBot="1" x14ac:dyDescent="0.3">
      <c r="A354" s="888" t="s">
        <v>570</v>
      </c>
      <c r="B354" s="890"/>
      <c r="C354" s="887"/>
      <c r="D354" s="887"/>
      <c r="E354" s="887"/>
    </row>
    <row r="355" spans="1:5" ht="15" customHeight="1" thickBot="1" x14ac:dyDescent="0.3">
      <c r="A355" s="889" t="s">
        <v>575</v>
      </c>
      <c r="B355" s="890">
        <v>0</v>
      </c>
      <c r="C355" s="887">
        <v>0</v>
      </c>
      <c r="D355" s="887">
        <v>0</v>
      </c>
      <c r="E355" s="887">
        <v>0</v>
      </c>
    </row>
    <row r="356" spans="1:5" ht="15" customHeight="1" thickBot="1" x14ac:dyDescent="0.3">
      <c r="A356" s="888" t="s">
        <v>569</v>
      </c>
      <c r="B356" s="890">
        <v>0</v>
      </c>
      <c r="C356" s="887">
        <v>0</v>
      </c>
      <c r="D356" s="887">
        <v>0</v>
      </c>
      <c r="E356" s="887">
        <v>0</v>
      </c>
    </row>
    <row r="357" spans="1:5" ht="15" customHeight="1" thickBot="1" x14ac:dyDescent="0.3">
      <c r="A357" s="888" t="s">
        <v>570</v>
      </c>
      <c r="B357" s="890"/>
      <c r="C357" s="887"/>
      <c r="D357" s="887"/>
      <c r="E357" s="887"/>
    </row>
    <row r="358" spans="1:5" ht="22.5" customHeight="1" thickBot="1" x14ac:dyDescent="0.3">
      <c r="A358" s="889" t="s">
        <v>576</v>
      </c>
      <c r="B358" s="890">
        <v>0</v>
      </c>
      <c r="C358" s="887">
        <v>0</v>
      </c>
      <c r="D358" s="887">
        <v>0</v>
      </c>
      <c r="E358" s="887">
        <v>0</v>
      </c>
    </row>
    <row r="359" spans="1:5" ht="15" customHeight="1" thickBot="1" x14ac:dyDescent="0.3">
      <c r="A359" s="888" t="s">
        <v>569</v>
      </c>
      <c r="B359" s="890"/>
      <c r="C359" s="926"/>
      <c r="D359" s="926"/>
      <c r="E359" s="926"/>
    </row>
    <row r="360" spans="1:5" ht="20.25" customHeight="1" thickBot="1" x14ac:dyDescent="0.3">
      <c r="A360" s="888" t="s">
        <v>570</v>
      </c>
      <c r="B360" s="890"/>
      <c r="C360" s="927"/>
      <c r="D360" s="926"/>
      <c r="E360" s="926"/>
    </row>
    <row r="361" spans="1:5" ht="21" customHeight="1" thickBot="1" x14ac:dyDescent="0.3">
      <c r="A361" s="896" t="s">
        <v>2219</v>
      </c>
      <c r="B361" s="890">
        <f>B358+B355+B352+B349+B346+B343+B340</f>
        <v>4115</v>
      </c>
      <c r="C361" s="890">
        <f>C358+C355+C352+C349+C346+C343+C340</f>
        <v>0</v>
      </c>
      <c r="D361" s="890">
        <f>D358+D355+D352+D349+D346+D343+D340</f>
        <v>0</v>
      </c>
      <c r="E361" s="890">
        <f>E358+E355+E352+E349+E346+E343+E340</f>
        <v>0</v>
      </c>
    </row>
    <row r="362" spans="1:5" ht="15" customHeight="1" thickBot="1" x14ac:dyDescent="0.3">
      <c r="A362" s="886" t="s">
        <v>578</v>
      </c>
      <c r="B362" s="885">
        <f>IF(B361-B332=0,0,"Error")</f>
        <v>0</v>
      </c>
      <c r="C362" s="885">
        <f>IF(C361-C332=0,0,"Error")</f>
        <v>0</v>
      </c>
      <c r="D362" s="885">
        <f>IF(D361-D332=0,0,"Error")</f>
        <v>0</v>
      </c>
      <c r="E362" s="885">
        <f>IF(E361-E332=0,0,"Error")</f>
        <v>0</v>
      </c>
    </row>
    <row r="363" spans="1:5" ht="15" customHeight="1" thickBot="1" x14ac:dyDescent="0.3">
      <c r="A363" s="2125" t="s">
        <v>639</v>
      </c>
      <c r="B363" s="2126"/>
      <c r="C363" s="2126"/>
      <c r="D363" s="2126"/>
      <c r="E363" s="2127"/>
    </row>
    <row r="364" spans="1:5" ht="15" customHeight="1" thickBot="1" x14ac:dyDescent="0.3">
      <c r="A364" s="2125" t="s">
        <v>640</v>
      </c>
      <c r="B364" s="2126"/>
      <c r="C364" s="2126"/>
      <c r="D364" s="2126"/>
      <c r="E364" s="2127"/>
    </row>
    <row r="365" spans="1:5" ht="27" customHeight="1" thickBot="1" x14ac:dyDescent="0.3">
      <c r="A365" s="924" t="s">
        <v>2053</v>
      </c>
      <c r="B365" s="2128" t="s">
        <v>2218</v>
      </c>
      <c r="C365" s="2129"/>
      <c r="D365" s="2130"/>
      <c r="E365" s="2131"/>
    </row>
    <row r="366" spans="1:5" ht="36.75" customHeight="1" thickBot="1" x14ac:dyDescent="0.3">
      <c r="A366" s="923" t="s">
        <v>641</v>
      </c>
      <c r="B366" s="923" t="s">
        <v>2217</v>
      </c>
      <c r="C366" s="922" t="s">
        <v>587</v>
      </c>
      <c r="D366" s="2130" t="s">
        <v>2216</v>
      </c>
      <c r="E366" s="2131"/>
    </row>
    <row r="367" spans="1:5" ht="15" customHeight="1" thickBot="1" x14ac:dyDescent="0.3">
      <c r="A367" s="921"/>
      <c r="B367" s="2128"/>
      <c r="C367" s="2140"/>
      <c r="D367" s="2130"/>
      <c r="E367" s="2131"/>
    </row>
    <row r="368" spans="1:5" ht="28.5" customHeight="1" thickBot="1" x14ac:dyDescent="0.3">
      <c r="A368" s="920" t="s">
        <v>560</v>
      </c>
      <c r="B368" s="2141" t="s">
        <v>2215</v>
      </c>
      <c r="C368" s="2142"/>
      <c r="D368" s="2142"/>
      <c r="E368" s="2143"/>
    </row>
    <row r="369" spans="1:5" ht="15" customHeight="1" thickBot="1" x14ac:dyDescent="0.3">
      <c r="A369" s="920" t="s">
        <v>37</v>
      </c>
      <c r="B369" s="2132"/>
      <c r="C369" s="2133"/>
      <c r="D369" s="2133"/>
      <c r="E369" s="2134"/>
    </row>
    <row r="370" spans="1:5" ht="15" customHeight="1" x14ac:dyDescent="0.25">
      <c r="A370" s="2135"/>
      <c r="B370" s="899">
        <v>2022</v>
      </c>
      <c r="C370" s="899">
        <v>2023</v>
      </c>
      <c r="D370" s="899">
        <v>2024</v>
      </c>
      <c r="E370" s="899">
        <v>2025</v>
      </c>
    </row>
    <row r="371" spans="1:5" ht="15" customHeight="1" thickBot="1" x14ac:dyDescent="0.3">
      <c r="A371" s="2136"/>
      <c r="B371" s="917" t="s">
        <v>17</v>
      </c>
      <c r="C371" s="917" t="s">
        <v>18</v>
      </c>
      <c r="D371" s="917" t="s">
        <v>18</v>
      </c>
      <c r="E371" s="917" t="s">
        <v>18</v>
      </c>
    </row>
    <row r="372" spans="1:5" ht="15" customHeight="1" thickBot="1" x14ac:dyDescent="0.3">
      <c r="A372" s="920" t="s">
        <v>39</v>
      </c>
      <c r="B372" s="416">
        <v>1</v>
      </c>
      <c r="C372" s="416">
        <v>1</v>
      </c>
      <c r="D372" s="416">
        <v>1</v>
      </c>
      <c r="E372" s="416">
        <v>1</v>
      </c>
    </row>
    <row r="373" spans="1:5" ht="15" customHeight="1" thickBot="1" x14ac:dyDescent="0.3">
      <c r="A373" s="920" t="s">
        <v>562</v>
      </c>
      <c r="B373" s="416">
        <f>B390</f>
        <v>3000</v>
      </c>
      <c r="C373" s="416">
        <f>C390</f>
        <v>2000</v>
      </c>
      <c r="D373" s="416">
        <f>D390</f>
        <v>2000</v>
      </c>
      <c r="E373" s="416">
        <f>E390</f>
        <v>4000</v>
      </c>
    </row>
    <row r="374" spans="1:5" ht="15" customHeight="1" thickBot="1" x14ac:dyDescent="0.3">
      <c r="A374" s="920" t="s">
        <v>563</v>
      </c>
      <c r="B374" s="416">
        <f>B373/B372</f>
        <v>3000</v>
      </c>
      <c r="C374" s="416">
        <f>C373/C372</f>
        <v>2000</v>
      </c>
      <c r="D374" s="416">
        <f>D373/D372</f>
        <v>2000</v>
      </c>
      <c r="E374" s="416">
        <f>E373/E372</f>
        <v>4000</v>
      </c>
    </row>
    <row r="375" spans="1:5" ht="15" customHeight="1" thickBot="1" x14ac:dyDescent="0.3">
      <c r="A375" s="920" t="s">
        <v>564</v>
      </c>
      <c r="B375" s="919" t="s">
        <v>565</v>
      </c>
      <c r="C375" s="918">
        <f t="shared" ref="C375:E377" si="9">C372/B372-1</f>
        <v>0</v>
      </c>
      <c r="D375" s="918">
        <f t="shared" si="9"/>
        <v>0</v>
      </c>
      <c r="E375" s="918">
        <f t="shared" si="9"/>
        <v>0</v>
      </c>
    </row>
    <row r="376" spans="1:5" ht="15" customHeight="1" thickBot="1" x14ac:dyDescent="0.3">
      <c r="A376" s="920" t="s">
        <v>566</v>
      </c>
      <c r="B376" s="919" t="s">
        <v>565</v>
      </c>
      <c r="C376" s="918">
        <f t="shared" si="9"/>
        <v>-0.33333333333333337</v>
      </c>
      <c r="D376" s="918">
        <f t="shared" si="9"/>
        <v>0</v>
      </c>
      <c r="E376" s="918">
        <f t="shared" si="9"/>
        <v>1</v>
      </c>
    </row>
    <row r="377" spans="1:5" ht="19.5" customHeight="1" thickBot="1" x14ac:dyDescent="0.3">
      <c r="A377" s="920" t="s">
        <v>51</v>
      </c>
      <c r="B377" s="919" t="s">
        <v>565</v>
      </c>
      <c r="C377" s="918">
        <f t="shared" si="9"/>
        <v>-0.33333333333333337</v>
      </c>
      <c r="D377" s="918">
        <f t="shared" si="9"/>
        <v>0</v>
      </c>
      <c r="E377" s="918">
        <f t="shared" si="9"/>
        <v>1</v>
      </c>
    </row>
    <row r="378" spans="1:5" ht="15" customHeight="1" x14ac:dyDescent="0.25">
      <c r="A378" s="2135"/>
      <c r="B378" s="899">
        <v>2022</v>
      </c>
      <c r="C378" s="899">
        <v>2023</v>
      </c>
      <c r="D378" s="899">
        <v>2024</v>
      </c>
      <c r="E378" s="899">
        <v>2025</v>
      </c>
    </row>
    <row r="379" spans="1:5" ht="12" customHeight="1" thickBot="1" x14ac:dyDescent="0.3">
      <c r="A379" s="2136"/>
      <c r="B379" s="917" t="s">
        <v>17</v>
      </c>
      <c r="C379" s="917" t="s">
        <v>18</v>
      </c>
      <c r="D379" s="917" t="s">
        <v>18</v>
      </c>
      <c r="E379" s="917" t="s">
        <v>18</v>
      </c>
    </row>
    <row r="380" spans="1:5" ht="15" customHeight="1" thickBot="1" x14ac:dyDescent="0.3">
      <c r="A380" s="916" t="s">
        <v>593</v>
      </c>
      <c r="B380" s="897"/>
      <c r="C380" s="897"/>
      <c r="D380" s="897"/>
      <c r="E380" s="897"/>
    </row>
    <row r="381" spans="1:5" ht="15" customHeight="1" thickBot="1" x14ac:dyDescent="0.3">
      <c r="A381" s="915" t="s">
        <v>569</v>
      </c>
      <c r="B381" s="897"/>
      <c r="C381" s="897"/>
      <c r="D381" s="897"/>
      <c r="E381" s="897"/>
    </row>
    <row r="382" spans="1:5" ht="15" customHeight="1" thickBot="1" x14ac:dyDescent="0.3">
      <c r="A382" s="915" t="s">
        <v>602</v>
      </c>
      <c r="B382" s="897"/>
      <c r="C382" s="897"/>
      <c r="D382" s="897"/>
      <c r="E382" s="897"/>
    </row>
    <row r="383" spans="1:5" ht="15" customHeight="1" thickBot="1" x14ac:dyDescent="0.3">
      <c r="A383" s="915" t="s">
        <v>595</v>
      </c>
      <c r="B383" s="897"/>
      <c r="C383" s="897"/>
      <c r="D383" s="897"/>
      <c r="E383" s="897"/>
    </row>
    <row r="384" spans="1:5" ht="15" customHeight="1" thickBot="1" x14ac:dyDescent="0.3">
      <c r="A384" s="915" t="s">
        <v>596</v>
      </c>
      <c r="B384" s="897"/>
      <c r="C384" s="897"/>
      <c r="D384" s="897"/>
      <c r="E384" s="897"/>
    </row>
    <row r="385" spans="1:6" ht="15" customHeight="1" thickBot="1" x14ac:dyDescent="0.3">
      <c r="A385" s="916" t="s">
        <v>597</v>
      </c>
      <c r="B385" s="913">
        <f>SUM(B386)</f>
        <v>3000</v>
      </c>
      <c r="C385" s="913">
        <f>SUM(C386)</f>
        <v>2000</v>
      </c>
      <c r="D385" s="913">
        <f>SUM(D386)</f>
        <v>2000</v>
      </c>
      <c r="E385" s="913">
        <f>SUM(E386)</f>
        <v>4000</v>
      </c>
    </row>
    <row r="386" spans="1:6" ht="15" customHeight="1" thickBot="1" x14ac:dyDescent="0.3">
      <c r="A386" s="915" t="s">
        <v>569</v>
      </c>
      <c r="B386" s="897">
        <v>3000</v>
      </c>
      <c r="C386" s="897">
        <v>2000</v>
      </c>
      <c r="D386" s="897">
        <v>2000</v>
      </c>
      <c r="E386" s="751">
        <v>4000</v>
      </c>
    </row>
    <row r="387" spans="1:6" ht="15" customHeight="1" thickBot="1" x14ac:dyDescent="0.3">
      <c r="A387" s="915" t="s">
        <v>602</v>
      </c>
      <c r="B387" s="897"/>
      <c r="C387" s="897"/>
      <c r="D387" s="897"/>
      <c r="E387" s="897"/>
    </row>
    <row r="388" spans="1:6" ht="15" customHeight="1" thickBot="1" x14ac:dyDescent="0.3">
      <c r="A388" s="915" t="s">
        <v>595</v>
      </c>
      <c r="B388" s="897"/>
      <c r="C388" s="897"/>
      <c r="D388" s="897"/>
      <c r="E388" s="897"/>
    </row>
    <row r="389" spans="1:6" ht="15" customHeight="1" thickBot="1" x14ac:dyDescent="0.3">
      <c r="A389" s="915" t="s">
        <v>596</v>
      </c>
      <c r="B389" s="897"/>
      <c r="C389" s="897"/>
      <c r="D389" s="897"/>
      <c r="E389" s="897"/>
    </row>
    <row r="390" spans="1:6" ht="15" customHeight="1" thickBot="1" x14ac:dyDescent="0.3">
      <c r="A390" s="914" t="s">
        <v>577</v>
      </c>
      <c r="B390" s="913">
        <f>B385+B380</f>
        <v>3000</v>
      </c>
      <c r="C390" s="913">
        <f>C385+C380</f>
        <v>2000</v>
      </c>
      <c r="D390" s="913">
        <f>D385+D380</f>
        <v>2000</v>
      </c>
      <c r="E390" s="913">
        <f>E385+E380</f>
        <v>4000</v>
      </c>
    </row>
    <row r="391" spans="1:6" s="417" customFormat="1" ht="15" customHeight="1" thickBot="1" x14ac:dyDescent="0.3">
      <c r="A391" s="2125" t="s">
        <v>639</v>
      </c>
      <c r="B391" s="2126"/>
      <c r="C391" s="2126"/>
      <c r="D391" s="2126"/>
      <c r="E391" s="2127"/>
      <c r="F391" s="925"/>
    </row>
    <row r="392" spans="1:6" ht="15" customHeight="1" thickBot="1" x14ac:dyDescent="0.3">
      <c r="A392" s="2125" t="s">
        <v>640</v>
      </c>
      <c r="B392" s="2126"/>
      <c r="C392" s="2126"/>
      <c r="D392" s="2126"/>
      <c r="E392" s="2127"/>
    </row>
    <row r="393" spans="1:6" ht="21.75" customHeight="1" thickBot="1" x14ac:dyDescent="0.3">
      <c r="A393" s="924" t="s">
        <v>2214</v>
      </c>
      <c r="B393" s="2128" t="s">
        <v>2212</v>
      </c>
      <c r="C393" s="2129"/>
      <c r="D393" s="2130"/>
      <c r="E393" s="2131"/>
    </row>
    <row r="394" spans="1:6" ht="33.75" customHeight="1" thickBot="1" x14ac:dyDescent="0.3">
      <c r="A394" s="923" t="s">
        <v>641</v>
      </c>
      <c r="B394" s="923" t="s">
        <v>2212</v>
      </c>
      <c r="C394" s="922" t="s">
        <v>587</v>
      </c>
      <c r="D394" s="2130" t="s">
        <v>2213</v>
      </c>
      <c r="E394" s="2131"/>
    </row>
    <row r="395" spans="1:6" ht="9.75" customHeight="1" thickBot="1" x14ac:dyDescent="0.3">
      <c r="A395" s="921"/>
      <c r="B395" s="2128"/>
      <c r="C395" s="2140"/>
      <c r="D395" s="2130"/>
      <c r="E395" s="2131"/>
    </row>
    <row r="396" spans="1:6" ht="23.25" customHeight="1" thickBot="1" x14ac:dyDescent="0.3">
      <c r="A396" s="920" t="s">
        <v>560</v>
      </c>
      <c r="B396" s="2128" t="s">
        <v>2212</v>
      </c>
      <c r="C396" s="2129"/>
      <c r="D396" s="2130"/>
      <c r="E396" s="2131"/>
    </row>
    <row r="397" spans="1:6" ht="15" customHeight="1" thickBot="1" x14ac:dyDescent="0.3">
      <c r="A397" s="920" t="s">
        <v>37</v>
      </c>
      <c r="B397" s="2132" t="s">
        <v>2211</v>
      </c>
      <c r="C397" s="2133"/>
      <c r="D397" s="2133"/>
      <c r="E397" s="2134"/>
    </row>
    <row r="398" spans="1:6" ht="15" customHeight="1" x14ac:dyDescent="0.25">
      <c r="A398" s="2135"/>
      <c r="B398" s="899">
        <v>2022</v>
      </c>
      <c r="C398" s="899">
        <v>2023</v>
      </c>
      <c r="D398" s="899">
        <v>2024</v>
      </c>
      <c r="E398" s="899">
        <v>2025</v>
      </c>
    </row>
    <row r="399" spans="1:6" ht="15" customHeight="1" thickBot="1" x14ac:dyDescent="0.3">
      <c r="A399" s="2136"/>
      <c r="B399" s="917" t="s">
        <v>17</v>
      </c>
      <c r="C399" s="917" t="s">
        <v>18</v>
      </c>
      <c r="D399" s="917" t="s">
        <v>18</v>
      </c>
      <c r="E399" s="917" t="s">
        <v>18</v>
      </c>
    </row>
    <row r="400" spans="1:6" ht="15" customHeight="1" thickBot="1" x14ac:dyDescent="0.3">
      <c r="A400" s="920" t="s">
        <v>39</v>
      </c>
      <c r="B400" s="416">
        <v>1</v>
      </c>
      <c r="C400" s="416">
        <v>1</v>
      </c>
      <c r="D400" s="416">
        <v>0</v>
      </c>
      <c r="E400" s="416">
        <v>0</v>
      </c>
    </row>
    <row r="401" spans="1:5" ht="15" customHeight="1" thickBot="1" x14ac:dyDescent="0.3">
      <c r="A401" s="920" t="s">
        <v>562</v>
      </c>
      <c r="B401" s="416">
        <f>B413</f>
        <v>12000</v>
      </c>
      <c r="C401" s="416">
        <f>C413</f>
        <v>0</v>
      </c>
      <c r="D401" s="416">
        <f>D413</f>
        <v>0</v>
      </c>
      <c r="E401" s="416">
        <f>E413</f>
        <v>0</v>
      </c>
    </row>
    <row r="402" spans="1:5" ht="15" customHeight="1" thickBot="1" x14ac:dyDescent="0.3">
      <c r="A402" s="920" t="s">
        <v>563</v>
      </c>
      <c r="B402" s="416">
        <f>B401/B400</f>
        <v>12000</v>
      </c>
      <c r="C402" s="416">
        <f>C401/C400</f>
        <v>0</v>
      </c>
      <c r="D402" s="416" t="e">
        <f>D401/D400</f>
        <v>#DIV/0!</v>
      </c>
      <c r="E402" s="416" t="e">
        <f>E401/E400</f>
        <v>#DIV/0!</v>
      </c>
    </row>
    <row r="403" spans="1:5" ht="15" customHeight="1" thickBot="1" x14ac:dyDescent="0.3">
      <c r="A403" s="920" t="s">
        <v>564</v>
      </c>
      <c r="B403" s="919" t="s">
        <v>565</v>
      </c>
      <c r="C403" s="918">
        <f t="shared" ref="C403:E405" si="10">C400/B400-1</f>
        <v>0</v>
      </c>
      <c r="D403" s="918">
        <f t="shared" si="10"/>
        <v>-1</v>
      </c>
      <c r="E403" s="918" t="e">
        <f t="shared" si="10"/>
        <v>#DIV/0!</v>
      </c>
    </row>
    <row r="404" spans="1:5" ht="15" customHeight="1" thickBot="1" x14ac:dyDescent="0.3">
      <c r="A404" s="920" t="s">
        <v>566</v>
      </c>
      <c r="B404" s="919" t="s">
        <v>565</v>
      </c>
      <c r="C404" s="918">
        <f t="shared" si="10"/>
        <v>-1</v>
      </c>
      <c r="D404" s="918" t="e">
        <f t="shared" si="10"/>
        <v>#DIV/0!</v>
      </c>
      <c r="E404" s="918" t="e">
        <f t="shared" si="10"/>
        <v>#DIV/0!</v>
      </c>
    </row>
    <row r="405" spans="1:5" ht="15" customHeight="1" thickBot="1" x14ac:dyDescent="0.3">
      <c r="A405" s="920" t="s">
        <v>51</v>
      </c>
      <c r="B405" s="919" t="s">
        <v>565</v>
      </c>
      <c r="C405" s="918">
        <f t="shared" si="10"/>
        <v>-1</v>
      </c>
      <c r="D405" s="918" t="e">
        <f t="shared" si="10"/>
        <v>#DIV/0!</v>
      </c>
      <c r="E405" s="918" t="e">
        <f t="shared" si="10"/>
        <v>#DIV/0!</v>
      </c>
    </row>
    <row r="406" spans="1:5" ht="15" customHeight="1" x14ac:dyDescent="0.25">
      <c r="A406" s="2135"/>
      <c r="B406" s="899">
        <v>2022</v>
      </c>
      <c r="C406" s="899">
        <v>2023</v>
      </c>
      <c r="D406" s="899">
        <v>2024</v>
      </c>
      <c r="E406" s="899">
        <v>2025</v>
      </c>
    </row>
    <row r="407" spans="1:5" ht="15" customHeight="1" thickBot="1" x14ac:dyDescent="0.3">
      <c r="A407" s="2136"/>
      <c r="B407" s="917" t="s">
        <v>17</v>
      </c>
      <c r="C407" s="917" t="s">
        <v>18</v>
      </c>
      <c r="D407" s="917" t="s">
        <v>18</v>
      </c>
      <c r="E407" s="917" t="s">
        <v>18</v>
      </c>
    </row>
    <row r="408" spans="1:5" ht="15" customHeight="1" thickBot="1" x14ac:dyDescent="0.3">
      <c r="A408" s="916" t="s">
        <v>593</v>
      </c>
      <c r="B408" s="897"/>
      <c r="C408" s="897"/>
      <c r="D408" s="897"/>
      <c r="E408" s="897"/>
    </row>
    <row r="409" spans="1:5" ht="15" customHeight="1" thickBot="1" x14ac:dyDescent="0.3">
      <c r="A409" s="915" t="s">
        <v>569</v>
      </c>
      <c r="B409" s="897"/>
      <c r="C409" s="897"/>
      <c r="D409" s="897"/>
      <c r="E409" s="897"/>
    </row>
    <row r="410" spans="1:5" ht="15" customHeight="1" thickBot="1" x14ac:dyDescent="0.3">
      <c r="A410" s="915" t="s">
        <v>602</v>
      </c>
      <c r="B410" s="897"/>
      <c r="C410" s="897"/>
      <c r="D410" s="897"/>
      <c r="E410" s="897"/>
    </row>
    <row r="411" spans="1:5" ht="15" customHeight="1" thickBot="1" x14ac:dyDescent="0.3">
      <c r="A411" s="915" t="s">
        <v>595</v>
      </c>
      <c r="B411" s="897"/>
      <c r="C411" s="897"/>
      <c r="D411" s="897"/>
      <c r="E411" s="897"/>
    </row>
    <row r="412" spans="1:5" ht="15" customHeight="1" thickBot="1" x14ac:dyDescent="0.3">
      <c r="A412" s="915" t="s">
        <v>596</v>
      </c>
      <c r="B412" s="897"/>
      <c r="C412" s="897"/>
      <c r="D412" s="897"/>
      <c r="E412" s="897"/>
    </row>
    <row r="413" spans="1:5" ht="15" customHeight="1" thickBot="1" x14ac:dyDescent="0.3">
      <c r="A413" s="916" t="s">
        <v>597</v>
      </c>
      <c r="B413" s="913">
        <f>SUM(B414)</f>
        <v>12000</v>
      </c>
      <c r="C413" s="913">
        <f>SUM(C414)</f>
        <v>0</v>
      </c>
      <c r="D413" s="913">
        <f>SUM(D414)</f>
        <v>0</v>
      </c>
      <c r="E413" s="913">
        <f>SUM(E414)</f>
        <v>0</v>
      </c>
    </row>
    <row r="414" spans="1:5" ht="15" customHeight="1" thickBot="1" x14ac:dyDescent="0.3">
      <c r="A414" s="915" t="s">
        <v>569</v>
      </c>
      <c r="B414" s="897">
        <v>12000</v>
      </c>
      <c r="C414" s="897">
        <v>0</v>
      </c>
      <c r="D414" s="897">
        <v>0</v>
      </c>
      <c r="E414" s="897">
        <v>0</v>
      </c>
    </row>
    <row r="415" spans="1:5" ht="15" customHeight="1" thickBot="1" x14ac:dyDescent="0.3">
      <c r="A415" s="915" t="s">
        <v>602</v>
      </c>
      <c r="B415" s="897"/>
      <c r="C415" s="897"/>
      <c r="D415" s="897"/>
      <c r="E415" s="897"/>
    </row>
    <row r="416" spans="1:5" ht="15" customHeight="1" thickBot="1" x14ac:dyDescent="0.3">
      <c r="A416" s="915" t="s">
        <v>595</v>
      </c>
      <c r="B416" s="897"/>
      <c r="C416" s="897"/>
      <c r="D416" s="897"/>
      <c r="E416" s="897"/>
    </row>
    <row r="417" spans="1:5" ht="15" customHeight="1" thickBot="1" x14ac:dyDescent="0.3">
      <c r="A417" s="915" t="s">
        <v>596</v>
      </c>
      <c r="B417" s="897"/>
      <c r="C417" s="897"/>
      <c r="D417" s="897"/>
      <c r="E417" s="897"/>
    </row>
    <row r="418" spans="1:5" ht="22.5" customHeight="1" thickBot="1" x14ac:dyDescent="0.3">
      <c r="A418" s="914" t="s">
        <v>577</v>
      </c>
      <c r="B418" s="913">
        <f>B413+B408</f>
        <v>12000</v>
      </c>
      <c r="C418" s="913">
        <f>C413+C408</f>
        <v>0</v>
      </c>
      <c r="D418" s="913">
        <f>D413+D408</f>
        <v>0</v>
      </c>
      <c r="E418" s="913">
        <f>E413+E408</f>
        <v>0</v>
      </c>
    </row>
    <row r="419" spans="1:5" ht="15" customHeight="1" thickBot="1" x14ac:dyDescent="0.3">
      <c r="A419" s="912" t="s">
        <v>661</v>
      </c>
      <c r="B419" s="2137" t="s">
        <v>2210</v>
      </c>
      <c r="C419" s="2138"/>
      <c r="D419" s="2138"/>
      <c r="E419" s="2139"/>
    </row>
    <row r="420" spans="1:5" ht="36.75" customHeight="1" thickBot="1" x14ac:dyDescent="0.3">
      <c r="A420" s="909" t="s">
        <v>558</v>
      </c>
      <c r="B420" s="911" t="s">
        <v>2208</v>
      </c>
      <c r="C420" s="907" t="s">
        <v>587</v>
      </c>
      <c r="D420" s="910"/>
      <c r="E420" s="905" t="s">
        <v>2209</v>
      </c>
    </row>
    <row r="421" spans="1:5" ht="15" customHeight="1" thickBot="1" x14ac:dyDescent="0.3">
      <c r="A421" s="902" t="s">
        <v>560</v>
      </c>
      <c r="B421" s="2096" t="s">
        <v>2208</v>
      </c>
      <c r="C421" s="2123"/>
      <c r="D421" s="2123"/>
      <c r="E421" s="2124"/>
    </row>
    <row r="422" spans="1:5" ht="15" customHeight="1" thickBot="1" x14ac:dyDescent="0.3">
      <c r="A422" s="902" t="s">
        <v>37</v>
      </c>
      <c r="B422" s="2116" t="s">
        <v>2207</v>
      </c>
      <c r="C422" s="2117"/>
      <c r="D422" s="2117"/>
      <c r="E422" s="2118"/>
    </row>
    <row r="423" spans="1:5" ht="15" customHeight="1" x14ac:dyDescent="0.25">
      <c r="A423" s="2111"/>
      <c r="B423" s="899">
        <v>2022</v>
      </c>
      <c r="C423" s="899">
        <v>2023</v>
      </c>
      <c r="D423" s="899">
        <v>2024</v>
      </c>
      <c r="E423" s="899">
        <v>2025</v>
      </c>
    </row>
    <row r="424" spans="1:5" ht="15" customHeight="1" thickBot="1" x14ac:dyDescent="0.3">
      <c r="A424" s="2112"/>
      <c r="B424" s="898" t="s">
        <v>17</v>
      </c>
      <c r="C424" s="898" t="s">
        <v>18</v>
      </c>
      <c r="D424" s="898" t="s">
        <v>18</v>
      </c>
      <c r="E424" s="898" t="s">
        <v>18</v>
      </c>
    </row>
    <row r="425" spans="1:5" ht="15" customHeight="1" thickBot="1" x14ac:dyDescent="0.3">
      <c r="A425" s="902" t="s">
        <v>39</v>
      </c>
      <c r="B425" s="903">
        <v>1</v>
      </c>
      <c r="C425" s="903">
        <v>1</v>
      </c>
      <c r="D425" s="903">
        <v>1</v>
      </c>
      <c r="E425" s="903">
        <v>1</v>
      </c>
    </row>
    <row r="426" spans="1:5" ht="15" customHeight="1" thickBot="1" x14ac:dyDescent="0.3">
      <c r="A426" s="902" t="s">
        <v>562</v>
      </c>
      <c r="B426" s="903">
        <f>B444</f>
        <v>100000</v>
      </c>
      <c r="C426" s="903">
        <f>C444</f>
        <v>100000</v>
      </c>
      <c r="D426" s="903">
        <f>D444</f>
        <v>100000</v>
      </c>
      <c r="E426" s="903">
        <f>E444</f>
        <v>100000</v>
      </c>
    </row>
    <row r="427" spans="1:5" ht="15" customHeight="1" thickBot="1" x14ac:dyDescent="0.3">
      <c r="A427" s="902" t="s">
        <v>563</v>
      </c>
      <c r="B427" s="903"/>
      <c r="C427" s="903">
        <f>C426/C425</f>
        <v>100000</v>
      </c>
      <c r="D427" s="903">
        <f>D426/D425</f>
        <v>100000</v>
      </c>
      <c r="E427" s="903">
        <f>E426/E425</f>
        <v>100000</v>
      </c>
    </row>
    <row r="428" spans="1:5" ht="15" customHeight="1" thickBot="1" x14ac:dyDescent="0.3">
      <c r="A428" s="902" t="s">
        <v>564</v>
      </c>
      <c r="B428" s="901" t="s">
        <v>565</v>
      </c>
      <c r="C428" s="900">
        <f t="shared" ref="C428:E430" si="11">C425/B425-1</f>
        <v>0</v>
      </c>
      <c r="D428" s="900">
        <f t="shared" si="11"/>
        <v>0</v>
      </c>
      <c r="E428" s="900">
        <f t="shared" si="11"/>
        <v>0</v>
      </c>
    </row>
    <row r="429" spans="1:5" ht="15" customHeight="1" thickBot="1" x14ac:dyDescent="0.3">
      <c r="A429" s="902" t="s">
        <v>566</v>
      </c>
      <c r="B429" s="901" t="s">
        <v>565</v>
      </c>
      <c r="C429" s="900">
        <f t="shared" si="11"/>
        <v>0</v>
      </c>
      <c r="D429" s="900">
        <f t="shared" si="11"/>
        <v>0</v>
      </c>
      <c r="E429" s="900">
        <f t="shared" si="11"/>
        <v>0</v>
      </c>
    </row>
    <row r="430" spans="1:5" ht="15" customHeight="1" thickBot="1" x14ac:dyDescent="0.3">
      <c r="A430" s="902" t="s">
        <v>51</v>
      </c>
      <c r="B430" s="901" t="s">
        <v>565</v>
      </c>
      <c r="C430" s="900" t="e">
        <f t="shared" si="11"/>
        <v>#DIV/0!</v>
      </c>
      <c r="D430" s="900">
        <f t="shared" si="11"/>
        <v>0</v>
      </c>
      <c r="E430" s="900">
        <f t="shared" si="11"/>
        <v>0</v>
      </c>
    </row>
    <row r="431" spans="1:5" ht="15" customHeight="1" thickBot="1" x14ac:dyDescent="0.3">
      <c r="A431" s="2119" t="s">
        <v>2203</v>
      </c>
      <c r="B431" s="2120"/>
      <c r="C431" s="2120"/>
      <c r="D431" s="2120"/>
      <c r="E431" s="2121"/>
    </row>
    <row r="432" spans="1:5" ht="15" customHeight="1" x14ac:dyDescent="0.25">
      <c r="A432" s="2111"/>
      <c r="B432" s="899">
        <v>2022</v>
      </c>
      <c r="C432" s="899">
        <v>2023</v>
      </c>
      <c r="D432" s="899">
        <v>2024</v>
      </c>
      <c r="E432" s="899">
        <v>2025</v>
      </c>
    </row>
    <row r="433" spans="1:6" ht="15" customHeight="1" thickBot="1" x14ac:dyDescent="0.3">
      <c r="A433" s="2112"/>
      <c r="B433" s="898" t="s">
        <v>17</v>
      </c>
      <c r="C433" s="898" t="s">
        <v>18</v>
      </c>
      <c r="D433" s="898" t="s">
        <v>18</v>
      </c>
      <c r="E433" s="898" t="s">
        <v>18</v>
      </c>
    </row>
    <row r="434" spans="1:6" ht="15" customHeight="1" thickBot="1" x14ac:dyDescent="0.3">
      <c r="A434" s="889" t="s">
        <v>593</v>
      </c>
      <c r="B434" s="890">
        <v>0</v>
      </c>
      <c r="C434" s="890">
        <v>0</v>
      </c>
      <c r="D434" s="890">
        <v>0</v>
      </c>
      <c r="E434" s="890">
        <v>0</v>
      </c>
    </row>
    <row r="435" spans="1:6" ht="15" customHeight="1" thickBot="1" x14ac:dyDescent="0.3">
      <c r="A435" s="888" t="s">
        <v>569</v>
      </c>
      <c r="B435" s="887">
        <v>0</v>
      </c>
      <c r="C435" s="887">
        <v>0</v>
      </c>
      <c r="D435" s="887">
        <v>0</v>
      </c>
      <c r="E435" s="887">
        <v>0</v>
      </c>
    </row>
    <row r="436" spans="1:6" ht="15" customHeight="1" thickBot="1" x14ac:dyDescent="0.3">
      <c r="A436" s="888" t="s">
        <v>602</v>
      </c>
      <c r="B436" s="887"/>
      <c r="C436" s="887"/>
      <c r="D436" s="887"/>
      <c r="E436" s="887"/>
    </row>
    <row r="437" spans="1:6" ht="15" customHeight="1" thickBot="1" x14ac:dyDescent="0.3">
      <c r="A437" s="888" t="s">
        <v>595</v>
      </c>
      <c r="B437" s="887"/>
      <c r="C437" s="887"/>
      <c r="D437" s="887"/>
      <c r="E437" s="887"/>
    </row>
    <row r="438" spans="1:6" ht="15" customHeight="1" thickBot="1" x14ac:dyDescent="0.3">
      <c r="A438" s="888" t="s">
        <v>596</v>
      </c>
      <c r="B438" s="887"/>
      <c r="C438" s="887"/>
      <c r="D438" s="887"/>
      <c r="E438" s="887"/>
    </row>
    <row r="439" spans="1:6" ht="15" customHeight="1" thickBot="1" x14ac:dyDescent="0.3">
      <c r="A439" s="889" t="s">
        <v>597</v>
      </c>
      <c r="B439" s="890">
        <f>B440+B441+B442+B443</f>
        <v>100000</v>
      </c>
      <c r="C439" s="890">
        <f>C440+C441+C442+C443</f>
        <v>100000</v>
      </c>
      <c r="D439" s="890">
        <f>D440+D441+D442+D443</f>
        <v>100000</v>
      </c>
      <c r="E439" s="890">
        <f>E440+E441+E442+E443</f>
        <v>100000</v>
      </c>
    </row>
    <row r="440" spans="1:6" ht="15" customHeight="1" thickBot="1" x14ac:dyDescent="0.3">
      <c r="A440" s="888" t="s">
        <v>569</v>
      </c>
      <c r="B440" s="887"/>
      <c r="C440" s="887"/>
      <c r="D440" s="887"/>
      <c r="E440" s="887"/>
    </row>
    <row r="441" spans="1:6" ht="15" customHeight="1" thickBot="1" x14ac:dyDescent="0.3">
      <c r="A441" s="888" t="s">
        <v>602</v>
      </c>
      <c r="B441" s="887">
        <v>100000</v>
      </c>
      <c r="C441" s="887">
        <v>100000</v>
      </c>
      <c r="D441" s="887">
        <v>100000</v>
      </c>
      <c r="E441" s="887">
        <v>100000</v>
      </c>
    </row>
    <row r="442" spans="1:6" ht="15" customHeight="1" thickBot="1" x14ac:dyDescent="0.3">
      <c r="A442" s="888" t="s">
        <v>595</v>
      </c>
      <c r="B442" s="887"/>
      <c r="C442" s="887"/>
      <c r="D442" s="887"/>
      <c r="E442" s="887"/>
    </row>
    <row r="443" spans="1:6" ht="26.25" customHeight="1" thickBot="1" x14ac:dyDescent="0.3">
      <c r="A443" s="888" t="s">
        <v>596</v>
      </c>
      <c r="B443" s="887"/>
      <c r="C443" s="887">
        <v>0</v>
      </c>
      <c r="D443" s="887"/>
      <c r="E443" s="887"/>
    </row>
    <row r="444" spans="1:6" ht="30.75" customHeight="1" thickBot="1" x14ac:dyDescent="0.3">
      <c r="A444" s="896" t="s">
        <v>577</v>
      </c>
      <c r="B444" s="890">
        <f>B439+B434</f>
        <v>100000</v>
      </c>
      <c r="C444" s="890">
        <f>C439+C434</f>
        <v>100000</v>
      </c>
      <c r="D444" s="890">
        <f>D439+D434</f>
        <v>100000</v>
      </c>
      <c r="E444" s="890">
        <f>E439+E434</f>
        <v>100000</v>
      </c>
      <c r="F444" s="904"/>
    </row>
    <row r="445" spans="1:6" ht="37.5" customHeight="1" thickBot="1" x14ac:dyDescent="0.3">
      <c r="A445" s="909" t="s">
        <v>558</v>
      </c>
      <c r="B445" s="908" t="s">
        <v>2206</v>
      </c>
      <c r="C445" s="907" t="s">
        <v>587</v>
      </c>
      <c r="D445" s="906"/>
      <c r="E445" s="905" t="s">
        <v>2205</v>
      </c>
    </row>
    <row r="446" spans="1:6" ht="15" customHeight="1" thickBot="1" x14ac:dyDescent="0.3">
      <c r="A446" s="902" t="s">
        <v>560</v>
      </c>
      <c r="B446" s="2144" t="s">
        <v>2204</v>
      </c>
      <c r="C446" s="2145"/>
      <c r="D446" s="2145"/>
      <c r="E446" s="2146"/>
    </row>
    <row r="447" spans="1:6" ht="15" customHeight="1" thickBot="1" x14ac:dyDescent="0.3">
      <c r="A447" s="902" t="s">
        <v>37</v>
      </c>
      <c r="B447" s="2116"/>
      <c r="C447" s="2117"/>
      <c r="D447" s="2117"/>
      <c r="E447" s="2118"/>
      <c r="F447" s="904"/>
    </row>
    <row r="448" spans="1:6" ht="26.25" customHeight="1" x14ac:dyDescent="0.25">
      <c r="A448" s="2111"/>
      <c r="B448" s="899">
        <v>2022</v>
      </c>
      <c r="C448" s="899">
        <v>2023</v>
      </c>
      <c r="D448" s="899">
        <v>2024</v>
      </c>
      <c r="E448" s="899">
        <v>2025</v>
      </c>
    </row>
    <row r="449" spans="1:6" ht="15" customHeight="1" thickBot="1" x14ac:dyDescent="0.3">
      <c r="A449" s="2112"/>
      <c r="B449" s="898" t="s">
        <v>17</v>
      </c>
      <c r="C449" s="898" t="s">
        <v>18</v>
      </c>
      <c r="D449" s="898" t="s">
        <v>18</v>
      </c>
      <c r="E449" s="898" t="s">
        <v>18</v>
      </c>
    </row>
    <row r="450" spans="1:6" ht="15" customHeight="1" thickBot="1" x14ac:dyDescent="0.3">
      <c r="A450" s="902" t="s">
        <v>39</v>
      </c>
      <c r="B450" s="903">
        <v>1</v>
      </c>
      <c r="C450" s="903">
        <v>1</v>
      </c>
      <c r="D450" s="903">
        <v>1</v>
      </c>
      <c r="E450" s="903">
        <v>0</v>
      </c>
    </row>
    <row r="451" spans="1:6" ht="15" customHeight="1" thickBot="1" x14ac:dyDescent="0.3">
      <c r="A451" s="902" t="s">
        <v>562</v>
      </c>
      <c r="B451" s="903">
        <f>B469</f>
        <v>10000</v>
      </c>
      <c r="C451" s="903">
        <f>C469</f>
        <v>6000</v>
      </c>
      <c r="D451" s="903">
        <f>D469</f>
        <v>6000</v>
      </c>
      <c r="E451" s="903">
        <f>E469</f>
        <v>4000</v>
      </c>
      <c r="F451" s="904">
        <f>41618-D479</f>
        <v>-1830</v>
      </c>
    </row>
    <row r="452" spans="1:6" ht="15" customHeight="1" thickBot="1" x14ac:dyDescent="0.3">
      <c r="A452" s="902" t="s">
        <v>563</v>
      </c>
      <c r="B452" s="903">
        <v>0</v>
      </c>
      <c r="C452" s="903">
        <f>C451/C450</f>
        <v>6000</v>
      </c>
      <c r="D452" s="903">
        <f>D451/D450</f>
        <v>6000</v>
      </c>
      <c r="E452" s="903" t="e">
        <f>E451/E450</f>
        <v>#DIV/0!</v>
      </c>
    </row>
    <row r="453" spans="1:6" ht="15" customHeight="1" thickBot="1" x14ac:dyDescent="0.3">
      <c r="A453" s="902" t="s">
        <v>564</v>
      </c>
      <c r="B453" s="901" t="s">
        <v>565</v>
      </c>
      <c r="C453" s="900">
        <f t="shared" ref="C453:E455" si="12">C450/B450-1</f>
        <v>0</v>
      </c>
      <c r="D453" s="900">
        <f t="shared" si="12"/>
        <v>0</v>
      </c>
      <c r="E453" s="900">
        <f t="shared" si="12"/>
        <v>-1</v>
      </c>
    </row>
    <row r="454" spans="1:6" ht="15" customHeight="1" thickBot="1" x14ac:dyDescent="0.3">
      <c r="A454" s="902" t="s">
        <v>566</v>
      </c>
      <c r="B454" s="901" t="s">
        <v>565</v>
      </c>
      <c r="C454" s="900">
        <f t="shared" si="12"/>
        <v>-0.4</v>
      </c>
      <c r="D454" s="900">
        <f t="shared" si="12"/>
        <v>0</v>
      </c>
      <c r="E454" s="900">
        <f t="shared" si="12"/>
        <v>-0.33333333333333337</v>
      </c>
    </row>
    <row r="455" spans="1:6" ht="15" customHeight="1" thickBot="1" x14ac:dyDescent="0.3">
      <c r="A455" s="902" t="s">
        <v>51</v>
      </c>
      <c r="B455" s="901" t="s">
        <v>565</v>
      </c>
      <c r="C455" s="900" t="e">
        <f t="shared" si="12"/>
        <v>#DIV/0!</v>
      </c>
      <c r="D455" s="900">
        <f t="shared" si="12"/>
        <v>0</v>
      </c>
      <c r="E455" s="900" t="e">
        <f t="shared" si="12"/>
        <v>#DIV/0!</v>
      </c>
    </row>
    <row r="456" spans="1:6" ht="15" customHeight="1" thickBot="1" x14ac:dyDescent="0.3">
      <c r="A456" s="2119" t="s">
        <v>2203</v>
      </c>
      <c r="B456" s="2120"/>
      <c r="C456" s="2120"/>
      <c r="D456" s="2120"/>
      <c r="E456" s="2121"/>
    </row>
    <row r="457" spans="1:6" ht="15" customHeight="1" x14ac:dyDescent="0.25">
      <c r="A457" s="2111"/>
      <c r="B457" s="899">
        <v>2022</v>
      </c>
      <c r="C457" s="899">
        <v>2023</v>
      </c>
      <c r="D457" s="899">
        <v>2024</v>
      </c>
      <c r="E457" s="899">
        <v>2025</v>
      </c>
    </row>
    <row r="458" spans="1:6" ht="15" customHeight="1" thickBot="1" x14ac:dyDescent="0.3">
      <c r="A458" s="2112"/>
      <c r="B458" s="898" t="s">
        <v>17</v>
      </c>
      <c r="C458" s="898" t="s">
        <v>18</v>
      </c>
      <c r="D458" s="898" t="s">
        <v>18</v>
      </c>
      <c r="E458" s="898" t="s">
        <v>18</v>
      </c>
    </row>
    <row r="459" spans="1:6" ht="15" customHeight="1" thickBot="1" x14ac:dyDescent="0.3">
      <c r="A459" s="889" t="s">
        <v>593</v>
      </c>
      <c r="B459" s="887">
        <v>0</v>
      </c>
      <c r="C459" s="887">
        <v>0</v>
      </c>
      <c r="D459" s="887">
        <v>0</v>
      </c>
      <c r="E459" s="887">
        <v>0</v>
      </c>
    </row>
    <row r="460" spans="1:6" ht="15" customHeight="1" thickBot="1" x14ac:dyDescent="0.3">
      <c r="A460" s="888" t="s">
        <v>569</v>
      </c>
      <c r="B460" s="887"/>
      <c r="C460" s="887"/>
      <c r="D460" s="887"/>
      <c r="E460" s="887"/>
    </row>
    <row r="461" spans="1:6" ht="15" customHeight="1" thickBot="1" x14ac:dyDescent="0.3">
      <c r="A461" s="888" t="s">
        <v>602</v>
      </c>
      <c r="B461" s="887"/>
      <c r="C461" s="887"/>
      <c r="D461" s="887"/>
      <c r="E461" s="887"/>
    </row>
    <row r="462" spans="1:6" ht="15" customHeight="1" thickBot="1" x14ac:dyDescent="0.3">
      <c r="A462" s="888" t="s">
        <v>595</v>
      </c>
      <c r="B462" s="887"/>
      <c r="C462" s="887"/>
      <c r="D462" s="887"/>
      <c r="E462" s="887"/>
    </row>
    <row r="463" spans="1:6" ht="27" customHeight="1" thickBot="1" x14ac:dyDescent="0.3">
      <c r="A463" s="888" t="s">
        <v>596</v>
      </c>
      <c r="B463" s="887"/>
      <c r="C463" s="887"/>
      <c r="D463" s="887"/>
      <c r="E463" s="887"/>
    </row>
    <row r="464" spans="1:6" ht="15" customHeight="1" thickBot="1" x14ac:dyDescent="0.3">
      <c r="A464" s="889" t="s">
        <v>597</v>
      </c>
      <c r="B464" s="890">
        <f>B465+B466+B467+B468</f>
        <v>10000</v>
      </c>
      <c r="C464" s="890">
        <f>C465+C466+C467+C468</f>
        <v>6000</v>
      </c>
      <c r="D464" s="890">
        <f>D465+D466+D467+D468</f>
        <v>6000</v>
      </c>
      <c r="E464" s="890">
        <f>E465+E466+E467+E468</f>
        <v>4000</v>
      </c>
    </row>
    <row r="465" spans="1:6" ht="15" customHeight="1" thickBot="1" x14ac:dyDescent="0.3">
      <c r="A465" s="888" t="s">
        <v>569</v>
      </c>
      <c r="B465" s="887"/>
      <c r="C465" s="887"/>
      <c r="D465" s="887"/>
      <c r="E465" s="887"/>
    </row>
    <row r="466" spans="1:6" ht="15" customHeight="1" thickBot="1" x14ac:dyDescent="0.3">
      <c r="A466" s="888" t="s">
        <v>602</v>
      </c>
      <c r="B466" s="887"/>
      <c r="C466" s="887"/>
      <c r="D466" s="887"/>
      <c r="E466" s="887"/>
    </row>
    <row r="467" spans="1:6" ht="15" customHeight="1" thickBot="1" x14ac:dyDescent="0.3">
      <c r="A467" s="888" t="s">
        <v>595</v>
      </c>
      <c r="B467" s="887"/>
      <c r="C467" s="887"/>
      <c r="D467" s="887"/>
      <c r="E467" s="887"/>
    </row>
    <row r="468" spans="1:6" ht="15" customHeight="1" thickBot="1" x14ac:dyDescent="0.3">
      <c r="A468" s="888" t="s">
        <v>596</v>
      </c>
      <c r="B468" s="887">
        <v>10000</v>
      </c>
      <c r="C468" s="887">
        <v>6000</v>
      </c>
      <c r="D468" s="897">
        <v>6000</v>
      </c>
      <c r="E468" s="887">
        <v>4000</v>
      </c>
    </row>
    <row r="469" spans="1:6" ht="15" customHeight="1" thickBot="1" x14ac:dyDescent="0.3">
      <c r="A469" s="896" t="s">
        <v>577</v>
      </c>
      <c r="B469" s="890">
        <f>B464+B459</f>
        <v>10000</v>
      </c>
      <c r="C469" s="890">
        <f>C464+C459</f>
        <v>6000</v>
      </c>
      <c r="D469" s="890">
        <f>D464+D459</f>
        <v>6000</v>
      </c>
      <c r="E469" s="890">
        <f>E464+E459</f>
        <v>4000</v>
      </c>
    </row>
    <row r="470" spans="1:6" ht="15" customHeight="1" thickBot="1" x14ac:dyDescent="0.3">
      <c r="A470" s="895"/>
      <c r="B470" s="894"/>
      <c r="C470" s="894"/>
      <c r="D470" s="894"/>
      <c r="E470" s="894"/>
    </row>
    <row r="471" spans="1:6" ht="36" customHeight="1" thickBot="1" x14ac:dyDescent="0.3">
      <c r="A471" s="893" t="s">
        <v>598</v>
      </c>
      <c r="B471" s="892">
        <f>SUM(B469+B444+B418+B390+B361+B324+B287+B250+B213+B176+B139+B102+B65)</f>
        <v>257466</v>
      </c>
      <c r="C471" s="892">
        <f>SUM(C469+C444+C418+C390+C361+C324+C287+C250+C213+C176+C139+C102+C65)</f>
        <v>247708</v>
      </c>
      <c r="D471" s="892">
        <f>SUM(D469+D444+D418+D390+D361+D324+D287+D250+D213+D176+D139+D102+D65)</f>
        <v>249208</v>
      </c>
      <c r="E471" s="892">
        <f>SUM(E469+E444+E418+E390+E361+E324+E287+E250+E213+E176+E139+E102+E65)</f>
        <v>244208</v>
      </c>
    </row>
    <row r="472" spans="1:6" ht="25.5" customHeight="1" thickBot="1" x14ac:dyDescent="0.3">
      <c r="A472" s="893" t="s">
        <v>599</v>
      </c>
      <c r="B472" s="892">
        <f>SUM(B451+B426+B401+B373+B332+B295+B258+B221+B184+B147+B110+B73+B36)</f>
        <v>257466</v>
      </c>
      <c r="C472" s="892">
        <f>SUM(C451+C426+C401+C373+C332+C295+C258+C221+C184+C147+C110+C73+C36)</f>
        <v>247708</v>
      </c>
      <c r="D472" s="892">
        <f>SUM(D451+D426+D401+D373+D332+D295+D258+D221+D184+D147+D110+D73+D36)</f>
        <v>249208</v>
      </c>
      <c r="E472" s="892">
        <f>SUM(E451+E426+E401+E373+E332+E295+E258+E221+E184+E147+E110+E73+E36)</f>
        <v>244208</v>
      </c>
      <c r="F472" s="892">
        <f>SUM(F451+F426+F401+F373+F332+F295+F258+F221+F184+F147+F110+F73+F36)</f>
        <v>-1830</v>
      </c>
    </row>
    <row r="473" spans="1:6" ht="15" customHeight="1" thickBot="1" x14ac:dyDescent="0.3">
      <c r="A473" s="889" t="s">
        <v>568</v>
      </c>
      <c r="B473" s="891">
        <f>B474+B475</f>
        <v>64310</v>
      </c>
      <c r="C473" s="891">
        <f>C474+C475</f>
        <v>65959</v>
      </c>
      <c r="D473" s="891">
        <f>D474+D475</f>
        <v>65959</v>
      </c>
      <c r="E473" s="891">
        <f>E474+E475</f>
        <v>65959</v>
      </c>
    </row>
    <row r="474" spans="1:6" ht="15" customHeight="1" thickBot="1" x14ac:dyDescent="0.3">
      <c r="A474" s="888" t="s">
        <v>569</v>
      </c>
      <c r="B474" s="890">
        <f t="shared" ref="B474:E475" si="13">B45+B82+B193</f>
        <v>64310</v>
      </c>
      <c r="C474" s="890">
        <f t="shared" si="13"/>
        <v>65959</v>
      </c>
      <c r="D474" s="890">
        <f t="shared" si="13"/>
        <v>65959</v>
      </c>
      <c r="E474" s="890">
        <f t="shared" si="13"/>
        <v>65959</v>
      </c>
    </row>
    <row r="475" spans="1:6" ht="15" customHeight="1" thickBot="1" x14ac:dyDescent="0.3">
      <c r="A475" s="888" t="s">
        <v>600</v>
      </c>
      <c r="B475" s="890">
        <f t="shared" si="13"/>
        <v>0</v>
      </c>
      <c r="C475" s="890">
        <f t="shared" si="13"/>
        <v>0</v>
      </c>
      <c r="D475" s="890">
        <f t="shared" si="13"/>
        <v>0</v>
      </c>
      <c r="E475" s="890">
        <f t="shared" si="13"/>
        <v>0</v>
      </c>
    </row>
    <row r="476" spans="1:6" ht="15" customHeight="1" thickBot="1" x14ac:dyDescent="0.3">
      <c r="A476" s="889" t="s">
        <v>571</v>
      </c>
      <c r="B476" s="891">
        <f>B477+B478</f>
        <v>9653</v>
      </c>
      <c r="C476" s="891">
        <f>C477+C478</f>
        <v>9901</v>
      </c>
      <c r="D476" s="891">
        <f>D477+D478</f>
        <v>9901</v>
      </c>
      <c r="E476" s="891">
        <f>E477+E478</f>
        <v>9901</v>
      </c>
    </row>
    <row r="477" spans="1:6" ht="15" customHeight="1" thickBot="1" x14ac:dyDescent="0.3">
      <c r="A477" s="888" t="s">
        <v>569</v>
      </c>
      <c r="B477" s="887">
        <f>B48+B85+B196</f>
        <v>9653</v>
      </c>
      <c r="C477" s="887">
        <f>C48+C85+C196</f>
        <v>9901</v>
      </c>
      <c r="D477" s="887">
        <f>D48+D85+D196</f>
        <v>9901</v>
      </c>
      <c r="E477" s="887">
        <f>E48+E85+E196</f>
        <v>9901</v>
      </c>
    </row>
    <row r="478" spans="1:6" ht="15" customHeight="1" thickBot="1" x14ac:dyDescent="0.3">
      <c r="A478" s="888" t="s">
        <v>600</v>
      </c>
      <c r="B478" s="890">
        <f>B49+B86+B194</f>
        <v>0</v>
      </c>
      <c r="C478" s="890">
        <f>C49+C86+C194</f>
        <v>0</v>
      </c>
      <c r="D478" s="890">
        <f>D49+D86+D194</f>
        <v>0</v>
      </c>
      <c r="E478" s="890">
        <f>E49+E86+E194</f>
        <v>0</v>
      </c>
    </row>
    <row r="479" spans="1:6" ht="19.899999999999999" customHeight="1" thickBot="1" x14ac:dyDescent="0.3">
      <c r="A479" s="889" t="s">
        <v>572</v>
      </c>
      <c r="B479" s="890">
        <f t="shared" ref="B479:E480" si="14">SUM(B346+B309+B272+B235+B198+B161+B124+B87+B50)</f>
        <v>36403</v>
      </c>
      <c r="C479" s="890">
        <f t="shared" si="14"/>
        <v>41948</v>
      </c>
      <c r="D479" s="890">
        <f t="shared" si="14"/>
        <v>43448</v>
      </c>
      <c r="E479" s="890">
        <f t="shared" si="14"/>
        <v>38448</v>
      </c>
    </row>
    <row r="480" spans="1:6" ht="15" customHeight="1" thickBot="1" x14ac:dyDescent="0.3">
      <c r="A480" s="888" t="s">
        <v>569</v>
      </c>
      <c r="B480" s="890">
        <f t="shared" si="14"/>
        <v>36403</v>
      </c>
      <c r="C480" s="890">
        <f t="shared" si="14"/>
        <v>41948</v>
      </c>
      <c r="D480" s="890">
        <f t="shared" si="14"/>
        <v>43448</v>
      </c>
      <c r="E480" s="890">
        <f t="shared" si="14"/>
        <v>38448</v>
      </c>
    </row>
    <row r="481" spans="1:5" ht="15" customHeight="1" thickBot="1" x14ac:dyDescent="0.3">
      <c r="A481" s="888" t="s">
        <v>600</v>
      </c>
      <c r="B481" s="890">
        <f>B52+B89+B200</f>
        <v>0</v>
      </c>
      <c r="C481" s="890">
        <f>C52+C89+C200</f>
        <v>0</v>
      </c>
      <c r="D481" s="890">
        <f>D52+D89+D200</f>
        <v>0</v>
      </c>
      <c r="E481" s="890">
        <f>E52+E89+E200</f>
        <v>0</v>
      </c>
    </row>
    <row r="482" spans="1:5" ht="46.5" customHeight="1" thickBot="1" x14ac:dyDescent="0.3">
      <c r="A482" s="889" t="s">
        <v>573</v>
      </c>
      <c r="B482" s="891">
        <f>B483+B484</f>
        <v>0</v>
      </c>
      <c r="C482" s="891">
        <f>C483+C484</f>
        <v>0</v>
      </c>
      <c r="D482" s="891">
        <f>D483+D484</f>
        <v>0</v>
      </c>
      <c r="E482" s="891">
        <f>E483+E484</f>
        <v>0</v>
      </c>
    </row>
    <row r="483" spans="1:5" ht="15" customHeight="1" thickBot="1" x14ac:dyDescent="0.3">
      <c r="A483" s="888" t="s">
        <v>569</v>
      </c>
      <c r="B483" s="887">
        <f t="shared" ref="B483:E484" si="15">B54+B91+B202</f>
        <v>0</v>
      </c>
      <c r="C483" s="887">
        <f t="shared" si="15"/>
        <v>0</v>
      </c>
      <c r="D483" s="887">
        <f t="shared" si="15"/>
        <v>0</v>
      </c>
      <c r="E483" s="887">
        <f t="shared" si="15"/>
        <v>0</v>
      </c>
    </row>
    <row r="484" spans="1:5" ht="15" customHeight="1" thickBot="1" x14ac:dyDescent="0.3">
      <c r="A484" s="888" t="s">
        <v>600</v>
      </c>
      <c r="B484" s="890">
        <f t="shared" si="15"/>
        <v>0</v>
      </c>
      <c r="C484" s="890">
        <f t="shared" si="15"/>
        <v>0</v>
      </c>
      <c r="D484" s="890">
        <f t="shared" si="15"/>
        <v>0</v>
      </c>
      <c r="E484" s="890">
        <f t="shared" si="15"/>
        <v>0</v>
      </c>
    </row>
    <row r="485" spans="1:5" ht="15" customHeight="1" thickBot="1" x14ac:dyDescent="0.3">
      <c r="A485" s="889" t="s">
        <v>574</v>
      </c>
      <c r="B485" s="891">
        <f>B486+B487</f>
        <v>0</v>
      </c>
      <c r="C485" s="891">
        <f>C486+C487</f>
        <v>0</v>
      </c>
      <c r="D485" s="891">
        <f>D486+D487</f>
        <v>0</v>
      </c>
      <c r="E485" s="891">
        <f>E486+E487</f>
        <v>0</v>
      </c>
    </row>
    <row r="486" spans="1:5" ht="15" customHeight="1" thickBot="1" x14ac:dyDescent="0.3">
      <c r="A486" s="888" t="s">
        <v>569</v>
      </c>
      <c r="B486" s="887">
        <f t="shared" ref="B486:E487" si="16">B57+B94+B205</f>
        <v>0</v>
      </c>
      <c r="C486" s="887">
        <f t="shared" si="16"/>
        <v>0</v>
      </c>
      <c r="D486" s="887">
        <f t="shared" si="16"/>
        <v>0</v>
      </c>
      <c r="E486" s="887">
        <f t="shared" si="16"/>
        <v>0</v>
      </c>
    </row>
    <row r="487" spans="1:5" ht="15" customHeight="1" thickBot="1" x14ac:dyDescent="0.3">
      <c r="A487" s="888" t="s">
        <v>600</v>
      </c>
      <c r="B487" s="890">
        <f t="shared" si="16"/>
        <v>0</v>
      </c>
      <c r="C487" s="890">
        <f t="shared" si="16"/>
        <v>0</v>
      </c>
      <c r="D487" s="890">
        <f t="shared" si="16"/>
        <v>0</v>
      </c>
      <c r="E487" s="890">
        <f t="shared" si="16"/>
        <v>0</v>
      </c>
    </row>
    <row r="488" spans="1:5" ht="15" customHeight="1" thickBot="1" x14ac:dyDescent="0.3">
      <c r="A488" s="889" t="s">
        <v>575</v>
      </c>
      <c r="B488" s="891">
        <f>B489+B490</f>
        <v>21900</v>
      </c>
      <c r="C488" s="891">
        <f>C489+C490</f>
        <v>21900</v>
      </c>
      <c r="D488" s="891">
        <f>D489+D490</f>
        <v>21900</v>
      </c>
      <c r="E488" s="891">
        <f>E489+E490</f>
        <v>21900</v>
      </c>
    </row>
    <row r="489" spans="1:5" ht="15" customHeight="1" thickBot="1" x14ac:dyDescent="0.3">
      <c r="A489" s="888" t="s">
        <v>569</v>
      </c>
      <c r="B489" s="887">
        <f>+B171+B134</f>
        <v>21900</v>
      </c>
      <c r="C489" s="887">
        <f>+C171+C134</f>
        <v>21900</v>
      </c>
      <c r="D489" s="887">
        <f>+D171+D134</f>
        <v>21900</v>
      </c>
      <c r="E489" s="887">
        <f>+E171+E134</f>
        <v>21900</v>
      </c>
    </row>
    <row r="490" spans="1:5" ht="15" customHeight="1" thickBot="1" x14ac:dyDescent="0.3">
      <c r="A490" s="888" t="s">
        <v>600</v>
      </c>
      <c r="B490" s="890">
        <f>B61+B98+B209</f>
        <v>0</v>
      </c>
      <c r="C490" s="890">
        <f>C61+C98+C209</f>
        <v>0</v>
      </c>
      <c r="D490" s="890">
        <f>D61+D98+D209</f>
        <v>0</v>
      </c>
      <c r="E490" s="890">
        <f>E61+E98+E209</f>
        <v>0</v>
      </c>
    </row>
    <row r="491" spans="1:5" ht="28.5" customHeight="1" thickBot="1" x14ac:dyDescent="0.3">
      <c r="A491" s="889" t="s">
        <v>576</v>
      </c>
      <c r="B491" s="891">
        <f>B99+B62</f>
        <v>200</v>
      </c>
      <c r="C491" s="891">
        <f>C99+C62</f>
        <v>0</v>
      </c>
      <c r="D491" s="891">
        <f>D99+D62</f>
        <v>0</v>
      </c>
      <c r="E491" s="891">
        <f>E99+E62</f>
        <v>0</v>
      </c>
    </row>
    <row r="492" spans="1:5" ht="15" customHeight="1" thickBot="1" x14ac:dyDescent="0.3">
      <c r="A492" s="888" t="s">
        <v>569</v>
      </c>
      <c r="B492" s="887">
        <f t="shared" ref="B492:E493" si="17">B63+B100+B211</f>
        <v>0</v>
      </c>
      <c r="C492" s="887">
        <f t="shared" si="17"/>
        <v>0</v>
      </c>
      <c r="D492" s="887">
        <f t="shared" si="17"/>
        <v>0</v>
      </c>
      <c r="E492" s="887">
        <f t="shared" si="17"/>
        <v>0</v>
      </c>
    </row>
    <row r="493" spans="1:5" ht="15" customHeight="1" thickBot="1" x14ac:dyDescent="0.3">
      <c r="A493" s="888" t="s">
        <v>600</v>
      </c>
      <c r="B493" s="890">
        <f t="shared" si="17"/>
        <v>0</v>
      </c>
      <c r="C493" s="890">
        <f t="shared" si="17"/>
        <v>0</v>
      </c>
      <c r="D493" s="890">
        <f t="shared" si="17"/>
        <v>0</v>
      </c>
      <c r="E493" s="890">
        <f t="shared" si="17"/>
        <v>0</v>
      </c>
    </row>
    <row r="494" spans="1:5" ht="15" customHeight="1" thickBot="1" x14ac:dyDescent="0.3">
      <c r="A494" s="889" t="s">
        <v>601</v>
      </c>
      <c r="B494" s="887">
        <v>0</v>
      </c>
      <c r="C494" s="887">
        <v>0</v>
      </c>
      <c r="D494" s="887">
        <v>0</v>
      </c>
      <c r="E494" s="887">
        <v>0</v>
      </c>
    </row>
    <row r="495" spans="1:5" ht="15" customHeight="1" thickBot="1" x14ac:dyDescent="0.3">
      <c r="A495" s="889"/>
      <c r="B495" s="887"/>
      <c r="C495" s="887"/>
      <c r="D495" s="887"/>
      <c r="E495" s="887"/>
    </row>
    <row r="496" spans="1:5" ht="15" customHeight="1" thickBot="1" x14ac:dyDescent="0.3">
      <c r="A496" s="888" t="s">
        <v>569</v>
      </c>
      <c r="B496" s="887">
        <v>0</v>
      </c>
      <c r="C496" s="887">
        <v>0</v>
      </c>
      <c r="D496" s="887">
        <v>0</v>
      </c>
      <c r="E496" s="887">
        <v>0</v>
      </c>
    </row>
    <row r="497" spans="1:6" ht="15" customHeight="1" thickBot="1" x14ac:dyDescent="0.3">
      <c r="A497" s="888" t="s">
        <v>602</v>
      </c>
      <c r="B497" s="887">
        <v>0</v>
      </c>
      <c r="C497" s="887">
        <v>0</v>
      </c>
      <c r="D497" s="887">
        <v>0</v>
      </c>
      <c r="E497" s="887">
        <v>0</v>
      </c>
    </row>
    <row r="498" spans="1:6" ht="15" customHeight="1" thickBot="1" x14ac:dyDescent="0.3">
      <c r="A498" s="888" t="s">
        <v>595</v>
      </c>
      <c r="B498" s="887">
        <v>0</v>
      </c>
      <c r="C498" s="887">
        <v>0</v>
      </c>
      <c r="D498" s="887">
        <v>0</v>
      </c>
      <c r="E498" s="887">
        <v>0</v>
      </c>
    </row>
    <row r="499" spans="1:6" ht="15" customHeight="1" thickBot="1" x14ac:dyDescent="0.3">
      <c r="A499" s="888" t="s">
        <v>596</v>
      </c>
      <c r="B499" s="887">
        <v>0</v>
      </c>
      <c r="C499" s="887">
        <v>0</v>
      </c>
      <c r="D499" s="887">
        <v>0</v>
      </c>
      <c r="E499" s="887">
        <v>0</v>
      </c>
    </row>
    <row r="500" spans="1:6" ht="15" customHeight="1" thickBot="1" x14ac:dyDescent="0.3">
      <c r="A500" s="889" t="s">
        <v>603</v>
      </c>
      <c r="B500" s="887">
        <f>B501+B502+B503+B504</f>
        <v>125000</v>
      </c>
      <c r="C500" s="887">
        <f>C501+C502+C503+C504</f>
        <v>108000</v>
      </c>
      <c r="D500" s="887">
        <f>D501+D502+D503+D504</f>
        <v>108000</v>
      </c>
      <c r="E500" s="887">
        <f>E501+E502+E503+E504</f>
        <v>108000</v>
      </c>
      <c r="F500" s="887">
        <f>F501+F502+F503+F504</f>
        <v>0</v>
      </c>
    </row>
    <row r="501" spans="1:6" ht="15" customHeight="1" thickBot="1" x14ac:dyDescent="0.3">
      <c r="A501" s="888" t="s">
        <v>569</v>
      </c>
      <c r="B501" s="887">
        <f t="shared" ref="B501:E504" si="18">B465+B440+B414+B386</f>
        <v>15000</v>
      </c>
      <c r="C501" s="887">
        <f t="shared" si="18"/>
        <v>2000</v>
      </c>
      <c r="D501" s="887">
        <f t="shared" si="18"/>
        <v>2000</v>
      </c>
      <c r="E501" s="887">
        <f t="shared" si="18"/>
        <v>4000</v>
      </c>
    </row>
    <row r="502" spans="1:6" ht="15" customHeight="1" thickBot="1" x14ac:dyDescent="0.3">
      <c r="A502" s="888" t="s">
        <v>602</v>
      </c>
      <c r="B502" s="887">
        <f t="shared" si="18"/>
        <v>100000</v>
      </c>
      <c r="C502" s="887">
        <f t="shared" si="18"/>
        <v>100000</v>
      </c>
      <c r="D502" s="887">
        <f t="shared" si="18"/>
        <v>100000</v>
      </c>
      <c r="E502" s="887">
        <f t="shared" si="18"/>
        <v>100000</v>
      </c>
    </row>
    <row r="503" spans="1:6" ht="15" customHeight="1" thickBot="1" x14ac:dyDescent="0.3">
      <c r="A503" s="888" t="s">
        <v>595</v>
      </c>
      <c r="B503" s="887">
        <f t="shared" si="18"/>
        <v>0</v>
      </c>
      <c r="C503" s="887">
        <f t="shared" si="18"/>
        <v>0</v>
      </c>
      <c r="D503" s="887">
        <f t="shared" si="18"/>
        <v>0</v>
      </c>
      <c r="E503" s="887">
        <f t="shared" si="18"/>
        <v>0</v>
      </c>
    </row>
    <row r="504" spans="1:6" ht="15" customHeight="1" thickBot="1" x14ac:dyDescent="0.3">
      <c r="A504" s="888" t="s">
        <v>596</v>
      </c>
      <c r="B504" s="887">
        <f t="shared" si="18"/>
        <v>10000</v>
      </c>
      <c r="C504" s="887">
        <f t="shared" si="18"/>
        <v>6000</v>
      </c>
      <c r="D504" s="887">
        <f t="shared" si="18"/>
        <v>6000</v>
      </c>
      <c r="E504" s="887">
        <f t="shared" si="18"/>
        <v>4000</v>
      </c>
    </row>
    <row r="505" spans="1:6" ht="15" customHeight="1" thickBot="1" x14ac:dyDescent="0.3">
      <c r="A505" s="886" t="s">
        <v>578</v>
      </c>
      <c r="B505" s="885">
        <f>IF(B472-B471=0,0,"Error")</f>
        <v>0</v>
      </c>
      <c r="C505" s="885">
        <f>IF(C472-C471=0,0,"Error")</f>
        <v>0</v>
      </c>
      <c r="D505" s="885">
        <f>IF(D472-D471=0,0,"Error")</f>
        <v>0</v>
      </c>
      <c r="E505" s="885">
        <f>IF(E472-E471=0,0,"Error")</f>
        <v>0</v>
      </c>
    </row>
    <row r="506" spans="1:6" ht="15" customHeight="1" x14ac:dyDescent="0.25">
      <c r="A506" s="884"/>
      <c r="B506" s="883"/>
      <c r="C506" s="883"/>
      <c r="D506" s="883"/>
      <c r="E506" s="883"/>
    </row>
  </sheetData>
  <mergeCells count="97">
    <mergeCell ref="B421:E421"/>
    <mergeCell ref="B422:E422"/>
    <mergeCell ref="A457:A458"/>
    <mergeCell ref="A431:E431"/>
    <mergeCell ref="A432:A433"/>
    <mergeCell ref="B446:E446"/>
    <mergeCell ref="B447:E447"/>
    <mergeCell ref="A448:A449"/>
    <mergeCell ref="A456:E456"/>
    <mergeCell ref="A423:A424"/>
    <mergeCell ref="B397:E397"/>
    <mergeCell ref="A398:A399"/>
    <mergeCell ref="A406:A407"/>
    <mergeCell ref="B419:E419"/>
    <mergeCell ref="D366:E366"/>
    <mergeCell ref="B367:E367"/>
    <mergeCell ref="B368:E368"/>
    <mergeCell ref="B369:E369"/>
    <mergeCell ref="A370:A371"/>
    <mergeCell ref="A378:A379"/>
    <mergeCell ref="A392:E392"/>
    <mergeCell ref="B393:E393"/>
    <mergeCell ref="D394:E394"/>
    <mergeCell ref="B395:E395"/>
    <mergeCell ref="B396:E396"/>
    <mergeCell ref="A391:E391"/>
    <mergeCell ref="A337:E337"/>
    <mergeCell ref="A338:A339"/>
    <mergeCell ref="A363:E363"/>
    <mergeCell ref="A364:E364"/>
    <mergeCell ref="B365:E365"/>
    <mergeCell ref="B253:E253"/>
    <mergeCell ref="B254:E254"/>
    <mergeCell ref="A329:A330"/>
    <mergeCell ref="A263:E263"/>
    <mergeCell ref="A264:A265"/>
    <mergeCell ref="B289:E289"/>
    <mergeCell ref="B290:E290"/>
    <mergeCell ref="B291:E291"/>
    <mergeCell ref="A292:A293"/>
    <mergeCell ref="A300:E300"/>
    <mergeCell ref="A255:A256"/>
    <mergeCell ref="A301:A302"/>
    <mergeCell ref="B326:E326"/>
    <mergeCell ref="B327:E327"/>
    <mergeCell ref="B328:E328"/>
    <mergeCell ref="A218:A219"/>
    <mergeCell ref="A226:E226"/>
    <mergeCell ref="A227:A228"/>
    <mergeCell ref="B252:E252"/>
    <mergeCell ref="A144:A145"/>
    <mergeCell ref="A152:E152"/>
    <mergeCell ref="A153:A154"/>
    <mergeCell ref="B178:E178"/>
    <mergeCell ref="B179:E179"/>
    <mergeCell ref="B180:E180"/>
    <mergeCell ref="A189:E189"/>
    <mergeCell ref="A190:A191"/>
    <mergeCell ref="B215:E215"/>
    <mergeCell ref="B216:E216"/>
    <mergeCell ref="B217:E217"/>
    <mergeCell ref="A181:A182"/>
    <mergeCell ref="A115:E115"/>
    <mergeCell ref="A116:A117"/>
    <mergeCell ref="B141:E141"/>
    <mergeCell ref="B142:E142"/>
    <mergeCell ref="B143:E143"/>
    <mergeCell ref="B31:E31"/>
    <mergeCell ref="B32:E32"/>
    <mergeCell ref="A107:A108"/>
    <mergeCell ref="A41:E41"/>
    <mergeCell ref="A42:A43"/>
    <mergeCell ref="B67:E67"/>
    <mergeCell ref="B68:E68"/>
    <mergeCell ref="B69:E69"/>
    <mergeCell ref="A70:A71"/>
    <mergeCell ref="A78:E78"/>
    <mergeCell ref="A33:A34"/>
    <mergeCell ref="A79:A80"/>
    <mergeCell ref="B104:E104"/>
    <mergeCell ref="B105:E105"/>
    <mergeCell ref="B106:E106"/>
    <mergeCell ref="A25:E25"/>
    <mergeCell ref="A28:E28"/>
    <mergeCell ref="A29:E29"/>
    <mergeCell ref="B30:E30"/>
    <mergeCell ref="B6:E6"/>
    <mergeCell ref="A7:E7"/>
    <mergeCell ref="A8:E10"/>
    <mergeCell ref="B11:E11"/>
    <mergeCell ref="A12:A13"/>
    <mergeCell ref="B24:E24"/>
    <mergeCell ref="A1:F1"/>
    <mergeCell ref="A2:E2"/>
    <mergeCell ref="A3:F3"/>
    <mergeCell ref="B4:E4"/>
    <mergeCell ref="B5:E5"/>
  </mergeCells>
  <printOptions horizontalCentered="1"/>
  <pageMargins left="0.70866141732283472" right="0.70866141732283472" top="0.74803149606299213" bottom="0.74803149606299213" header="0.31496062992125984" footer="0.31496062992125984"/>
  <pageSetup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380"/>
  <sheetViews>
    <sheetView view="pageBreakPreview" topLeftCell="D326" zoomScale="60" zoomScaleNormal="100" workbookViewId="0">
      <selection activeCell="AE366" sqref="AE366"/>
    </sheetView>
  </sheetViews>
  <sheetFormatPr defaultRowHeight="15" x14ac:dyDescent="0.25"/>
  <cols>
    <col min="1" max="1" width="7.140625" style="387" hidden="1" customWidth="1"/>
    <col min="2" max="2" width="12" style="387" hidden="1" customWidth="1"/>
    <col min="3" max="3" width="23.28515625" style="387" customWidth="1"/>
    <col min="4" max="7" width="11.7109375" style="387" customWidth="1"/>
    <col min="8" max="9" width="9.140625" style="387"/>
    <col min="10" max="10" width="11" style="387" customWidth="1"/>
    <col min="11" max="11" width="11" style="387" bestFit="1" customWidth="1"/>
    <col min="12" max="16384" width="9.140625" style="387"/>
  </cols>
  <sheetData>
    <row r="2" spans="2:8" ht="18" customHeight="1" x14ac:dyDescent="0.25">
      <c r="B2" s="1850" t="s">
        <v>610</v>
      </c>
      <c r="C2" s="1850"/>
      <c r="D2" s="1850"/>
      <c r="E2" s="1850"/>
      <c r="F2" s="1850"/>
      <c r="G2" s="1850"/>
      <c r="H2" s="1850"/>
    </row>
    <row r="3" spans="2:8" ht="18" customHeight="1" x14ac:dyDescent="0.25">
      <c r="B3" s="388"/>
      <c r="C3" s="1663" t="s">
        <v>611</v>
      </c>
      <c r="D3" s="1663"/>
      <c r="E3" s="1663"/>
      <c r="F3" s="1663"/>
      <c r="G3" s="1663"/>
      <c r="H3" s="388"/>
    </row>
    <row r="4" spans="2:8" ht="15.75" thickBot="1" x14ac:dyDescent="0.3"/>
    <row r="5" spans="2:8" ht="26.25" thickBot="1" x14ac:dyDescent="0.3">
      <c r="C5" s="758" t="s">
        <v>6</v>
      </c>
      <c r="D5" s="1851" t="s">
        <v>2311</v>
      </c>
      <c r="E5" s="1851"/>
      <c r="F5" s="1851"/>
      <c r="G5" s="1851"/>
    </row>
    <row r="6" spans="2:8" ht="15.75" thickBot="1" x14ac:dyDescent="0.3">
      <c r="C6" s="758" t="s">
        <v>8</v>
      </c>
      <c r="D6" s="1664" t="s">
        <v>2310</v>
      </c>
      <c r="E6" s="1665"/>
      <c r="F6" s="1665"/>
      <c r="G6" s="1852"/>
    </row>
    <row r="7" spans="2:8" ht="26.25" thickBot="1" x14ac:dyDescent="0.3">
      <c r="C7" s="758" t="s">
        <v>10</v>
      </c>
      <c r="D7" s="1667" t="s">
        <v>546</v>
      </c>
      <c r="E7" s="1668"/>
      <c r="F7" s="1668"/>
      <c r="G7" s="1673"/>
    </row>
    <row r="8" spans="2:8" ht="15.75" thickBot="1" x14ac:dyDescent="0.3">
      <c r="C8" s="1859" t="s">
        <v>12</v>
      </c>
      <c r="D8" s="1671"/>
      <c r="E8" s="1671"/>
      <c r="F8" s="1671"/>
      <c r="G8" s="1860"/>
    </row>
    <row r="9" spans="2:8" ht="15.75" thickBot="1" x14ac:dyDescent="0.3">
      <c r="C9" s="1861" t="s">
        <v>2309</v>
      </c>
      <c r="D9" s="1862"/>
      <c r="E9" s="1862"/>
      <c r="F9" s="1862"/>
      <c r="G9" s="1863"/>
    </row>
    <row r="10" spans="2:8" ht="36.75" customHeight="1" thickBot="1" x14ac:dyDescent="0.3">
      <c r="C10" s="1861"/>
      <c r="D10" s="1862"/>
      <c r="E10" s="1862"/>
      <c r="F10" s="1862"/>
      <c r="G10" s="1863"/>
    </row>
    <row r="11" spans="2:8" ht="15.75" thickBot="1" x14ac:dyDescent="0.3">
      <c r="C11" s="1861"/>
      <c r="D11" s="1862"/>
      <c r="E11" s="1862"/>
      <c r="F11" s="1862"/>
      <c r="G11" s="1863"/>
    </row>
    <row r="12" spans="2:8" ht="38.25" customHeight="1" thickBot="1" x14ac:dyDescent="0.3">
      <c r="C12" s="757" t="s">
        <v>14</v>
      </c>
      <c r="D12" s="1884" t="s">
        <v>2308</v>
      </c>
      <c r="E12" s="2147"/>
      <c r="F12" s="2147"/>
      <c r="G12" s="2148"/>
    </row>
    <row r="13" spans="2:8" ht="23.25" customHeight="1" x14ac:dyDescent="0.25">
      <c r="C13" s="1866" t="s">
        <v>16</v>
      </c>
      <c r="D13" s="398">
        <v>2022</v>
      </c>
      <c r="E13" s="398">
        <v>2023</v>
      </c>
      <c r="F13" s="398">
        <v>2024</v>
      </c>
      <c r="G13" s="398">
        <v>2025</v>
      </c>
    </row>
    <row r="14" spans="2:8" ht="15.75" thickBot="1" x14ac:dyDescent="0.3">
      <c r="C14" s="1867"/>
      <c r="D14" s="400" t="s">
        <v>17</v>
      </c>
      <c r="E14" s="400" t="s">
        <v>18</v>
      </c>
      <c r="F14" s="400" t="s">
        <v>18</v>
      </c>
      <c r="G14" s="400" t="s">
        <v>18</v>
      </c>
    </row>
    <row r="15" spans="2:8" ht="18.75" customHeight="1" thickBot="1" x14ac:dyDescent="0.3">
      <c r="C15" s="742" t="s">
        <v>2112</v>
      </c>
      <c r="D15" s="755" t="s">
        <v>2017</v>
      </c>
      <c r="E15" s="755" t="s">
        <v>2018</v>
      </c>
      <c r="F15" s="755" t="s">
        <v>2018</v>
      </c>
      <c r="G15" s="755" t="s">
        <v>2018</v>
      </c>
    </row>
    <row r="16" spans="2:8" ht="15.75" thickBot="1" x14ac:dyDescent="0.3">
      <c r="C16" s="742" t="s">
        <v>2307</v>
      </c>
      <c r="D16" s="755" t="s">
        <v>2306</v>
      </c>
      <c r="E16" s="755" t="s">
        <v>2306</v>
      </c>
      <c r="F16" s="755" t="s">
        <v>2306</v>
      </c>
      <c r="G16" s="755" t="s">
        <v>2306</v>
      </c>
    </row>
    <row r="17" spans="3:12" ht="15.75" thickBot="1" x14ac:dyDescent="0.3">
      <c r="C17" s="742"/>
      <c r="D17" s="755"/>
      <c r="E17" s="755"/>
      <c r="F17" s="755"/>
      <c r="G17" s="755"/>
    </row>
    <row r="18" spans="3:12" ht="32.25" customHeight="1" thickBot="1" x14ac:dyDescent="0.3">
      <c r="C18" s="739" t="s">
        <v>550</v>
      </c>
      <c r="D18" s="1674" t="s">
        <v>2305</v>
      </c>
      <c r="E18" s="1675"/>
      <c r="F18" s="1675"/>
      <c r="G18" s="1886"/>
    </row>
    <row r="19" spans="3:12" ht="23.25" customHeight="1" thickBot="1" x14ac:dyDescent="0.3">
      <c r="C19" s="1629" t="s">
        <v>552</v>
      </c>
      <c r="D19" s="1630"/>
      <c r="E19" s="1630"/>
      <c r="F19" s="1630"/>
      <c r="G19" s="1871"/>
      <c r="J19" s="768"/>
      <c r="L19" s="768"/>
    </row>
    <row r="20" spans="3:12" ht="40.5" customHeight="1" thickBot="1" x14ac:dyDescent="0.3">
      <c r="C20" s="742" t="s">
        <v>2304</v>
      </c>
      <c r="D20" s="962" t="s">
        <v>2303</v>
      </c>
      <c r="E20" s="962" t="s">
        <v>2303</v>
      </c>
      <c r="F20" s="962" t="s">
        <v>2303</v>
      </c>
      <c r="G20" s="962" t="s">
        <v>2303</v>
      </c>
      <c r="I20" s="766"/>
    </row>
    <row r="21" spans="3:12" ht="30.75" customHeight="1" thickBot="1" x14ac:dyDescent="0.3">
      <c r="C21" s="742" t="s">
        <v>2019</v>
      </c>
      <c r="D21" s="961">
        <v>2</v>
      </c>
      <c r="E21" s="932">
        <v>2</v>
      </c>
      <c r="F21" s="932">
        <v>2</v>
      </c>
      <c r="G21" s="932">
        <v>2</v>
      </c>
    </row>
    <row r="22" spans="3:12" ht="24" customHeight="1" thickBot="1" x14ac:dyDescent="0.3">
      <c r="C22" s="1853" t="s">
        <v>556</v>
      </c>
      <c r="D22" s="1648"/>
      <c r="E22" s="1648"/>
      <c r="F22" s="1648"/>
      <c r="G22" s="1854"/>
    </row>
    <row r="23" spans="3:12" ht="15.75" thickBot="1" x14ac:dyDescent="0.3">
      <c r="C23" s="1855" t="s">
        <v>628</v>
      </c>
      <c r="D23" s="1641"/>
      <c r="E23" s="1641"/>
      <c r="F23" s="1641"/>
      <c r="G23" s="1856"/>
    </row>
    <row r="24" spans="3:12" ht="18.75" customHeight="1" thickBot="1" x14ac:dyDescent="0.3">
      <c r="C24" s="444" t="s">
        <v>558</v>
      </c>
      <c r="D24" s="1650" t="s">
        <v>2302</v>
      </c>
      <c r="E24" s="1864"/>
      <c r="F24" s="1864"/>
      <c r="G24" s="1865"/>
    </row>
    <row r="25" spans="3:12" ht="36.75" customHeight="1" thickBot="1" x14ac:dyDescent="0.3">
      <c r="C25" s="742" t="s">
        <v>560</v>
      </c>
      <c r="D25" s="1653" t="s">
        <v>2301</v>
      </c>
      <c r="E25" s="1654"/>
      <c r="F25" s="1654"/>
      <c r="G25" s="1858"/>
    </row>
    <row r="26" spans="3:12" ht="15.75" thickBot="1" x14ac:dyDescent="0.3">
      <c r="C26" s="742" t="s">
        <v>37</v>
      </c>
      <c r="D26" s="1643" t="s">
        <v>2300</v>
      </c>
      <c r="E26" s="1644"/>
      <c r="F26" s="1644"/>
      <c r="G26" s="1857"/>
    </row>
    <row r="27" spans="3:12" ht="12.75" customHeight="1" x14ac:dyDescent="0.25">
      <c r="C27" s="1866"/>
      <c r="D27" s="412">
        <v>2022</v>
      </c>
      <c r="E27" s="412">
        <v>2023</v>
      </c>
      <c r="F27" s="412">
        <v>2024</v>
      </c>
      <c r="G27" s="412">
        <v>2025</v>
      </c>
    </row>
    <row r="28" spans="3:12" ht="9" customHeight="1" thickBot="1" x14ac:dyDescent="0.3">
      <c r="C28" s="1867"/>
      <c r="D28" s="414" t="s">
        <v>17</v>
      </c>
      <c r="E28" s="414" t="s">
        <v>18</v>
      </c>
      <c r="F28" s="414" t="s">
        <v>18</v>
      </c>
      <c r="G28" s="414" t="s">
        <v>18</v>
      </c>
    </row>
    <row r="29" spans="3:12" ht="15.75" thickBot="1" x14ac:dyDescent="0.3">
      <c r="C29" s="742" t="s">
        <v>39</v>
      </c>
      <c r="D29" s="903">
        <v>4</v>
      </c>
      <c r="E29" s="903">
        <v>4</v>
      </c>
      <c r="F29" s="903">
        <v>4</v>
      </c>
      <c r="G29" s="903">
        <v>4</v>
      </c>
    </row>
    <row r="30" spans="3:12" ht="15.75" thickBot="1" x14ac:dyDescent="0.3">
      <c r="C30" s="742" t="s">
        <v>562</v>
      </c>
      <c r="D30" s="418">
        <v>125148</v>
      </c>
      <c r="E30" s="903">
        <v>125255</v>
      </c>
      <c r="F30" s="903">
        <v>125255</v>
      </c>
      <c r="G30" s="903">
        <v>125255</v>
      </c>
    </row>
    <row r="31" spans="3:12" ht="15.75" thickBot="1" x14ac:dyDescent="0.3">
      <c r="C31" s="742" t="s">
        <v>563</v>
      </c>
      <c r="D31" s="418">
        <f>D30/D29</f>
        <v>31287</v>
      </c>
      <c r="E31" s="903">
        <f>E30/E29</f>
        <v>31313.75</v>
      </c>
      <c r="F31" s="903">
        <f>F30/F29</f>
        <v>31313.75</v>
      </c>
      <c r="G31" s="903">
        <f>G30/G29</f>
        <v>31313.75</v>
      </c>
    </row>
    <row r="32" spans="3:12" ht="15.75" thickBot="1" x14ac:dyDescent="0.3">
      <c r="C32" s="742" t="s">
        <v>564</v>
      </c>
      <c r="D32" s="420" t="s">
        <v>565</v>
      </c>
      <c r="E32" s="421">
        <f t="shared" ref="E32:G34" si="0">E29/D29-1</f>
        <v>0</v>
      </c>
      <c r="F32" s="421">
        <f t="shared" si="0"/>
        <v>0</v>
      </c>
      <c r="G32" s="421">
        <f t="shared" si="0"/>
        <v>0</v>
      </c>
      <c r="I32" s="437"/>
      <c r="J32" s="437"/>
      <c r="K32" s="437"/>
      <c r="L32" s="437"/>
    </row>
    <row r="33" spans="3:10" ht="15.75" thickBot="1" x14ac:dyDescent="0.3">
      <c r="C33" s="742" t="s">
        <v>566</v>
      </c>
      <c r="D33" s="420" t="s">
        <v>565</v>
      </c>
      <c r="E33" s="421">
        <f t="shared" si="0"/>
        <v>8.5498769456959778E-4</v>
      </c>
      <c r="F33" s="421">
        <f t="shared" si="0"/>
        <v>0</v>
      </c>
      <c r="G33" s="421">
        <f t="shared" si="0"/>
        <v>0</v>
      </c>
    </row>
    <row r="34" spans="3:10" ht="15.75" thickBot="1" x14ac:dyDescent="0.3">
      <c r="C34" s="742" t="s">
        <v>51</v>
      </c>
      <c r="D34" s="420" t="s">
        <v>565</v>
      </c>
      <c r="E34" s="421">
        <f t="shared" si="0"/>
        <v>8.5498769456959778E-4</v>
      </c>
      <c r="F34" s="421">
        <f t="shared" si="0"/>
        <v>0</v>
      </c>
      <c r="G34" s="421">
        <f t="shared" si="0"/>
        <v>0</v>
      </c>
    </row>
    <row r="35" spans="3:10" ht="15.75" thickBot="1" x14ac:dyDescent="0.3">
      <c r="C35" s="1872" t="s">
        <v>567</v>
      </c>
      <c r="D35" s="1638"/>
      <c r="E35" s="1638"/>
      <c r="F35" s="1638"/>
      <c r="G35" s="1873"/>
    </row>
    <row r="36" spans="3:10" ht="12.75" customHeight="1" x14ac:dyDescent="0.25">
      <c r="C36" s="1866"/>
      <c r="D36" s="412">
        <v>2022</v>
      </c>
      <c r="E36" s="412">
        <v>2023</v>
      </c>
      <c r="F36" s="412">
        <v>2024</v>
      </c>
      <c r="G36" s="412">
        <v>2025</v>
      </c>
    </row>
    <row r="37" spans="3:10" ht="9" customHeight="1" thickBot="1" x14ac:dyDescent="0.3">
      <c r="C37" s="1867"/>
      <c r="D37" s="414" t="s">
        <v>17</v>
      </c>
      <c r="E37" s="414" t="s">
        <v>18</v>
      </c>
      <c r="F37" s="414" t="s">
        <v>18</v>
      </c>
      <c r="G37" s="414" t="s">
        <v>18</v>
      </c>
    </row>
    <row r="38" spans="3:10" ht="15.75" thickBot="1" x14ac:dyDescent="0.3">
      <c r="C38" s="738" t="s">
        <v>568</v>
      </c>
      <c r="D38" s="428">
        <v>10249</v>
      </c>
      <c r="E38" s="428">
        <v>10512</v>
      </c>
      <c r="F38" s="428">
        <v>10512</v>
      </c>
      <c r="G38" s="428">
        <v>10512</v>
      </c>
    </row>
    <row r="39" spans="3:10" ht="15.75" thickBot="1" x14ac:dyDescent="0.3">
      <c r="C39" s="737" t="s">
        <v>569</v>
      </c>
      <c r="D39" s="431">
        <v>10249</v>
      </c>
      <c r="E39" s="432">
        <v>10512</v>
      </c>
      <c r="F39" s="432">
        <v>10512</v>
      </c>
      <c r="G39" s="432">
        <v>10512</v>
      </c>
    </row>
    <row r="40" spans="3:10" ht="15.75" thickBot="1" x14ac:dyDescent="0.3">
      <c r="C40" s="737" t="s">
        <v>570</v>
      </c>
      <c r="D40" s="432"/>
      <c r="E40" s="432"/>
      <c r="F40" s="432"/>
      <c r="G40" s="432"/>
    </row>
    <row r="41" spans="3:10" ht="24.75" thickBot="1" x14ac:dyDescent="0.3">
      <c r="C41" s="738" t="s">
        <v>571</v>
      </c>
      <c r="D41" s="428">
        <v>1699</v>
      </c>
      <c r="E41" s="887">
        <v>1743</v>
      </c>
      <c r="F41" s="887">
        <v>1743</v>
      </c>
      <c r="G41" s="887">
        <v>1743</v>
      </c>
    </row>
    <row r="42" spans="3:10" ht="15.75" thickBot="1" x14ac:dyDescent="0.3">
      <c r="C42" s="737" t="s">
        <v>569</v>
      </c>
      <c r="D42" s="431">
        <v>1699</v>
      </c>
      <c r="E42" s="887">
        <v>1743</v>
      </c>
      <c r="F42" s="887">
        <v>1743</v>
      </c>
      <c r="G42" s="887">
        <v>1743</v>
      </c>
      <c r="J42" s="437"/>
    </row>
    <row r="43" spans="3:10" ht="15.75" thickBot="1" x14ac:dyDescent="0.3">
      <c r="C43" s="737" t="s">
        <v>570</v>
      </c>
      <c r="D43" s="432"/>
      <c r="E43" s="428"/>
      <c r="F43" s="428"/>
      <c r="G43" s="428"/>
      <c r="J43" s="437"/>
    </row>
    <row r="44" spans="3:10" ht="15.75" thickBot="1" x14ac:dyDescent="0.3">
      <c r="C44" s="738" t="s">
        <v>572</v>
      </c>
      <c r="D44" s="432">
        <f>D45+D46</f>
        <v>0</v>
      </c>
      <c r="E44" s="887">
        <v>0</v>
      </c>
      <c r="F44" s="887">
        <v>0</v>
      </c>
      <c r="G44" s="887">
        <v>0</v>
      </c>
    </row>
    <row r="45" spans="3:10" ht="15.75" thickBot="1" x14ac:dyDescent="0.3">
      <c r="C45" s="737" t="s">
        <v>569</v>
      </c>
      <c r="D45" s="431"/>
      <c r="E45" s="431"/>
      <c r="F45" s="431"/>
      <c r="G45" s="431"/>
    </row>
    <row r="46" spans="3:10" ht="15.75" thickBot="1" x14ac:dyDescent="0.3">
      <c r="C46" s="737" t="s">
        <v>570</v>
      </c>
      <c r="D46" s="432"/>
      <c r="E46" s="428"/>
      <c r="F46" s="428"/>
      <c r="G46" s="428"/>
    </row>
    <row r="47" spans="3:10" ht="15.75" thickBot="1" x14ac:dyDescent="0.3">
      <c r="C47" s="738" t="s">
        <v>573</v>
      </c>
      <c r="D47" s="432"/>
      <c r="E47" s="428"/>
      <c r="F47" s="428"/>
      <c r="G47" s="428"/>
    </row>
    <row r="48" spans="3:10" ht="15.75" thickBot="1" x14ac:dyDescent="0.3">
      <c r="C48" s="737" t="s">
        <v>569</v>
      </c>
      <c r="D48" s="432"/>
      <c r="E48" s="428"/>
      <c r="F48" s="428"/>
      <c r="G48" s="428"/>
    </row>
    <row r="49" spans="3:12" ht="15.75" thickBot="1" x14ac:dyDescent="0.3">
      <c r="C49" s="737" t="s">
        <v>570</v>
      </c>
      <c r="D49" s="432"/>
      <c r="E49" s="428"/>
      <c r="F49" s="428"/>
      <c r="G49" s="428"/>
    </row>
    <row r="50" spans="3:12" ht="15.75" thickBot="1" x14ac:dyDescent="0.3">
      <c r="C50" s="738" t="s">
        <v>574</v>
      </c>
      <c r="D50" s="432">
        <v>113000</v>
      </c>
      <c r="E50" s="887">
        <v>113000</v>
      </c>
      <c r="F50" s="887">
        <v>113000</v>
      </c>
      <c r="G50" s="887">
        <v>113000</v>
      </c>
    </row>
    <row r="51" spans="3:12" ht="15.75" thickBot="1" x14ac:dyDescent="0.3">
      <c r="C51" s="737" t="s">
        <v>569</v>
      </c>
      <c r="D51" s="432">
        <v>113000</v>
      </c>
      <c r="E51" s="887">
        <v>113000</v>
      </c>
      <c r="F51" s="887">
        <v>113000</v>
      </c>
      <c r="G51" s="887">
        <v>113000</v>
      </c>
    </row>
    <row r="52" spans="3:12" ht="15.75" thickBot="1" x14ac:dyDescent="0.3">
      <c r="C52" s="737" t="s">
        <v>570</v>
      </c>
      <c r="D52" s="432"/>
      <c r="E52" s="428"/>
      <c r="F52" s="428"/>
      <c r="G52" s="428"/>
    </row>
    <row r="53" spans="3:12" ht="15.75" thickBot="1" x14ac:dyDescent="0.3">
      <c r="C53" s="738" t="s">
        <v>575</v>
      </c>
      <c r="D53" s="432">
        <f>D54+D55</f>
        <v>0</v>
      </c>
      <c r="E53" s="428">
        <f>E54+E55</f>
        <v>0</v>
      </c>
      <c r="F53" s="428">
        <f>F54+F55</f>
        <v>0</v>
      </c>
      <c r="G53" s="428">
        <f>G54+G55</f>
        <v>0</v>
      </c>
    </row>
    <row r="54" spans="3:12" ht="15.75" thickBot="1" x14ac:dyDescent="0.3">
      <c r="C54" s="737" t="s">
        <v>569</v>
      </c>
      <c r="D54" s="431"/>
      <c r="E54" s="428">
        <v>0</v>
      </c>
      <c r="F54" s="435">
        <v>0</v>
      </c>
      <c r="G54" s="435">
        <v>0</v>
      </c>
    </row>
    <row r="55" spans="3:12" ht="15.75" thickBot="1" x14ac:dyDescent="0.3">
      <c r="C55" s="737" t="s">
        <v>570</v>
      </c>
      <c r="D55" s="432"/>
      <c r="E55" s="428"/>
      <c r="F55" s="428"/>
      <c r="G55" s="428"/>
    </row>
    <row r="56" spans="3:12" ht="24.75" thickBot="1" x14ac:dyDescent="0.3">
      <c r="C56" s="738" t="s">
        <v>576</v>
      </c>
      <c r="D56" s="432">
        <v>200</v>
      </c>
      <c r="E56" s="428">
        <v>0</v>
      </c>
      <c r="F56" s="428">
        <f>E56*1.03*0.99</f>
        <v>0</v>
      </c>
      <c r="G56" s="428">
        <f>F56*1.03*0.99</f>
        <v>0</v>
      </c>
      <c r="J56" s="960"/>
    </row>
    <row r="57" spans="3:12" ht="15.75" thickBot="1" x14ac:dyDescent="0.3">
      <c r="C57" s="737" t="s">
        <v>569</v>
      </c>
      <c r="D57" s="432">
        <v>200</v>
      </c>
      <c r="E57" s="122"/>
      <c r="F57" s="122"/>
      <c r="G57" s="122"/>
      <c r="L57" s="120"/>
    </row>
    <row r="58" spans="3:12" ht="15.75" thickBot="1" x14ac:dyDescent="0.3">
      <c r="C58" s="737" t="s">
        <v>570</v>
      </c>
      <c r="D58" s="432"/>
      <c r="E58" s="121"/>
      <c r="F58" s="122"/>
      <c r="G58" s="122"/>
    </row>
    <row r="59" spans="3:12" ht="15.75" thickBot="1" x14ac:dyDescent="0.3">
      <c r="C59" s="741" t="s">
        <v>577</v>
      </c>
      <c r="D59" s="432">
        <f>D56+D53+D50+D47+D44+D41+D38</f>
        <v>125148</v>
      </c>
      <c r="E59" s="890">
        <f>E56+E53+E50+E47+E44+E41+E38</f>
        <v>125255</v>
      </c>
      <c r="F59" s="890">
        <f>F56+F53+F50+F47+F44+F41+F38</f>
        <v>125255</v>
      </c>
      <c r="G59" s="890">
        <f>G56+G53+G50+G47+G44+G41+G38</f>
        <v>125255</v>
      </c>
    </row>
    <row r="60" spans="3:12" ht="15.75" thickBot="1" x14ac:dyDescent="0.3">
      <c r="C60" s="736" t="s">
        <v>578</v>
      </c>
      <c r="D60" s="442">
        <f>IF(D59-D30=0,0,"Error")</f>
        <v>0</v>
      </c>
      <c r="E60" s="442">
        <f>IF(E59-E30=0,0,"Error")</f>
        <v>0</v>
      </c>
      <c r="F60" s="442">
        <f>IF(F59-F30=0,0,"Error")</f>
        <v>0</v>
      </c>
      <c r="G60" s="442">
        <f>IF(G59-G30=0,0,"Error")</f>
        <v>0</v>
      </c>
    </row>
    <row r="61" spans="3:12" ht="15.75" thickBot="1" x14ac:dyDescent="0.3">
      <c r="C61" s="959" t="s">
        <v>647</v>
      </c>
      <c r="D61" s="1632" t="s">
        <v>2299</v>
      </c>
      <c r="E61" s="1633"/>
      <c r="F61" s="1633"/>
      <c r="G61" s="1888"/>
    </row>
    <row r="62" spans="3:12" ht="26.25" customHeight="1" thickBot="1" x14ac:dyDescent="0.3">
      <c r="C62" s="742" t="s">
        <v>560</v>
      </c>
      <c r="D62" s="2141" t="s">
        <v>2298</v>
      </c>
      <c r="E62" s="2142"/>
      <c r="F62" s="2142"/>
      <c r="G62" s="2143"/>
    </row>
    <row r="63" spans="3:12" ht="15.75" thickBot="1" x14ac:dyDescent="0.3">
      <c r="C63" s="742" t="s">
        <v>37</v>
      </c>
      <c r="D63" s="1632" t="s">
        <v>2297</v>
      </c>
      <c r="E63" s="1633"/>
      <c r="F63" s="1633"/>
      <c r="G63" s="1888"/>
    </row>
    <row r="64" spans="3:12" ht="12.75" customHeight="1" x14ac:dyDescent="0.25">
      <c r="C64" s="1866"/>
      <c r="D64" s="412">
        <v>2022</v>
      </c>
      <c r="E64" s="412">
        <v>2023</v>
      </c>
      <c r="F64" s="412">
        <v>2024</v>
      </c>
      <c r="G64" s="412">
        <v>2025</v>
      </c>
    </row>
    <row r="65" spans="3:7" ht="9" customHeight="1" thickBot="1" x14ac:dyDescent="0.3">
      <c r="C65" s="1867"/>
      <c r="D65" s="414" t="s">
        <v>17</v>
      </c>
      <c r="E65" s="414" t="s">
        <v>18</v>
      </c>
      <c r="F65" s="414" t="s">
        <v>18</v>
      </c>
      <c r="G65" s="414" t="s">
        <v>18</v>
      </c>
    </row>
    <row r="66" spans="3:7" ht="15.75" thickBot="1" x14ac:dyDescent="0.3">
      <c r="C66" s="742" t="s">
        <v>39</v>
      </c>
      <c r="D66" s="446">
        <v>1</v>
      </c>
      <c r="E66" s="742"/>
      <c r="F66" s="742"/>
      <c r="G66" s="742"/>
    </row>
    <row r="67" spans="3:7" ht="15.75" thickBot="1" x14ac:dyDescent="0.3">
      <c r="C67" s="742" t="s">
        <v>562</v>
      </c>
      <c r="D67" s="958">
        <v>226</v>
      </c>
      <c r="E67" s="418">
        <f>E96</f>
        <v>0</v>
      </c>
      <c r="F67" s="418">
        <f>F96</f>
        <v>0</v>
      </c>
      <c r="G67" s="418">
        <f>G96</f>
        <v>0</v>
      </c>
    </row>
    <row r="68" spans="3:7" ht="15.75" thickBot="1" x14ac:dyDescent="0.3">
      <c r="C68" s="742" t="s">
        <v>563</v>
      </c>
      <c r="D68" s="418">
        <f>D67/D66</f>
        <v>226</v>
      </c>
      <c r="E68" s="418" t="e">
        <f>E67/E66</f>
        <v>#DIV/0!</v>
      </c>
      <c r="F68" s="418" t="e">
        <f>F67/F66</f>
        <v>#DIV/0!</v>
      </c>
      <c r="G68" s="418" t="e">
        <f>G67/G66</f>
        <v>#DIV/0!</v>
      </c>
    </row>
    <row r="69" spans="3:7" ht="15.75" thickBot="1" x14ac:dyDescent="0.3">
      <c r="C69" s="742" t="s">
        <v>564</v>
      </c>
      <c r="D69" s="420"/>
      <c r="E69" s="421">
        <f t="shared" ref="E69:G71" si="1">E66/D66-1</f>
        <v>-1</v>
      </c>
      <c r="F69" s="421" t="e">
        <f t="shared" si="1"/>
        <v>#DIV/0!</v>
      </c>
      <c r="G69" s="421" t="e">
        <f t="shared" si="1"/>
        <v>#DIV/0!</v>
      </c>
    </row>
    <row r="70" spans="3:7" ht="15.75" thickBot="1" x14ac:dyDescent="0.3">
      <c r="C70" s="742" t="s">
        <v>566</v>
      </c>
      <c r="D70" s="420"/>
      <c r="E70" s="421">
        <f t="shared" si="1"/>
        <v>-1</v>
      </c>
      <c r="F70" s="421" t="e">
        <f t="shared" si="1"/>
        <v>#DIV/0!</v>
      </c>
      <c r="G70" s="421" t="e">
        <f t="shared" si="1"/>
        <v>#DIV/0!</v>
      </c>
    </row>
    <row r="71" spans="3:7" ht="15.75" thickBot="1" x14ac:dyDescent="0.3">
      <c r="C71" s="742" t="s">
        <v>51</v>
      </c>
      <c r="D71" s="420"/>
      <c r="E71" s="421" t="e">
        <f t="shared" si="1"/>
        <v>#DIV/0!</v>
      </c>
      <c r="F71" s="421" t="e">
        <f t="shared" si="1"/>
        <v>#DIV/0!</v>
      </c>
      <c r="G71" s="421" t="e">
        <f t="shared" si="1"/>
        <v>#DIV/0!</v>
      </c>
    </row>
    <row r="72" spans="3:7" ht="24.75" customHeight="1" thickBot="1" x14ac:dyDescent="0.3">
      <c r="C72" s="1872" t="s">
        <v>2296</v>
      </c>
      <c r="D72" s="1638"/>
      <c r="E72" s="1638"/>
      <c r="F72" s="1638"/>
      <c r="G72" s="1873"/>
    </row>
    <row r="73" spans="3:7" ht="12.75" customHeight="1" x14ac:dyDescent="0.25">
      <c r="C73" s="1866"/>
      <c r="D73" s="412">
        <v>2022</v>
      </c>
      <c r="E73" s="412">
        <v>2023</v>
      </c>
      <c r="F73" s="412">
        <v>2024</v>
      </c>
      <c r="G73" s="412">
        <v>2025</v>
      </c>
    </row>
    <row r="74" spans="3:7" ht="9" customHeight="1" thickBot="1" x14ac:dyDescent="0.3">
      <c r="C74" s="1867"/>
      <c r="D74" s="414" t="s">
        <v>17</v>
      </c>
      <c r="E74" s="414" t="s">
        <v>18</v>
      </c>
      <c r="F74" s="414" t="s">
        <v>18</v>
      </c>
      <c r="G74" s="414" t="s">
        <v>18</v>
      </c>
    </row>
    <row r="75" spans="3:7" ht="24.75" customHeight="1" thickBot="1" x14ac:dyDescent="0.3">
      <c r="C75" s="738" t="s">
        <v>568</v>
      </c>
      <c r="D75" s="428"/>
      <c r="E75" s="428"/>
      <c r="F75" s="428"/>
      <c r="G75" s="428"/>
    </row>
    <row r="76" spans="3:7" ht="38.25" customHeight="1" thickBot="1" x14ac:dyDescent="0.3">
      <c r="C76" s="737" t="s">
        <v>569</v>
      </c>
      <c r="D76" s="432"/>
      <c r="E76" s="753"/>
      <c r="F76" s="753"/>
      <c r="G76" s="753"/>
    </row>
    <row r="77" spans="3:7" ht="24.75" customHeight="1" thickBot="1" x14ac:dyDescent="0.3">
      <c r="C77" s="737" t="s">
        <v>570</v>
      </c>
      <c r="D77" s="432"/>
      <c r="E77" s="753"/>
      <c r="F77" s="753"/>
      <c r="G77" s="753"/>
    </row>
    <row r="78" spans="3:7" ht="24.75" customHeight="1" thickBot="1" x14ac:dyDescent="0.3">
      <c r="C78" s="738" t="s">
        <v>571</v>
      </c>
      <c r="D78" s="428"/>
      <c r="E78" s="428"/>
      <c r="F78" s="428"/>
      <c r="G78" s="428"/>
    </row>
    <row r="79" spans="3:7" ht="15.75" thickBot="1" x14ac:dyDescent="0.3">
      <c r="C79" s="737" t="s">
        <v>569</v>
      </c>
      <c r="D79" s="432"/>
      <c r="E79" s="428"/>
      <c r="F79" s="428"/>
      <c r="G79" s="428"/>
    </row>
    <row r="80" spans="3:7" ht="15.75" thickBot="1" x14ac:dyDescent="0.3">
      <c r="C80" s="737" t="s">
        <v>570</v>
      </c>
      <c r="D80" s="432"/>
      <c r="E80" s="428"/>
      <c r="F80" s="428"/>
      <c r="G80" s="428"/>
    </row>
    <row r="81" spans="3:7" ht="24.75" customHeight="1" thickBot="1" x14ac:dyDescent="0.3">
      <c r="C81" s="738" t="s">
        <v>572</v>
      </c>
      <c r="D81" s="432">
        <v>226</v>
      </c>
      <c r="E81" s="428">
        <v>0</v>
      </c>
      <c r="F81" s="428">
        <v>0</v>
      </c>
      <c r="G81" s="428">
        <v>0</v>
      </c>
    </row>
    <row r="82" spans="3:7" ht="15.75" thickBot="1" x14ac:dyDescent="0.3">
      <c r="C82" s="737" t="s">
        <v>569</v>
      </c>
      <c r="D82" s="432">
        <v>226</v>
      </c>
      <c r="E82" s="428"/>
      <c r="F82" s="428"/>
      <c r="G82" s="428"/>
    </row>
    <row r="83" spans="3:7" ht="15.75" thickBot="1" x14ac:dyDescent="0.3">
      <c r="C83" s="737" t="s">
        <v>570</v>
      </c>
      <c r="D83" s="432"/>
      <c r="E83" s="428"/>
      <c r="F83" s="428"/>
      <c r="G83" s="428"/>
    </row>
    <row r="84" spans="3:7" ht="15.75" thickBot="1" x14ac:dyDescent="0.3">
      <c r="C84" s="738" t="s">
        <v>573</v>
      </c>
      <c r="D84" s="432"/>
      <c r="E84" s="428"/>
      <c r="F84" s="428"/>
      <c r="G84" s="428"/>
    </row>
    <row r="85" spans="3:7" ht="15.75" thickBot="1" x14ac:dyDescent="0.3">
      <c r="C85" s="737" t="s">
        <v>569</v>
      </c>
      <c r="D85" s="432"/>
      <c r="E85" s="428"/>
      <c r="F85" s="428"/>
      <c r="G85" s="428"/>
    </row>
    <row r="86" spans="3:7" ht="15.75" thickBot="1" x14ac:dyDescent="0.3">
      <c r="C86" s="737" t="s">
        <v>570</v>
      </c>
      <c r="D86" s="432"/>
      <c r="E86" s="428"/>
      <c r="F86" s="428"/>
      <c r="G86" s="428"/>
    </row>
    <row r="87" spans="3:7" ht="15.75" thickBot="1" x14ac:dyDescent="0.3">
      <c r="C87" s="738" t="s">
        <v>574</v>
      </c>
      <c r="D87" s="432"/>
      <c r="E87" s="428"/>
      <c r="F87" s="428"/>
      <c r="G87" s="428"/>
    </row>
    <row r="88" spans="3:7" ht="15.75" thickBot="1" x14ac:dyDescent="0.3">
      <c r="C88" s="737" t="s">
        <v>569</v>
      </c>
      <c r="D88" s="432"/>
      <c r="E88" s="428"/>
      <c r="F88" s="428"/>
      <c r="G88" s="428"/>
    </row>
    <row r="89" spans="3:7" ht="15.75" thickBot="1" x14ac:dyDescent="0.3">
      <c r="C89" s="737" t="s">
        <v>570</v>
      </c>
      <c r="D89" s="432"/>
      <c r="E89" s="428"/>
      <c r="F89" s="428"/>
      <c r="G89" s="428"/>
    </row>
    <row r="90" spans="3:7" ht="15.75" thickBot="1" x14ac:dyDescent="0.3">
      <c r="C90" s="738" t="s">
        <v>575</v>
      </c>
      <c r="D90" s="432"/>
      <c r="E90" s="428"/>
      <c r="F90" s="428"/>
      <c r="G90" s="428"/>
    </row>
    <row r="91" spans="3:7" ht="15.75" thickBot="1" x14ac:dyDescent="0.3">
      <c r="C91" s="737" t="s">
        <v>569</v>
      </c>
      <c r="D91" s="432"/>
      <c r="E91" s="428"/>
      <c r="F91" s="428"/>
      <c r="G91" s="428"/>
    </row>
    <row r="92" spans="3:7" ht="15.75" thickBot="1" x14ac:dyDescent="0.3">
      <c r="C92" s="737" t="s">
        <v>570</v>
      </c>
      <c r="D92" s="432"/>
      <c r="E92" s="428"/>
      <c r="F92" s="428"/>
      <c r="G92" s="428"/>
    </row>
    <row r="93" spans="3:7" ht="24.75" thickBot="1" x14ac:dyDescent="0.3">
      <c r="C93" s="738" t="s">
        <v>576</v>
      </c>
      <c r="D93" s="432"/>
      <c r="E93" s="428"/>
      <c r="F93" s="428"/>
      <c r="G93" s="428"/>
    </row>
    <row r="94" spans="3:7" ht="15.75" thickBot="1" x14ac:dyDescent="0.3">
      <c r="C94" s="737" t="s">
        <v>569</v>
      </c>
      <c r="D94" s="432"/>
      <c r="E94" s="428"/>
      <c r="F94" s="428"/>
      <c r="G94" s="428"/>
    </row>
    <row r="95" spans="3:7" ht="15.75" thickBot="1" x14ac:dyDescent="0.3">
      <c r="C95" s="737" t="s">
        <v>570</v>
      </c>
      <c r="D95" s="432"/>
      <c r="E95" s="428"/>
      <c r="F95" s="428"/>
      <c r="G95" s="428"/>
    </row>
    <row r="96" spans="3:7" ht="15.75" thickBot="1" x14ac:dyDescent="0.3">
      <c r="C96" s="750" t="s">
        <v>2006</v>
      </c>
      <c r="D96" s="432">
        <f>D93+D90+D87+D84+D81+D78+D75</f>
        <v>226</v>
      </c>
      <c r="E96" s="432">
        <f>E93+E90+E87+E84+E81+E78+E75</f>
        <v>0</v>
      </c>
      <c r="F96" s="432">
        <f>F93+F90+F87+F84+F81+F78+F75</f>
        <v>0</v>
      </c>
      <c r="G96" s="432">
        <f>G93+G90+G87+G84+G81+G78+G75</f>
        <v>0</v>
      </c>
    </row>
    <row r="97" spans="3:7" ht="17.25" customHeight="1" thickBot="1" x14ac:dyDescent="0.3">
      <c r="C97" s="736" t="s">
        <v>578</v>
      </c>
      <c r="D97" s="442">
        <f>IF(D96-D67=0,0,"Error")</f>
        <v>0</v>
      </c>
      <c r="E97" s="442">
        <f>IF(E96-E67=0,0,"Error")</f>
        <v>0</v>
      </c>
      <c r="F97" s="442">
        <f>IF(F96-F67=0,0,"Error")</f>
        <v>0</v>
      </c>
      <c r="G97" s="442">
        <f>IF(G96-G67=0,0,"Error")</f>
        <v>0</v>
      </c>
    </row>
    <row r="98" spans="3:7" ht="23.25" thickBot="1" x14ac:dyDescent="0.3">
      <c r="C98" s="754" t="s">
        <v>582</v>
      </c>
      <c r="D98" s="2149" t="s">
        <v>2295</v>
      </c>
      <c r="E98" s="2150"/>
      <c r="F98" s="2150"/>
      <c r="G98" s="2151"/>
    </row>
    <row r="99" spans="3:7" ht="45" customHeight="1" thickBot="1" x14ac:dyDescent="0.3">
      <c r="C99" s="742" t="s">
        <v>560</v>
      </c>
      <c r="D99" s="2149" t="s">
        <v>2294</v>
      </c>
      <c r="E99" s="2152"/>
      <c r="F99" s="2152"/>
      <c r="G99" s="2153"/>
    </row>
    <row r="100" spans="3:7" ht="15.75" thickBot="1" x14ac:dyDescent="0.3">
      <c r="C100" s="742" t="s">
        <v>37</v>
      </c>
      <c r="D100" s="2154" t="s">
        <v>2293</v>
      </c>
      <c r="E100" s="2155"/>
      <c r="F100" s="2155"/>
      <c r="G100" s="2156"/>
    </row>
    <row r="101" spans="3:7" ht="12.75" customHeight="1" x14ac:dyDescent="0.25">
      <c r="C101" s="1866"/>
      <c r="D101" s="412">
        <v>2022</v>
      </c>
      <c r="E101" s="412">
        <v>2023</v>
      </c>
      <c r="F101" s="412">
        <v>2024</v>
      </c>
      <c r="G101" s="412">
        <v>2025</v>
      </c>
    </row>
    <row r="102" spans="3:7" ht="9" customHeight="1" thickBot="1" x14ac:dyDescent="0.3">
      <c r="C102" s="1867"/>
      <c r="D102" s="414" t="s">
        <v>17</v>
      </c>
      <c r="E102" s="414" t="s">
        <v>18</v>
      </c>
      <c r="F102" s="414" t="s">
        <v>18</v>
      </c>
      <c r="G102" s="414" t="s">
        <v>18</v>
      </c>
    </row>
    <row r="103" spans="3:7" ht="15.75" thickBot="1" x14ac:dyDescent="0.3">
      <c r="C103" s="742" t="s">
        <v>39</v>
      </c>
      <c r="D103" s="446">
        <v>2</v>
      </c>
      <c r="E103" s="446">
        <v>2</v>
      </c>
      <c r="F103" s="446">
        <v>2</v>
      </c>
      <c r="G103" s="446">
        <v>2</v>
      </c>
    </row>
    <row r="104" spans="3:7" ht="15.75" thickBot="1" x14ac:dyDescent="0.3">
      <c r="C104" s="742" t="s">
        <v>562</v>
      </c>
      <c r="D104" s="418">
        <v>8329</v>
      </c>
      <c r="E104" s="418">
        <v>9245</v>
      </c>
      <c r="F104" s="418">
        <v>10245</v>
      </c>
      <c r="G104" s="418">
        <v>10245</v>
      </c>
    </row>
    <row r="105" spans="3:7" ht="15.75" thickBot="1" x14ac:dyDescent="0.3">
      <c r="C105" s="742" t="s">
        <v>563</v>
      </c>
      <c r="D105" s="418">
        <f>D104/D103</f>
        <v>4164.5</v>
      </c>
      <c r="E105" s="418">
        <v>9245</v>
      </c>
      <c r="F105" s="418">
        <v>10245</v>
      </c>
      <c r="G105" s="418">
        <v>10245</v>
      </c>
    </row>
    <row r="106" spans="3:7" ht="15.75" thickBot="1" x14ac:dyDescent="0.3">
      <c r="C106" s="742" t="s">
        <v>564</v>
      </c>
      <c r="D106" s="420"/>
      <c r="E106" s="421">
        <f t="shared" ref="E106:G108" si="2">E103/D103-1</f>
        <v>0</v>
      </c>
      <c r="F106" s="421">
        <f t="shared" si="2"/>
        <v>0</v>
      </c>
      <c r="G106" s="421">
        <f t="shared" si="2"/>
        <v>0</v>
      </c>
    </row>
    <row r="107" spans="3:7" ht="15.75" thickBot="1" x14ac:dyDescent="0.3">
      <c r="C107" s="742" t="s">
        <v>566</v>
      </c>
      <c r="D107" s="420"/>
      <c r="E107" s="421">
        <f t="shared" si="2"/>
        <v>0.10997718813783175</v>
      </c>
      <c r="F107" s="421">
        <f t="shared" si="2"/>
        <v>0.108166576527853</v>
      </c>
      <c r="G107" s="421">
        <f t="shared" si="2"/>
        <v>0</v>
      </c>
    </row>
    <row r="108" spans="3:7" ht="15.75" thickBot="1" x14ac:dyDescent="0.3">
      <c r="C108" s="742" t="s">
        <v>51</v>
      </c>
      <c r="D108" s="420"/>
      <c r="E108" s="421">
        <f t="shared" si="2"/>
        <v>1.2199543762756635</v>
      </c>
      <c r="F108" s="421">
        <f t="shared" si="2"/>
        <v>0.108166576527853</v>
      </c>
      <c r="G108" s="421">
        <f t="shared" si="2"/>
        <v>0</v>
      </c>
    </row>
    <row r="109" spans="3:7" ht="24.75" customHeight="1" thickBot="1" x14ac:dyDescent="0.3">
      <c r="C109" s="1872" t="s">
        <v>2292</v>
      </c>
      <c r="D109" s="1638"/>
      <c r="E109" s="1638"/>
      <c r="F109" s="1638"/>
      <c r="G109" s="1873"/>
    </row>
    <row r="110" spans="3:7" ht="12.75" customHeight="1" x14ac:dyDescent="0.25">
      <c r="C110" s="1866"/>
      <c r="D110" s="412">
        <v>2022</v>
      </c>
      <c r="E110" s="412">
        <v>2023</v>
      </c>
      <c r="F110" s="412">
        <v>2024</v>
      </c>
      <c r="G110" s="412">
        <v>2025</v>
      </c>
    </row>
    <row r="111" spans="3:7" ht="9" customHeight="1" thickBot="1" x14ac:dyDescent="0.3">
      <c r="C111" s="1867"/>
      <c r="D111" s="414" t="s">
        <v>17</v>
      </c>
      <c r="E111" s="414" t="s">
        <v>18</v>
      </c>
      <c r="F111" s="414" t="s">
        <v>18</v>
      </c>
      <c r="G111" s="414" t="s">
        <v>18</v>
      </c>
    </row>
    <row r="112" spans="3:7" ht="24.75" customHeight="1" thickBot="1" x14ac:dyDescent="0.3">
      <c r="C112" s="738" t="s">
        <v>568</v>
      </c>
      <c r="D112" s="428"/>
      <c r="E112" s="428"/>
      <c r="F112" s="428"/>
      <c r="G112" s="428"/>
    </row>
    <row r="113" spans="3:7" ht="15.75" thickBot="1" x14ac:dyDescent="0.3">
      <c r="C113" s="737" t="s">
        <v>569</v>
      </c>
      <c r="D113" s="432"/>
      <c r="E113" s="753"/>
      <c r="F113" s="753"/>
      <c r="G113" s="753"/>
    </row>
    <row r="114" spans="3:7" ht="15.75" thickBot="1" x14ac:dyDescent="0.3">
      <c r="C114" s="737" t="s">
        <v>570</v>
      </c>
      <c r="D114" s="432"/>
      <c r="E114" s="753"/>
      <c r="F114" s="753"/>
      <c r="G114" s="753"/>
    </row>
    <row r="115" spans="3:7" ht="24.75" customHeight="1" thickBot="1" x14ac:dyDescent="0.3">
      <c r="C115" s="738" t="s">
        <v>571</v>
      </c>
      <c r="D115" s="428"/>
      <c r="E115" s="428"/>
      <c r="F115" s="428"/>
      <c r="G115" s="428"/>
    </row>
    <row r="116" spans="3:7" ht="15.75" thickBot="1" x14ac:dyDescent="0.3">
      <c r="C116" s="737" t="s">
        <v>569</v>
      </c>
      <c r="D116" s="432"/>
      <c r="E116" s="428"/>
      <c r="F116" s="428"/>
      <c r="G116" s="428"/>
    </row>
    <row r="117" spans="3:7" ht="15.75" thickBot="1" x14ac:dyDescent="0.3">
      <c r="C117" s="737" t="s">
        <v>570</v>
      </c>
      <c r="D117" s="432"/>
      <c r="E117" s="428"/>
      <c r="F117" s="428"/>
      <c r="G117" s="428"/>
    </row>
    <row r="118" spans="3:7" ht="24.75" customHeight="1" thickBot="1" x14ac:dyDescent="0.3">
      <c r="C118" s="738" t="s">
        <v>572</v>
      </c>
      <c r="D118" s="438">
        <v>8329</v>
      </c>
      <c r="E118" s="434">
        <v>9245</v>
      </c>
      <c r="F118" s="434">
        <v>10245</v>
      </c>
      <c r="G118" s="434">
        <v>10245</v>
      </c>
    </row>
    <row r="119" spans="3:7" ht="15.75" thickBot="1" x14ac:dyDescent="0.3">
      <c r="C119" s="737" t="s">
        <v>569</v>
      </c>
      <c r="D119" s="432">
        <v>8329</v>
      </c>
      <c r="E119" s="428">
        <v>9245</v>
      </c>
      <c r="F119" s="428">
        <v>10245</v>
      </c>
      <c r="G119" s="428">
        <v>10245</v>
      </c>
    </row>
    <row r="120" spans="3:7" ht="15.75" thickBot="1" x14ac:dyDescent="0.3">
      <c r="C120" s="737" t="s">
        <v>570</v>
      </c>
      <c r="D120" s="432"/>
      <c r="E120" s="428"/>
      <c r="F120" s="428"/>
      <c r="G120" s="428"/>
    </row>
    <row r="121" spans="3:7" ht="15.75" thickBot="1" x14ac:dyDescent="0.3">
      <c r="C121" s="738" t="s">
        <v>573</v>
      </c>
      <c r="D121" s="432"/>
      <c r="E121" s="428"/>
      <c r="F121" s="428"/>
      <c r="G121" s="428"/>
    </row>
    <row r="122" spans="3:7" ht="15.75" thickBot="1" x14ac:dyDescent="0.3">
      <c r="C122" s="737" t="s">
        <v>569</v>
      </c>
      <c r="D122" s="432"/>
      <c r="E122" s="428"/>
      <c r="F122" s="428"/>
      <c r="G122" s="428"/>
    </row>
    <row r="123" spans="3:7" ht="15.75" thickBot="1" x14ac:dyDescent="0.3">
      <c r="C123" s="737" t="s">
        <v>570</v>
      </c>
      <c r="D123" s="432"/>
      <c r="E123" s="428"/>
      <c r="F123" s="428"/>
      <c r="G123" s="428"/>
    </row>
    <row r="124" spans="3:7" ht="15.75" thickBot="1" x14ac:dyDescent="0.3">
      <c r="C124" s="738" t="s">
        <v>574</v>
      </c>
      <c r="D124" s="432"/>
      <c r="E124" s="428"/>
      <c r="F124" s="428"/>
      <c r="G124" s="428"/>
    </row>
    <row r="125" spans="3:7" ht="15.75" thickBot="1" x14ac:dyDescent="0.3">
      <c r="C125" s="737" t="s">
        <v>569</v>
      </c>
      <c r="D125" s="432"/>
      <c r="E125" s="428"/>
      <c r="F125" s="428"/>
      <c r="G125" s="428"/>
    </row>
    <row r="126" spans="3:7" ht="15" customHeight="1" thickBot="1" x14ac:dyDescent="0.3">
      <c r="C126" s="737" t="s">
        <v>570</v>
      </c>
      <c r="D126" s="432"/>
      <c r="E126" s="428"/>
      <c r="F126" s="428"/>
      <c r="G126" s="428"/>
    </row>
    <row r="127" spans="3:7" ht="15.75" thickBot="1" x14ac:dyDescent="0.3">
      <c r="C127" s="738" t="s">
        <v>575</v>
      </c>
      <c r="D127" s="432">
        <v>0</v>
      </c>
      <c r="E127" s="428">
        <v>0</v>
      </c>
      <c r="F127" s="428">
        <v>0</v>
      </c>
      <c r="G127" s="428">
        <v>0</v>
      </c>
    </row>
    <row r="128" spans="3:7" ht="15.75" thickBot="1" x14ac:dyDescent="0.3">
      <c r="C128" s="737" t="s">
        <v>569</v>
      </c>
      <c r="D128" s="432"/>
      <c r="E128" s="428"/>
      <c r="F128" s="428"/>
      <c r="G128" s="428"/>
    </row>
    <row r="129" spans="3:7" ht="15.75" thickBot="1" x14ac:dyDescent="0.3">
      <c r="C129" s="737" t="s">
        <v>570</v>
      </c>
      <c r="D129" s="432"/>
      <c r="E129" s="428"/>
      <c r="F129" s="428"/>
      <c r="G129" s="428"/>
    </row>
    <row r="130" spans="3:7" ht="24.75" thickBot="1" x14ac:dyDescent="0.3">
      <c r="C130" s="738" t="s">
        <v>576</v>
      </c>
      <c r="D130" s="432"/>
      <c r="E130" s="428"/>
      <c r="F130" s="428"/>
      <c r="G130" s="428"/>
    </row>
    <row r="131" spans="3:7" ht="15.75" thickBot="1" x14ac:dyDescent="0.3">
      <c r="C131" s="737" t="s">
        <v>569</v>
      </c>
      <c r="D131" s="432"/>
      <c r="E131" s="428"/>
      <c r="F131" s="428"/>
      <c r="G131" s="428"/>
    </row>
    <row r="132" spans="3:7" ht="15.75" thickBot="1" x14ac:dyDescent="0.3">
      <c r="C132" s="737" t="s">
        <v>570</v>
      </c>
      <c r="D132" s="432"/>
      <c r="E132" s="428"/>
      <c r="F132" s="428"/>
      <c r="G132" s="428"/>
    </row>
    <row r="133" spans="3:7" ht="15.75" thickBot="1" x14ac:dyDescent="0.3">
      <c r="C133" s="750" t="s">
        <v>581</v>
      </c>
      <c r="D133" s="432">
        <f>D130+D127+D124+D121+D118+D115+D112</f>
        <v>8329</v>
      </c>
      <c r="E133" s="432">
        <f>E130+E127+E124+E121+E118+E115+E112</f>
        <v>9245</v>
      </c>
      <c r="F133" s="432">
        <f>F130+F127+F124+F121+F118+F115+F112</f>
        <v>10245</v>
      </c>
      <c r="G133" s="432">
        <f>G130+G127+G124+G121+G118+G115+G112</f>
        <v>10245</v>
      </c>
    </row>
    <row r="134" spans="3:7" ht="17.25" customHeight="1" thickBot="1" x14ac:dyDescent="0.3">
      <c r="C134" s="736" t="s">
        <v>578</v>
      </c>
      <c r="D134" s="442">
        <f>IF(D133-D104=0,0,"Error")</f>
        <v>0</v>
      </c>
      <c r="E134" s="442">
        <f>IF(E133-E104=0,0,"Error")</f>
        <v>0</v>
      </c>
      <c r="F134" s="442">
        <f>IF(F133-F104=0,0,"Error")</f>
        <v>0</v>
      </c>
      <c r="G134" s="442">
        <f>IF(G133-G104=0,0,"Error")</f>
        <v>0</v>
      </c>
    </row>
    <row r="135" spans="3:7" ht="15.75" thickBot="1" x14ac:dyDescent="0.3">
      <c r="C135" s="1855" t="s">
        <v>639</v>
      </c>
      <c r="D135" s="1641"/>
      <c r="E135" s="1641"/>
      <c r="F135" s="1641"/>
      <c r="G135" s="1856"/>
    </row>
    <row r="136" spans="3:7" ht="15.75" thickBot="1" x14ac:dyDescent="0.3">
      <c r="C136" s="1855" t="s">
        <v>640</v>
      </c>
      <c r="D136" s="1641"/>
      <c r="E136" s="1641"/>
      <c r="F136" s="1641"/>
      <c r="G136" s="1856"/>
    </row>
    <row r="137" spans="3:7" ht="23.25" thickBot="1" x14ac:dyDescent="0.3">
      <c r="C137" s="444" t="s">
        <v>584</v>
      </c>
      <c r="D137" s="1895"/>
      <c r="E137" s="1896"/>
      <c r="F137" s="1897"/>
      <c r="G137" s="1898"/>
    </row>
    <row r="138" spans="3:7" ht="30.75" customHeight="1" thickBot="1" x14ac:dyDescent="0.3">
      <c r="C138" s="444" t="s">
        <v>641</v>
      </c>
      <c r="D138" s="957" t="s">
        <v>2291</v>
      </c>
      <c r="E138" s="956" t="s">
        <v>587</v>
      </c>
      <c r="F138" s="2157" t="s">
        <v>2290</v>
      </c>
      <c r="G138" s="2158"/>
    </row>
    <row r="139" spans="3:7" ht="15.75" thickBot="1" x14ac:dyDescent="0.3">
      <c r="C139" s="749"/>
      <c r="D139" s="1646"/>
      <c r="E139" s="1881"/>
      <c r="F139" s="1627"/>
      <c r="G139" s="1880"/>
    </row>
    <row r="140" spans="3:7" ht="30" customHeight="1" thickBot="1" x14ac:dyDescent="0.3">
      <c r="C140" s="742" t="s">
        <v>560</v>
      </c>
      <c r="D140" s="1629" t="s">
        <v>2289</v>
      </c>
      <c r="E140" s="1630"/>
      <c r="F140" s="1630"/>
      <c r="G140" s="1871"/>
    </row>
    <row r="141" spans="3:7" ht="15.75" thickBot="1" x14ac:dyDescent="0.3">
      <c r="C141" s="742" t="s">
        <v>37</v>
      </c>
      <c r="D141" s="1632" t="s">
        <v>2189</v>
      </c>
      <c r="E141" s="1633"/>
      <c r="F141" s="1633"/>
      <c r="G141" s="1888"/>
    </row>
    <row r="142" spans="3:7" ht="12.75" customHeight="1" x14ac:dyDescent="0.25">
      <c r="C142" s="1866"/>
      <c r="D142" s="412">
        <v>2022</v>
      </c>
      <c r="E142" s="412">
        <v>2023</v>
      </c>
      <c r="F142" s="412">
        <v>2024</v>
      </c>
      <c r="G142" s="412">
        <v>2025</v>
      </c>
    </row>
    <row r="143" spans="3:7" ht="9" customHeight="1" thickBot="1" x14ac:dyDescent="0.3">
      <c r="C143" s="1867"/>
      <c r="D143" s="414" t="s">
        <v>17</v>
      </c>
      <c r="E143" s="414" t="s">
        <v>18</v>
      </c>
      <c r="F143" s="414" t="s">
        <v>18</v>
      </c>
      <c r="G143" s="414" t="s">
        <v>18</v>
      </c>
    </row>
    <row r="144" spans="3:7" ht="15.75" thickBot="1" x14ac:dyDescent="0.3">
      <c r="C144" s="742" t="s">
        <v>39</v>
      </c>
      <c r="D144" s="446">
        <v>11</v>
      </c>
      <c r="E144" s="418">
        <v>0</v>
      </c>
      <c r="F144" s="418">
        <v>0</v>
      </c>
      <c r="G144" s="418">
        <v>0</v>
      </c>
    </row>
    <row r="145" spans="3:12" ht="15.75" thickBot="1" x14ac:dyDescent="0.3">
      <c r="C145" s="742" t="s">
        <v>562</v>
      </c>
      <c r="D145" s="955">
        <v>800</v>
      </c>
      <c r="E145" s="418">
        <f>E163</f>
        <v>0</v>
      </c>
      <c r="F145" s="418">
        <f>F163</f>
        <v>0</v>
      </c>
      <c r="G145" s="418">
        <f>G163</f>
        <v>0</v>
      </c>
    </row>
    <row r="146" spans="3:12" ht="15.75" thickBot="1" x14ac:dyDescent="0.3">
      <c r="C146" s="742" t="s">
        <v>563</v>
      </c>
      <c r="D146" s="418">
        <f>D145/D144</f>
        <v>72.727272727272734</v>
      </c>
      <c r="E146" s="418" t="e">
        <f>E145/E144</f>
        <v>#DIV/0!</v>
      </c>
      <c r="F146" s="418" t="e">
        <f>F145/F144</f>
        <v>#DIV/0!</v>
      </c>
      <c r="G146" s="418" t="e">
        <f>G145/G144</f>
        <v>#DIV/0!</v>
      </c>
    </row>
    <row r="147" spans="3:12" ht="15.75" thickBot="1" x14ac:dyDescent="0.3">
      <c r="C147" s="742" t="s">
        <v>564</v>
      </c>
      <c r="D147" s="420" t="s">
        <v>565</v>
      </c>
      <c r="E147" s="421">
        <f t="shared" ref="E147:G149" si="3">E144/D144-1</f>
        <v>-1</v>
      </c>
      <c r="F147" s="421" t="e">
        <f t="shared" si="3"/>
        <v>#DIV/0!</v>
      </c>
      <c r="G147" s="421" t="e">
        <f t="shared" si="3"/>
        <v>#DIV/0!</v>
      </c>
      <c r="I147" s="437"/>
      <c r="J147" s="437"/>
      <c r="K147" s="437"/>
      <c r="L147" s="437"/>
    </row>
    <row r="148" spans="3:12" ht="15.75" thickBot="1" x14ac:dyDescent="0.3">
      <c r="C148" s="742" t="s">
        <v>566</v>
      </c>
      <c r="D148" s="420" t="s">
        <v>565</v>
      </c>
      <c r="E148" s="421">
        <f t="shared" si="3"/>
        <v>-1</v>
      </c>
      <c r="F148" s="421" t="e">
        <f t="shared" si="3"/>
        <v>#DIV/0!</v>
      </c>
      <c r="G148" s="421" t="e">
        <f t="shared" si="3"/>
        <v>#DIV/0!</v>
      </c>
    </row>
    <row r="149" spans="3:12" ht="15.75" thickBot="1" x14ac:dyDescent="0.3">
      <c r="C149" s="742" t="s">
        <v>51</v>
      </c>
      <c r="D149" s="420" t="s">
        <v>565</v>
      </c>
      <c r="E149" s="421" t="e">
        <f t="shared" si="3"/>
        <v>#DIV/0!</v>
      </c>
      <c r="F149" s="421" t="e">
        <f t="shared" si="3"/>
        <v>#DIV/0!</v>
      </c>
      <c r="G149" s="421" t="e">
        <f t="shared" si="3"/>
        <v>#DIV/0!</v>
      </c>
    </row>
    <row r="150" spans="3:12" ht="15.75" thickBot="1" x14ac:dyDescent="0.3">
      <c r="C150" s="1872" t="s">
        <v>592</v>
      </c>
      <c r="D150" s="1638"/>
      <c r="E150" s="1638"/>
      <c r="F150" s="1638"/>
      <c r="G150" s="1873"/>
    </row>
    <row r="151" spans="3:12" ht="12.75" customHeight="1" x14ac:dyDescent="0.25">
      <c r="C151" s="1866"/>
      <c r="D151" s="412">
        <v>2022</v>
      </c>
      <c r="E151" s="412">
        <v>2023</v>
      </c>
      <c r="F151" s="412">
        <v>2024</v>
      </c>
      <c r="G151" s="412">
        <v>2025</v>
      </c>
    </row>
    <row r="152" spans="3:12" ht="9" customHeight="1" thickBot="1" x14ac:dyDescent="0.3">
      <c r="C152" s="1867"/>
      <c r="D152" s="414" t="s">
        <v>17</v>
      </c>
      <c r="E152" s="414" t="s">
        <v>18</v>
      </c>
      <c r="F152" s="414" t="s">
        <v>18</v>
      </c>
      <c r="G152" s="414" t="s">
        <v>18</v>
      </c>
    </row>
    <row r="153" spans="3:12" ht="15.75" thickBot="1" x14ac:dyDescent="0.3">
      <c r="C153" s="738" t="s">
        <v>593</v>
      </c>
      <c r="D153" s="428">
        <f>D154+D155+D156+D157</f>
        <v>0</v>
      </c>
      <c r="E153" s="428">
        <f>E154+E155+E156+E157</f>
        <v>0</v>
      </c>
      <c r="F153" s="428">
        <f>F154+F155+F156+F157</f>
        <v>0</v>
      </c>
      <c r="G153" s="428">
        <f>G154+G155+G156+G157</f>
        <v>0</v>
      </c>
    </row>
    <row r="154" spans="3:12" ht="15.75" thickBot="1" x14ac:dyDescent="0.3">
      <c r="C154" s="737" t="s">
        <v>569</v>
      </c>
      <c r="D154" s="428"/>
      <c r="E154" s="428"/>
      <c r="F154" s="428"/>
      <c r="G154" s="428"/>
    </row>
    <row r="155" spans="3:12" ht="15.75" thickBot="1" x14ac:dyDescent="0.3">
      <c r="C155" s="737" t="s">
        <v>594</v>
      </c>
      <c r="D155" s="428"/>
      <c r="E155" s="428"/>
      <c r="F155" s="428"/>
      <c r="G155" s="428"/>
    </row>
    <row r="156" spans="3:12" ht="15.75" thickBot="1" x14ac:dyDescent="0.3">
      <c r="C156" s="737" t="s">
        <v>595</v>
      </c>
      <c r="D156" s="428"/>
      <c r="E156" s="428"/>
      <c r="F156" s="428"/>
      <c r="G156" s="428"/>
    </row>
    <row r="157" spans="3:12" ht="15.75" thickBot="1" x14ac:dyDescent="0.3">
      <c r="C157" s="737" t="s">
        <v>596</v>
      </c>
      <c r="D157" s="428"/>
      <c r="E157" s="428"/>
      <c r="F157" s="428"/>
      <c r="G157" s="428"/>
    </row>
    <row r="158" spans="3:12" ht="15.75" thickBot="1" x14ac:dyDescent="0.3">
      <c r="C158" s="738" t="s">
        <v>597</v>
      </c>
      <c r="D158" s="432">
        <v>800</v>
      </c>
      <c r="E158" s="432">
        <f>E159+E160+E161+E162</f>
        <v>0</v>
      </c>
      <c r="F158" s="432">
        <f>F159+F160+F161+F162</f>
        <v>0</v>
      </c>
      <c r="G158" s="432">
        <f>G159+G160+G161+G162</f>
        <v>0</v>
      </c>
    </row>
    <row r="159" spans="3:12" ht="15.75" thickBot="1" x14ac:dyDescent="0.3">
      <c r="C159" s="737" t="s">
        <v>569</v>
      </c>
      <c r="D159" s="432">
        <v>800</v>
      </c>
      <c r="E159" s="428">
        <v>0</v>
      </c>
      <c r="F159" s="428">
        <v>0</v>
      </c>
      <c r="G159" s="428"/>
    </row>
    <row r="160" spans="3:12" ht="15.75" thickBot="1" x14ac:dyDescent="0.3">
      <c r="C160" s="737" t="s">
        <v>594</v>
      </c>
      <c r="D160" s="432"/>
      <c r="E160" s="428"/>
      <c r="F160" s="428"/>
      <c r="G160" s="428"/>
    </row>
    <row r="161" spans="3:12" ht="15.75" thickBot="1" x14ac:dyDescent="0.3">
      <c r="C161" s="737" t="s">
        <v>595</v>
      </c>
      <c r="D161" s="432"/>
      <c r="E161" s="428"/>
      <c r="F161" s="428"/>
      <c r="G161" s="428"/>
    </row>
    <row r="162" spans="3:12" ht="15.75" thickBot="1" x14ac:dyDescent="0.3">
      <c r="C162" s="737" t="s">
        <v>596</v>
      </c>
      <c r="D162" s="432"/>
      <c r="E162" s="428"/>
      <c r="F162" s="428"/>
      <c r="G162" s="428"/>
    </row>
    <row r="163" spans="3:12" ht="15.75" thickBot="1" x14ac:dyDescent="0.3">
      <c r="C163" s="748" t="s">
        <v>577</v>
      </c>
      <c r="D163" s="432">
        <f>D153+D158</f>
        <v>800</v>
      </c>
      <c r="E163" s="432">
        <f>E153+E158</f>
        <v>0</v>
      </c>
      <c r="F163" s="432">
        <f>F153+F158</f>
        <v>0</v>
      </c>
      <c r="G163" s="432">
        <f>G153+G158</f>
        <v>0</v>
      </c>
    </row>
    <row r="164" spans="3:12" ht="34.5" customHeight="1" thickBot="1" x14ac:dyDescent="0.3">
      <c r="C164" s="444" t="s">
        <v>647</v>
      </c>
      <c r="D164" s="954" t="s">
        <v>2288</v>
      </c>
      <c r="E164" s="953" t="s">
        <v>587</v>
      </c>
      <c r="F164" s="2161" t="s">
        <v>2287</v>
      </c>
      <c r="G164" s="2162"/>
    </row>
    <row r="165" spans="3:12" ht="24.75" customHeight="1" thickBot="1" x14ac:dyDescent="0.3">
      <c r="C165" s="742" t="s">
        <v>560</v>
      </c>
      <c r="D165" s="1887" t="s">
        <v>2286</v>
      </c>
      <c r="E165" s="2159"/>
      <c r="F165" s="2159"/>
      <c r="G165" s="2160"/>
    </row>
    <row r="166" spans="3:12" ht="15.75" thickBot="1" x14ac:dyDescent="0.3">
      <c r="C166" s="742" t="s">
        <v>37</v>
      </c>
      <c r="D166" s="1632" t="s">
        <v>2285</v>
      </c>
      <c r="E166" s="1633"/>
      <c r="F166" s="1633"/>
      <c r="G166" s="1888"/>
    </row>
    <row r="167" spans="3:12" ht="12.75" customHeight="1" x14ac:dyDescent="0.25">
      <c r="C167" s="1866"/>
      <c r="D167" s="412">
        <v>2022</v>
      </c>
      <c r="E167" s="412">
        <v>2023</v>
      </c>
      <c r="F167" s="412">
        <v>2024</v>
      </c>
      <c r="G167" s="412">
        <v>2025</v>
      </c>
    </row>
    <row r="168" spans="3:12" ht="9" customHeight="1" thickBot="1" x14ac:dyDescent="0.3">
      <c r="C168" s="1867"/>
      <c r="D168" s="414" t="s">
        <v>17</v>
      </c>
      <c r="E168" s="414" t="s">
        <v>18</v>
      </c>
      <c r="F168" s="414" t="s">
        <v>18</v>
      </c>
      <c r="G168" s="414" t="s">
        <v>18</v>
      </c>
    </row>
    <row r="169" spans="3:12" ht="15.75" thickBot="1" x14ac:dyDescent="0.3">
      <c r="C169" s="742" t="s">
        <v>39</v>
      </c>
      <c r="D169" s="420">
        <v>5</v>
      </c>
      <c r="E169" s="420">
        <v>0</v>
      </c>
      <c r="F169" s="742"/>
      <c r="G169" s="742"/>
    </row>
    <row r="170" spans="3:12" ht="15.75" thickBot="1" x14ac:dyDescent="0.3">
      <c r="C170" s="742" t="s">
        <v>562</v>
      </c>
      <c r="D170" s="418">
        <v>200</v>
      </c>
      <c r="E170" s="418">
        <f>E188</f>
        <v>0</v>
      </c>
      <c r="F170" s="418"/>
      <c r="G170" s="418"/>
    </row>
    <row r="171" spans="3:12" ht="15.75" thickBot="1" x14ac:dyDescent="0.3">
      <c r="C171" s="742" t="s">
        <v>563</v>
      </c>
      <c r="D171" s="418">
        <f>D170/D169</f>
        <v>40</v>
      </c>
      <c r="E171" s="418" t="e">
        <f>E170/E169</f>
        <v>#DIV/0!</v>
      </c>
      <c r="F171" s="418" t="e">
        <f>F170/F169</f>
        <v>#DIV/0!</v>
      </c>
      <c r="G171" s="418" t="e">
        <f>G170/G169</f>
        <v>#DIV/0!</v>
      </c>
    </row>
    <row r="172" spans="3:12" ht="15.75" thickBot="1" x14ac:dyDescent="0.3">
      <c r="C172" s="742" t="s">
        <v>564</v>
      </c>
      <c r="D172" s="420" t="s">
        <v>565</v>
      </c>
      <c r="E172" s="421">
        <f t="shared" ref="E172:G174" si="4">E169/D169-1</f>
        <v>-1</v>
      </c>
      <c r="F172" s="421" t="e">
        <f t="shared" si="4"/>
        <v>#DIV/0!</v>
      </c>
      <c r="G172" s="421" t="e">
        <f t="shared" si="4"/>
        <v>#DIV/0!</v>
      </c>
      <c r="I172" s="437"/>
      <c r="J172" s="437"/>
      <c r="K172" s="437"/>
      <c r="L172" s="437"/>
    </row>
    <row r="173" spans="3:12" ht="15.75" thickBot="1" x14ac:dyDescent="0.3">
      <c r="C173" s="742" t="s">
        <v>566</v>
      </c>
      <c r="D173" s="420" t="s">
        <v>565</v>
      </c>
      <c r="E173" s="421">
        <f t="shared" si="4"/>
        <v>-1</v>
      </c>
      <c r="F173" s="421" t="e">
        <f t="shared" si="4"/>
        <v>#DIV/0!</v>
      </c>
      <c r="G173" s="421" t="e">
        <f t="shared" si="4"/>
        <v>#DIV/0!</v>
      </c>
    </row>
    <row r="174" spans="3:12" ht="15.75" thickBot="1" x14ac:dyDescent="0.3">
      <c r="C174" s="742" t="s">
        <v>51</v>
      </c>
      <c r="D174" s="420" t="s">
        <v>565</v>
      </c>
      <c r="E174" s="421" t="e">
        <f t="shared" si="4"/>
        <v>#DIV/0!</v>
      </c>
      <c r="F174" s="421" t="e">
        <f t="shared" si="4"/>
        <v>#DIV/0!</v>
      </c>
      <c r="G174" s="421" t="e">
        <f t="shared" si="4"/>
        <v>#DIV/0!</v>
      </c>
    </row>
    <row r="175" spans="3:12" ht="15.75" thickBot="1" x14ac:dyDescent="0.3">
      <c r="C175" s="1872" t="s">
        <v>1974</v>
      </c>
      <c r="D175" s="1638"/>
      <c r="E175" s="1638"/>
      <c r="F175" s="1638"/>
      <c r="G175" s="1873"/>
    </row>
    <row r="176" spans="3:12" ht="12.75" customHeight="1" x14ac:dyDescent="0.25">
      <c r="C176" s="1866"/>
      <c r="D176" s="412">
        <v>2022</v>
      </c>
      <c r="E176" s="412">
        <v>2023</v>
      </c>
      <c r="F176" s="412">
        <v>2024</v>
      </c>
      <c r="G176" s="412">
        <v>2025</v>
      </c>
    </row>
    <row r="177" spans="3:7" ht="9" customHeight="1" thickBot="1" x14ac:dyDescent="0.3">
      <c r="C177" s="1867"/>
      <c r="D177" s="414" t="s">
        <v>17</v>
      </c>
      <c r="E177" s="414" t="s">
        <v>18</v>
      </c>
      <c r="F177" s="414" t="s">
        <v>18</v>
      </c>
      <c r="G177" s="414" t="s">
        <v>18</v>
      </c>
    </row>
    <row r="178" spans="3:7" ht="15.75" thickBot="1" x14ac:dyDescent="0.3">
      <c r="C178" s="738" t="s">
        <v>593</v>
      </c>
      <c r="D178" s="428">
        <f>D179+D180+D181+D182</f>
        <v>0</v>
      </c>
      <c r="E178" s="428">
        <f>E179+E180+E181+E182</f>
        <v>0</v>
      </c>
      <c r="F178" s="428">
        <f>F179+F180+F181+F182</f>
        <v>0</v>
      </c>
      <c r="G178" s="428">
        <f>G179+G180+G181+G182</f>
        <v>0</v>
      </c>
    </row>
    <row r="179" spans="3:7" ht="15.75" thickBot="1" x14ac:dyDescent="0.3">
      <c r="C179" s="737" t="s">
        <v>569</v>
      </c>
      <c r="D179" s="428"/>
      <c r="E179" s="428"/>
      <c r="F179" s="428"/>
      <c r="G179" s="428"/>
    </row>
    <row r="180" spans="3:7" ht="15.75" thickBot="1" x14ac:dyDescent="0.3">
      <c r="C180" s="737" t="s">
        <v>594</v>
      </c>
      <c r="D180" s="428"/>
      <c r="E180" s="428"/>
      <c r="F180" s="428"/>
      <c r="G180" s="428"/>
    </row>
    <row r="181" spans="3:7" ht="15.75" thickBot="1" x14ac:dyDescent="0.3">
      <c r="C181" s="737" t="s">
        <v>595</v>
      </c>
      <c r="D181" s="428"/>
      <c r="E181" s="428"/>
      <c r="F181" s="428"/>
      <c r="G181" s="428"/>
    </row>
    <row r="182" spans="3:7" ht="15.75" thickBot="1" x14ac:dyDescent="0.3">
      <c r="C182" s="737" t="s">
        <v>596</v>
      </c>
      <c r="D182" s="428"/>
      <c r="E182" s="428"/>
      <c r="F182" s="428"/>
      <c r="G182" s="428"/>
    </row>
    <row r="183" spans="3:7" ht="15.75" thickBot="1" x14ac:dyDescent="0.3">
      <c r="C183" s="738" t="s">
        <v>597</v>
      </c>
      <c r="D183" s="432">
        <v>200</v>
      </c>
      <c r="E183" s="432">
        <f>E184+E185+E186+E187</f>
        <v>0</v>
      </c>
      <c r="F183" s="432">
        <f>F184+F185+F186+F187</f>
        <v>0</v>
      </c>
      <c r="G183" s="432">
        <f>G184+G185+G186+G187</f>
        <v>0</v>
      </c>
    </row>
    <row r="184" spans="3:7" ht="15.75" thickBot="1" x14ac:dyDescent="0.3">
      <c r="C184" s="737" t="s">
        <v>569</v>
      </c>
      <c r="D184" s="432">
        <v>200</v>
      </c>
      <c r="E184" s="435">
        <v>0</v>
      </c>
      <c r="F184" s="428"/>
      <c r="G184" s="428"/>
    </row>
    <row r="185" spans="3:7" ht="15.75" thickBot="1" x14ac:dyDescent="0.3">
      <c r="C185" s="737" t="s">
        <v>594</v>
      </c>
      <c r="D185" s="432"/>
      <c r="E185" s="428"/>
      <c r="F185" s="428"/>
      <c r="G185" s="428"/>
    </row>
    <row r="186" spans="3:7" ht="15.75" thickBot="1" x14ac:dyDescent="0.3">
      <c r="C186" s="737" t="s">
        <v>595</v>
      </c>
      <c r="D186" s="432"/>
      <c r="E186" s="428"/>
      <c r="F186" s="428"/>
      <c r="G186" s="428"/>
    </row>
    <row r="187" spans="3:7" ht="15.75" thickBot="1" x14ac:dyDescent="0.3">
      <c r="C187" s="737" t="s">
        <v>596</v>
      </c>
      <c r="D187" s="432"/>
      <c r="E187" s="428"/>
      <c r="F187" s="428"/>
      <c r="G187" s="428"/>
    </row>
    <row r="188" spans="3:7" ht="15.75" thickBot="1" x14ac:dyDescent="0.3">
      <c r="C188" s="748" t="s">
        <v>2006</v>
      </c>
      <c r="D188" s="432">
        <f>D178+D183</f>
        <v>200</v>
      </c>
      <c r="E188" s="432">
        <f>E178+E183</f>
        <v>0</v>
      </c>
      <c r="F188" s="432">
        <f>F178+F183</f>
        <v>0</v>
      </c>
      <c r="G188" s="432">
        <f>G178+G183</f>
        <v>0</v>
      </c>
    </row>
    <row r="189" spans="3:7" ht="48" customHeight="1" thickBot="1" x14ac:dyDescent="0.3">
      <c r="C189" s="444" t="s">
        <v>2284</v>
      </c>
      <c r="D189" s="874" t="s">
        <v>2283</v>
      </c>
      <c r="E189" s="952" t="s">
        <v>2282</v>
      </c>
      <c r="F189" s="951"/>
      <c r="G189" s="950"/>
    </row>
    <row r="190" spans="3:7" ht="34.5" customHeight="1" thickBot="1" x14ac:dyDescent="0.3">
      <c r="C190" s="742" t="s">
        <v>560</v>
      </c>
      <c r="D190" s="1629" t="s">
        <v>2281</v>
      </c>
      <c r="E190" s="1630"/>
      <c r="F190" s="1630"/>
      <c r="G190" s="1871"/>
    </row>
    <row r="191" spans="3:7" ht="15.75" thickBot="1" x14ac:dyDescent="0.3">
      <c r="C191" s="742" t="s">
        <v>37</v>
      </c>
      <c r="D191" s="1643" t="s">
        <v>2280</v>
      </c>
      <c r="E191" s="1644"/>
      <c r="F191" s="1644"/>
      <c r="G191" s="1857"/>
    </row>
    <row r="192" spans="3:7" ht="12.75" customHeight="1" x14ac:dyDescent="0.25">
      <c r="C192" s="1866"/>
      <c r="D192" s="412">
        <v>2022</v>
      </c>
      <c r="E192" s="412">
        <v>2023</v>
      </c>
      <c r="F192" s="412">
        <v>2024</v>
      </c>
      <c r="G192" s="412">
        <v>2025</v>
      </c>
    </row>
    <row r="193" spans="3:12" ht="9" customHeight="1" thickBot="1" x14ac:dyDescent="0.3">
      <c r="C193" s="1867"/>
      <c r="D193" s="414" t="s">
        <v>17</v>
      </c>
      <c r="E193" s="414" t="s">
        <v>18</v>
      </c>
      <c r="F193" s="414" t="s">
        <v>18</v>
      </c>
      <c r="G193" s="414" t="s">
        <v>18</v>
      </c>
    </row>
    <row r="194" spans="3:12" ht="15.75" thickBot="1" x14ac:dyDescent="0.3">
      <c r="C194" s="742" t="s">
        <v>39</v>
      </c>
      <c r="D194" s="742"/>
      <c r="E194" s="420">
        <v>43</v>
      </c>
      <c r="F194" s="742"/>
      <c r="G194" s="742"/>
    </row>
    <row r="195" spans="3:12" ht="15.75" thickBot="1" x14ac:dyDescent="0.3">
      <c r="C195" s="742" t="s">
        <v>562</v>
      </c>
      <c r="D195" s="418">
        <f>D213</f>
        <v>0</v>
      </c>
      <c r="E195" s="418">
        <v>1000</v>
      </c>
      <c r="F195" s="418">
        <v>0</v>
      </c>
      <c r="G195" s="418">
        <f>G213</f>
        <v>0</v>
      </c>
    </row>
    <row r="196" spans="3:12" ht="15.75" thickBot="1" x14ac:dyDescent="0.3">
      <c r="C196" s="742" t="s">
        <v>563</v>
      </c>
      <c r="D196" s="418" t="e">
        <f>D195/D194</f>
        <v>#DIV/0!</v>
      </c>
      <c r="E196" s="418">
        <f>E195/E194</f>
        <v>23.255813953488371</v>
      </c>
      <c r="F196" s="418" t="e">
        <f>F195/F194</f>
        <v>#DIV/0!</v>
      </c>
      <c r="G196" s="418" t="e">
        <f>G195/G194</f>
        <v>#DIV/0!</v>
      </c>
    </row>
    <row r="197" spans="3:12" ht="15.75" thickBot="1" x14ac:dyDescent="0.3">
      <c r="C197" s="742" t="s">
        <v>564</v>
      </c>
      <c r="D197" s="420" t="s">
        <v>565</v>
      </c>
      <c r="E197" s="421" t="e">
        <f t="shared" ref="E197:G199" si="5">E194/D194-1</f>
        <v>#DIV/0!</v>
      </c>
      <c r="F197" s="421">
        <f t="shared" si="5"/>
        <v>-1</v>
      </c>
      <c r="G197" s="421" t="e">
        <f t="shared" si="5"/>
        <v>#DIV/0!</v>
      </c>
      <c r="I197" s="437"/>
      <c r="J197" s="437"/>
      <c r="K197" s="437"/>
      <c r="L197" s="437"/>
    </row>
    <row r="198" spans="3:12" ht="15.75" thickBot="1" x14ac:dyDescent="0.3">
      <c r="C198" s="742" t="s">
        <v>566</v>
      </c>
      <c r="D198" s="420" t="s">
        <v>565</v>
      </c>
      <c r="E198" s="421" t="e">
        <f t="shared" si="5"/>
        <v>#DIV/0!</v>
      </c>
      <c r="F198" s="421">
        <f t="shared" si="5"/>
        <v>-1</v>
      </c>
      <c r="G198" s="421" t="e">
        <f t="shared" si="5"/>
        <v>#DIV/0!</v>
      </c>
    </row>
    <row r="199" spans="3:12" ht="15.75" thickBot="1" x14ac:dyDescent="0.3">
      <c r="C199" s="742" t="s">
        <v>51</v>
      </c>
      <c r="D199" s="420" t="s">
        <v>565</v>
      </c>
      <c r="E199" s="421" t="e">
        <f t="shared" si="5"/>
        <v>#DIV/0!</v>
      </c>
      <c r="F199" s="421" t="e">
        <f t="shared" si="5"/>
        <v>#DIV/0!</v>
      </c>
      <c r="G199" s="421" t="e">
        <f t="shared" si="5"/>
        <v>#DIV/0!</v>
      </c>
    </row>
    <row r="200" spans="3:12" ht="15.75" thickBot="1" x14ac:dyDescent="0.3">
      <c r="C200" s="1872" t="s">
        <v>2031</v>
      </c>
      <c r="D200" s="1638"/>
      <c r="E200" s="1638"/>
      <c r="F200" s="1638"/>
      <c r="G200" s="1873"/>
    </row>
    <row r="201" spans="3:12" ht="18" customHeight="1" x14ac:dyDescent="0.25">
      <c r="C201" s="1866"/>
      <c r="D201" s="412">
        <v>2022</v>
      </c>
      <c r="E201" s="412">
        <v>2023</v>
      </c>
      <c r="F201" s="412">
        <v>2024</v>
      </c>
      <c r="G201" s="412">
        <v>2025</v>
      </c>
    </row>
    <row r="202" spans="3:12" ht="17.25" customHeight="1" thickBot="1" x14ac:dyDescent="0.3">
      <c r="C202" s="1867"/>
      <c r="D202" s="414" t="s">
        <v>17</v>
      </c>
      <c r="E202" s="414" t="s">
        <v>18</v>
      </c>
      <c r="F202" s="414" t="s">
        <v>18</v>
      </c>
      <c r="G202" s="414" t="s">
        <v>18</v>
      </c>
    </row>
    <row r="203" spans="3:12" ht="15.75" thickBot="1" x14ac:dyDescent="0.3">
      <c r="C203" s="738" t="s">
        <v>593</v>
      </c>
      <c r="D203" s="428">
        <f>D204+D205+D206+D207</f>
        <v>0</v>
      </c>
      <c r="E203" s="428">
        <f>E204+E205+E206+E207</f>
        <v>0</v>
      </c>
      <c r="F203" s="428">
        <f>F204+F205+F206+F207</f>
        <v>0</v>
      </c>
      <c r="G203" s="428">
        <f>G204+G205+G206+G207</f>
        <v>0</v>
      </c>
    </row>
    <row r="204" spans="3:12" ht="15.75" thickBot="1" x14ac:dyDescent="0.3">
      <c r="C204" s="737" t="s">
        <v>569</v>
      </c>
      <c r="D204" s="428"/>
      <c r="E204" s="428"/>
      <c r="F204" s="428"/>
      <c r="G204" s="428"/>
    </row>
    <row r="205" spans="3:12" ht="15.75" thickBot="1" x14ac:dyDescent="0.3">
      <c r="C205" s="737" t="s">
        <v>594</v>
      </c>
      <c r="D205" s="428"/>
      <c r="E205" s="428"/>
      <c r="F205" s="428"/>
      <c r="G205" s="428"/>
    </row>
    <row r="206" spans="3:12" ht="15.75" thickBot="1" x14ac:dyDescent="0.3">
      <c r="C206" s="737" t="s">
        <v>595</v>
      </c>
      <c r="D206" s="428"/>
      <c r="E206" s="428"/>
      <c r="F206" s="428"/>
      <c r="G206" s="428"/>
    </row>
    <row r="207" spans="3:12" ht="15.75" thickBot="1" x14ac:dyDescent="0.3">
      <c r="C207" s="737" t="s">
        <v>596</v>
      </c>
      <c r="D207" s="428"/>
      <c r="E207" s="428"/>
      <c r="F207" s="428"/>
      <c r="G207" s="428"/>
    </row>
    <row r="208" spans="3:12" ht="15.75" thickBot="1" x14ac:dyDescent="0.3">
      <c r="C208" s="738" t="s">
        <v>597</v>
      </c>
      <c r="D208" s="432">
        <f>D209+D210+D211+D212</f>
        <v>0</v>
      </c>
      <c r="E208" s="432">
        <v>1000</v>
      </c>
      <c r="F208" s="432">
        <f>F209+F210+F211+F212</f>
        <v>0</v>
      </c>
      <c r="G208" s="432">
        <f>G209+G210+G211+G212</f>
        <v>0</v>
      </c>
    </row>
    <row r="209" spans="3:12" ht="15.75" thickBot="1" x14ac:dyDescent="0.3">
      <c r="C209" s="737" t="s">
        <v>569</v>
      </c>
      <c r="D209" s="432"/>
      <c r="E209" s="428">
        <v>1000</v>
      </c>
      <c r="F209" s="428"/>
      <c r="G209" s="428"/>
    </row>
    <row r="210" spans="3:12" ht="15.75" thickBot="1" x14ac:dyDescent="0.3">
      <c r="C210" s="737" t="s">
        <v>594</v>
      </c>
      <c r="D210" s="432"/>
      <c r="E210" s="428"/>
      <c r="F210" s="428"/>
      <c r="G210" s="428"/>
    </row>
    <row r="211" spans="3:12" ht="15.75" thickBot="1" x14ac:dyDescent="0.3">
      <c r="C211" s="737" t="s">
        <v>595</v>
      </c>
      <c r="D211" s="432"/>
      <c r="E211" s="428"/>
      <c r="F211" s="428"/>
      <c r="G211" s="428"/>
    </row>
    <row r="212" spans="3:12" ht="15.75" thickBot="1" x14ac:dyDescent="0.3">
      <c r="C212" s="737" t="s">
        <v>596</v>
      </c>
      <c r="D212" s="432"/>
      <c r="E212" s="428"/>
      <c r="F212" s="428"/>
      <c r="G212" s="428"/>
    </row>
    <row r="213" spans="3:12" ht="15.75" thickBot="1" x14ac:dyDescent="0.3">
      <c r="C213" s="741" t="s">
        <v>660</v>
      </c>
      <c r="D213" s="432">
        <f>D203+D208</f>
        <v>0</v>
      </c>
      <c r="E213" s="432">
        <f>E203+E208</f>
        <v>1000</v>
      </c>
      <c r="F213" s="432">
        <f>F203+F208</f>
        <v>0</v>
      </c>
      <c r="G213" s="432">
        <f>G203+G208</f>
        <v>0</v>
      </c>
    </row>
    <row r="214" spans="3:12" ht="25.5" customHeight="1" thickBot="1" x14ac:dyDescent="0.3">
      <c r="C214" s="747" t="s">
        <v>661</v>
      </c>
      <c r="D214" s="1646"/>
      <c r="E214" s="1627"/>
      <c r="F214" s="1627"/>
      <c r="G214" s="1880"/>
    </row>
    <row r="215" spans="3:12" ht="34.5" thickBot="1" x14ac:dyDescent="0.3">
      <c r="C215" s="444" t="s">
        <v>585</v>
      </c>
      <c r="D215" s="746"/>
      <c r="E215" s="745" t="s">
        <v>587</v>
      </c>
      <c r="F215" s="744"/>
      <c r="G215" s="743"/>
    </row>
    <row r="216" spans="3:12" ht="17.25" customHeight="1" thickBot="1" x14ac:dyDescent="0.3">
      <c r="C216" s="742" t="s">
        <v>560</v>
      </c>
      <c r="D216" s="1629"/>
      <c r="E216" s="1630"/>
      <c r="F216" s="1630"/>
      <c r="G216" s="1871"/>
    </row>
    <row r="217" spans="3:12" ht="15.75" thickBot="1" x14ac:dyDescent="0.3">
      <c r="C217" s="742" t="s">
        <v>37</v>
      </c>
      <c r="D217" s="1882"/>
      <c r="E217" s="1644"/>
      <c r="F217" s="1644"/>
      <c r="G217" s="1857"/>
    </row>
    <row r="218" spans="3:12" ht="12.75" customHeight="1" x14ac:dyDescent="0.25">
      <c r="C218" s="1866"/>
      <c r="D218" s="412">
        <v>2022</v>
      </c>
      <c r="E218" s="412">
        <v>2023</v>
      </c>
      <c r="F218" s="412">
        <v>2024</v>
      </c>
      <c r="G218" s="412">
        <v>2025</v>
      </c>
    </row>
    <row r="219" spans="3:12" ht="9" customHeight="1" thickBot="1" x14ac:dyDescent="0.3">
      <c r="C219" s="1867"/>
      <c r="D219" s="414" t="s">
        <v>17</v>
      </c>
      <c r="E219" s="414" t="s">
        <v>18</v>
      </c>
      <c r="F219" s="414" t="s">
        <v>18</v>
      </c>
      <c r="G219" s="414" t="s">
        <v>18</v>
      </c>
    </row>
    <row r="220" spans="3:12" ht="15.75" thickBot="1" x14ac:dyDescent="0.3">
      <c r="C220" s="742" t="s">
        <v>39</v>
      </c>
      <c r="D220" s="742">
        <v>0</v>
      </c>
      <c r="E220" s="420">
        <v>0</v>
      </c>
      <c r="F220" s="420">
        <v>0</v>
      </c>
      <c r="G220" s="742">
        <v>0</v>
      </c>
    </row>
    <row r="221" spans="3:12" ht="15.75" thickBot="1" x14ac:dyDescent="0.3">
      <c r="C221" s="742" t="s">
        <v>562</v>
      </c>
      <c r="D221" s="418">
        <f>D239</f>
        <v>0</v>
      </c>
      <c r="E221" s="418">
        <f>E239</f>
        <v>0</v>
      </c>
      <c r="F221" s="418">
        <f>F239</f>
        <v>0</v>
      </c>
      <c r="G221" s="418">
        <f>G239</f>
        <v>0</v>
      </c>
    </row>
    <row r="222" spans="3:12" ht="15.75" thickBot="1" x14ac:dyDescent="0.3">
      <c r="C222" s="742" t="s">
        <v>563</v>
      </c>
      <c r="D222" s="418" t="e">
        <f>D221/D220</f>
        <v>#DIV/0!</v>
      </c>
      <c r="E222" s="418" t="e">
        <f>E221/E220</f>
        <v>#DIV/0!</v>
      </c>
      <c r="F222" s="418" t="e">
        <f>F221/F220</f>
        <v>#DIV/0!</v>
      </c>
      <c r="G222" s="418" t="e">
        <f>G221/G220</f>
        <v>#DIV/0!</v>
      </c>
    </row>
    <row r="223" spans="3:12" ht="15.75" thickBot="1" x14ac:dyDescent="0.3">
      <c r="C223" s="742" t="s">
        <v>564</v>
      </c>
      <c r="D223" s="420" t="s">
        <v>565</v>
      </c>
      <c r="E223" s="421" t="e">
        <f t="shared" ref="E223:G225" si="6">E220/D220-1</f>
        <v>#DIV/0!</v>
      </c>
      <c r="F223" s="421" t="e">
        <f t="shared" si="6"/>
        <v>#DIV/0!</v>
      </c>
      <c r="G223" s="421" t="e">
        <f t="shared" si="6"/>
        <v>#DIV/0!</v>
      </c>
      <c r="I223" s="437"/>
      <c r="J223" s="437"/>
      <c r="K223" s="437"/>
      <c r="L223" s="437"/>
    </row>
    <row r="224" spans="3:12" ht="15.75" thickBot="1" x14ac:dyDescent="0.3">
      <c r="C224" s="742" t="s">
        <v>566</v>
      </c>
      <c r="D224" s="420" t="s">
        <v>565</v>
      </c>
      <c r="E224" s="421" t="e">
        <f t="shared" si="6"/>
        <v>#DIV/0!</v>
      </c>
      <c r="F224" s="421" t="e">
        <f t="shared" si="6"/>
        <v>#DIV/0!</v>
      </c>
      <c r="G224" s="421" t="e">
        <f t="shared" si="6"/>
        <v>#DIV/0!</v>
      </c>
    </row>
    <row r="225" spans="3:7" ht="15.75" thickBot="1" x14ac:dyDescent="0.3">
      <c r="C225" s="742" t="s">
        <v>51</v>
      </c>
      <c r="D225" s="420" t="s">
        <v>565</v>
      </c>
      <c r="E225" s="421" t="e">
        <f t="shared" si="6"/>
        <v>#DIV/0!</v>
      </c>
      <c r="F225" s="421" t="e">
        <f t="shared" si="6"/>
        <v>#DIV/0!</v>
      </c>
      <c r="G225" s="421" t="e">
        <f t="shared" si="6"/>
        <v>#DIV/0!</v>
      </c>
    </row>
    <row r="226" spans="3:7" ht="15.75" thickBot="1" x14ac:dyDescent="0.3">
      <c r="C226" s="1872" t="s">
        <v>2032</v>
      </c>
      <c r="D226" s="1638"/>
      <c r="E226" s="1638"/>
      <c r="F226" s="1638"/>
      <c r="G226" s="1873"/>
    </row>
    <row r="227" spans="3:7" ht="12.75" customHeight="1" x14ac:dyDescent="0.25">
      <c r="C227" s="1866"/>
      <c r="D227" s="412">
        <v>2022</v>
      </c>
      <c r="E227" s="412">
        <v>2023</v>
      </c>
      <c r="F227" s="412">
        <v>2024</v>
      </c>
      <c r="G227" s="412">
        <v>2025</v>
      </c>
    </row>
    <row r="228" spans="3:7" ht="9" customHeight="1" thickBot="1" x14ac:dyDescent="0.3">
      <c r="C228" s="1867"/>
      <c r="D228" s="414" t="s">
        <v>17</v>
      </c>
      <c r="E228" s="414" t="s">
        <v>18</v>
      </c>
      <c r="F228" s="414" t="s">
        <v>18</v>
      </c>
      <c r="G228" s="414" t="s">
        <v>18</v>
      </c>
    </row>
    <row r="229" spans="3:7" ht="15.75" thickBot="1" x14ac:dyDescent="0.3">
      <c r="C229" s="738" t="s">
        <v>593</v>
      </c>
      <c r="D229" s="428">
        <f>D230+D231+D232+D233</f>
        <v>0</v>
      </c>
      <c r="E229" s="428">
        <f>E230+E231+E232+E233</f>
        <v>0</v>
      </c>
      <c r="F229" s="428">
        <f>F230+F231+F232+F233</f>
        <v>0</v>
      </c>
      <c r="G229" s="428">
        <f>G230+G231+G232+G233</f>
        <v>0</v>
      </c>
    </row>
    <row r="230" spans="3:7" ht="15.75" thickBot="1" x14ac:dyDescent="0.3">
      <c r="C230" s="737" t="s">
        <v>569</v>
      </c>
      <c r="D230" s="428"/>
      <c r="E230" s="428"/>
      <c r="F230" s="428"/>
      <c r="G230" s="428"/>
    </row>
    <row r="231" spans="3:7" ht="15.75" thickBot="1" x14ac:dyDescent="0.3">
      <c r="C231" s="737" t="s">
        <v>594</v>
      </c>
      <c r="D231" s="428"/>
      <c r="E231" s="428"/>
      <c r="F231" s="428"/>
      <c r="G231" s="428"/>
    </row>
    <row r="232" spans="3:7" ht="15.75" thickBot="1" x14ac:dyDescent="0.3">
      <c r="C232" s="737" t="s">
        <v>595</v>
      </c>
      <c r="D232" s="428"/>
      <c r="E232" s="428"/>
      <c r="F232" s="428"/>
      <c r="G232" s="428"/>
    </row>
    <row r="233" spans="3:7" ht="15.75" thickBot="1" x14ac:dyDescent="0.3">
      <c r="C233" s="737" t="s">
        <v>596</v>
      </c>
      <c r="D233" s="428"/>
      <c r="E233" s="428"/>
      <c r="F233" s="428"/>
      <c r="G233" s="428"/>
    </row>
    <row r="234" spans="3:7" ht="15.75" thickBot="1" x14ac:dyDescent="0.3">
      <c r="C234" s="738" t="s">
        <v>597</v>
      </c>
      <c r="D234" s="432">
        <f>D235+D236+D237+D238</f>
        <v>0</v>
      </c>
      <c r="E234" s="432">
        <f>E235+E236+E237+E238</f>
        <v>0</v>
      </c>
      <c r="F234" s="432">
        <f>F235+F236+F237+F238</f>
        <v>0</v>
      </c>
      <c r="G234" s="432">
        <f>G235+G236+G237+G238</f>
        <v>0</v>
      </c>
    </row>
    <row r="235" spans="3:7" ht="15.75" thickBot="1" x14ac:dyDescent="0.3">
      <c r="C235" s="737" t="s">
        <v>569</v>
      </c>
      <c r="D235" s="432"/>
      <c r="E235" s="432">
        <v>0</v>
      </c>
      <c r="F235" s="432">
        <v>0</v>
      </c>
      <c r="G235" s="432"/>
    </row>
    <row r="236" spans="3:7" ht="15.75" thickBot="1" x14ac:dyDescent="0.3">
      <c r="C236" s="737" t="s">
        <v>594</v>
      </c>
      <c r="D236" s="432"/>
      <c r="E236" s="432"/>
      <c r="F236" s="432"/>
      <c r="G236" s="432"/>
    </row>
    <row r="237" spans="3:7" ht="15.75" thickBot="1" x14ac:dyDescent="0.3">
      <c r="C237" s="737" t="s">
        <v>595</v>
      </c>
      <c r="D237" s="432"/>
      <c r="E237" s="432"/>
      <c r="F237" s="432"/>
      <c r="G237" s="432"/>
    </row>
    <row r="238" spans="3:7" ht="15.75" thickBot="1" x14ac:dyDescent="0.3">
      <c r="C238" s="737" t="s">
        <v>596</v>
      </c>
      <c r="D238" s="432"/>
      <c r="E238" s="432"/>
      <c r="F238" s="432"/>
      <c r="G238" s="432"/>
    </row>
    <row r="239" spans="3:7" ht="15.75" thickBot="1" x14ac:dyDescent="0.3">
      <c r="C239" s="741" t="s">
        <v>581</v>
      </c>
      <c r="D239" s="432">
        <f>D229+D234</f>
        <v>0</v>
      </c>
      <c r="E239" s="432">
        <f>E229+E234</f>
        <v>0</v>
      </c>
      <c r="F239" s="432">
        <f>F229+F234</f>
        <v>0</v>
      </c>
      <c r="G239" s="432">
        <f>G229+G234</f>
        <v>0</v>
      </c>
    </row>
    <row r="240" spans="3:7" ht="15.75" thickBot="1" x14ac:dyDescent="0.3">
      <c r="C240" s="1855" t="s">
        <v>72</v>
      </c>
      <c r="D240" s="1641"/>
      <c r="E240" s="1641"/>
      <c r="F240" s="1641"/>
      <c r="G240" s="1856"/>
    </row>
    <row r="241" spans="3:12" ht="15.75" thickBot="1" x14ac:dyDescent="0.3">
      <c r="C241" s="1855" t="s">
        <v>583</v>
      </c>
      <c r="D241" s="1641"/>
      <c r="E241" s="1641"/>
      <c r="F241" s="1641"/>
      <c r="G241" s="1856"/>
    </row>
    <row r="242" spans="3:12" ht="23.25" thickBot="1" x14ac:dyDescent="0.3">
      <c r="C242" s="444" t="s">
        <v>584</v>
      </c>
      <c r="D242" s="1961"/>
      <c r="E242" s="1962"/>
      <c r="F242" s="1962"/>
      <c r="G242" s="1963"/>
    </row>
    <row r="243" spans="3:12" ht="40.5" customHeight="1" thickBot="1" x14ac:dyDescent="0.3">
      <c r="C243" s="444" t="s">
        <v>641</v>
      </c>
      <c r="D243" s="444"/>
      <c r="E243" s="445" t="s">
        <v>587</v>
      </c>
      <c r="F243" s="1627"/>
      <c r="G243" s="1880"/>
    </row>
    <row r="244" spans="3:12" ht="15.75" thickBot="1" x14ac:dyDescent="0.3">
      <c r="C244" s="749"/>
      <c r="D244" s="1646"/>
      <c r="E244" s="1881"/>
      <c r="F244" s="1627"/>
      <c r="G244" s="1880"/>
    </row>
    <row r="245" spans="3:12" ht="17.25" customHeight="1" thickBot="1" x14ac:dyDescent="0.3">
      <c r="C245" s="742" t="s">
        <v>560</v>
      </c>
      <c r="D245" s="1629"/>
      <c r="E245" s="1630"/>
      <c r="F245" s="1630"/>
      <c r="G245" s="1871"/>
    </row>
    <row r="246" spans="3:12" ht="15.75" thickBot="1" x14ac:dyDescent="0.3">
      <c r="C246" s="742" t="s">
        <v>37</v>
      </c>
      <c r="D246" s="1643"/>
      <c r="E246" s="1644"/>
      <c r="F246" s="1644"/>
      <c r="G246" s="1857"/>
    </row>
    <row r="247" spans="3:12" ht="12.75" customHeight="1" x14ac:dyDescent="0.25">
      <c r="C247" s="1866"/>
      <c r="D247" s="412">
        <v>2022</v>
      </c>
      <c r="E247" s="412">
        <v>2023</v>
      </c>
      <c r="F247" s="412">
        <v>2024</v>
      </c>
      <c r="G247" s="412">
        <v>2025</v>
      </c>
    </row>
    <row r="248" spans="3:12" ht="9" customHeight="1" thickBot="1" x14ac:dyDescent="0.3">
      <c r="C248" s="1867"/>
      <c r="D248" s="414" t="s">
        <v>17</v>
      </c>
      <c r="E248" s="414" t="s">
        <v>18</v>
      </c>
      <c r="F248" s="414" t="s">
        <v>18</v>
      </c>
      <c r="G248" s="414" t="s">
        <v>18</v>
      </c>
    </row>
    <row r="249" spans="3:12" ht="15.75" thickBot="1" x14ac:dyDescent="0.3">
      <c r="C249" s="742" t="s">
        <v>39</v>
      </c>
      <c r="D249" s="418"/>
      <c r="E249" s="418"/>
      <c r="F249" s="418"/>
      <c r="G249" s="418"/>
    </row>
    <row r="250" spans="3:12" ht="15.75" thickBot="1" x14ac:dyDescent="0.3">
      <c r="C250" s="742" t="s">
        <v>562</v>
      </c>
      <c r="D250" s="418">
        <f>D313-D275</f>
        <v>0</v>
      </c>
      <c r="E250" s="418">
        <f>E313-E275</f>
        <v>0</v>
      </c>
      <c r="F250" s="418">
        <f>F313-F275</f>
        <v>0</v>
      </c>
      <c r="G250" s="418">
        <f>G268</f>
        <v>0</v>
      </c>
    </row>
    <row r="251" spans="3:12" ht="15.75" thickBot="1" x14ac:dyDescent="0.3">
      <c r="C251" s="742" t="s">
        <v>563</v>
      </c>
      <c r="D251" s="418" t="e">
        <f>D250/D249</f>
        <v>#DIV/0!</v>
      </c>
      <c r="E251" s="418" t="e">
        <f>E250/E249</f>
        <v>#DIV/0!</v>
      </c>
      <c r="F251" s="418" t="e">
        <f>F250/F249</f>
        <v>#DIV/0!</v>
      </c>
      <c r="G251" s="418" t="e">
        <f>G250/G249</f>
        <v>#DIV/0!</v>
      </c>
    </row>
    <row r="252" spans="3:12" ht="15.75" thickBot="1" x14ac:dyDescent="0.3">
      <c r="C252" s="742" t="s">
        <v>564</v>
      </c>
      <c r="D252" s="420" t="s">
        <v>565</v>
      </c>
      <c r="E252" s="421" t="e">
        <f t="shared" ref="E252:G254" si="7">E249/D249-1</f>
        <v>#DIV/0!</v>
      </c>
      <c r="F252" s="421" t="e">
        <f t="shared" si="7"/>
        <v>#DIV/0!</v>
      </c>
      <c r="G252" s="421" t="e">
        <f t="shared" si="7"/>
        <v>#DIV/0!</v>
      </c>
      <c r="I252" s="437"/>
      <c r="J252" s="437"/>
      <c r="K252" s="437"/>
      <c r="L252" s="437"/>
    </row>
    <row r="253" spans="3:12" ht="15.75" thickBot="1" x14ac:dyDescent="0.3">
      <c r="C253" s="742" t="s">
        <v>566</v>
      </c>
      <c r="D253" s="420" t="s">
        <v>565</v>
      </c>
      <c r="E253" s="421" t="e">
        <f t="shared" si="7"/>
        <v>#DIV/0!</v>
      </c>
      <c r="F253" s="421" t="e">
        <f t="shared" si="7"/>
        <v>#DIV/0!</v>
      </c>
      <c r="G253" s="421" t="e">
        <f t="shared" si="7"/>
        <v>#DIV/0!</v>
      </c>
    </row>
    <row r="254" spans="3:12" ht="15.75" thickBot="1" x14ac:dyDescent="0.3">
      <c r="C254" s="742" t="s">
        <v>51</v>
      </c>
      <c r="D254" s="420" t="s">
        <v>565</v>
      </c>
      <c r="E254" s="421" t="e">
        <f t="shared" si="7"/>
        <v>#DIV/0!</v>
      </c>
      <c r="F254" s="421" t="e">
        <f t="shared" si="7"/>
        <v>#DIV/0!</v>
      </c>
      <c r="G254" s="421" t="e">
        <f t="shared" si="7"/>
        <v>#DIV/0!</v>
      </c>
    </row>
    <row r="255" spans="3:12" ht="15.75" thickBot="1" x14ac:dyDescent="0.3">
      <c r="C255" s="1872" t="s">
        <v>592</v>
      </c>
      <c r="D255" s="1638"/>
      <c r="E255" s="1638"/>
      <c r="F255" s="1638"/>
      <c r="G255" s="1873"/>
    </row>
    <row r="256" spans="3:12" ht="12.75" customHeight="1" x14ac:dyDescent="0.25">
      <c r="C256" s="1866"/>
      <c r="D256" s="412">
        <v>2022</v>
      </c>
      <c r="E256" s="412">
        <v>2023</v>
      </c>
      <c r="F256" s="412">
        <v>2024</v>
      </c>
      <c r="G256" s="412">
        <v>2025</v>
      </c>
    </row>
    <row r="257" spans="3:7" ht="11.25" customHeight="1" thickBot="1" x14ac:dyDescent="0.3">
      <c r="C257" s="1867"/>
      <c r="D257" s="414" t="s">
        <v>17</v>
      </c>
      <c r="E257" s="414" t="s">
        <v>18</v>
      </c>
      <c r="F257" s="414" t="s">
        <v>18</v>
      </c>
      <c r="G257" s="414" t="s">
        <v>18</v>
      </c>
    </row>
    <row r="258" spans="3:7" ht="15.75" thickBot="1" x14ac:dyDescent="0.3">
      <c r="C258" s="738" t="s">
        <v>593</v>
      </c>
      <c r="D258" s="428">
        <f>D259+D260+D261+D262</f>
        <v>0</v>
      </c>
      <c r="E258" s="428">
        <f>E259+E260+E261+E262</f>
        <v>0</v>
      </c>
      <c r="F258" s="428">
        <f>F259+F260+F261+F262</f>
        <v>0</v>
      </c>
      <c r="G258" s="428">
        <f>G259+G260+G261+G262</f>
        <v>0</v>
      </c>
    </row>
    <row r="259" spans="3:7" ht="15.75" thickBot="1" x14ac:dyDescent="0.3">
      <c r="C259" s="737" t="s">
        <v>569</v>
      </c>
      <c r="D259" s="428"/>
      <c r="E259" s="428"/>
      <c r="F259" s="428"/>
      <c r="G259" s="428"/>
    </row>
    <row r="260" spans="3:7" ht="15.75" thickBot="1" x14ac:dyDescent="0.3">
      <c r="C260" s="737" t="s">
        <v>594</v>
      </c>
      <c r="D260" s="428"/>
      <c r="E260" s="428"/>
      <c r="F260" s="428"/>
      <c r="G260" s="428"/>
    </row>
    <row r="261" spans="3:7" ht="15.75" thickBot="1" x14ac:dyDescent="0.3">
      <c r="C261" s="737" t="s">
        <v>595</v>
      </c>
      <c r="D261" s="428"/>
      <c r="E261" s="428"/>
      <c r="F261" s="428"/>
      <c r="G261" s="428"/>
    </row>
    <row r="262" spans="3:7" ht="15.75" thickBot="1" x14ac:dyDescent="0.3">
      <c r="C262" s="737" t="s">
        <v>596</v>
      </c>
      <c r="D262" s="428"/>
      <c r="E262" s="428"/>
      <c r="F262" s="428"/>
      <c r="G262" s="428"/>
    </row>
    <row r="263" spans="3:7" ht="15.75" thickBot="1" x14ac:dyDescent="0.3">
      <c r="C263" s="738" t="s">
        <v>597</v>
      </c>
      <c r="D263" s="432">
        <f>D264+D265+D266+D267</f>
        <v>0</v>
      </c>
      <c r="E263" s="432">
        <f>E264+E265+E266+E267</f>
        <v>0</v>
      </c>
      <c r="F263" s="432">
        <f>F264+F265+F266+F267</f>
        <v>0</v>
      </c>
      <c r="G263" s="432">
        <f>G264+G265+G266+G267</f>
        <v>0</v>
      </c>
    </row>
    <row r="264" spans="3:7" ht="15.75" thickBot="1" x14ac:dyDescent="0.3">
      <c r="C264" s="737" t="s">
        <v>569</v>
      </c>
      <c r="D264" s="432"/>
      <c r="E264" s="428"/>
      <c r="F264" s="428"/>
      <c r="G264" s="428">
        <v>0</v>
      </c>
    </row>
    <row r="265" spans="3:7" ht="15.75" thickBot="1" x14ac:dyDescent="0.3">
      <c r="C265" s="737" t="s">
        <v>594</v>
      </c>
      <c r="D265" s="432"/>
      <c r="E265" s="428"/>
      <c r="F265" s="428"/>
      <c r="G265" s="428"/>
    </row>
    <row r="266" spans="3:7" ht="15.75" thickBot="1" x14ac:dyDescent="0.3">
      <c r="C266" s="737" t="s">
        <v>595</v>
      </c>
      <c r="D266" s="432"/>
      <c r="E266" s="428"/>
      <c r="F266" s="428"/>
      <c r="G266" s="428"/>
    </row>
    <row r="267" spans="3:7" ht="15.75" thickBot="1" x14ac:dyDescent="0.3">
      <c r="C267" s="737" t="s">
        <v>596</v>
      </c>
      <c r="D267" s="432"/>
      <c r="E267" s="428"/>
      <c r="F267" s="428"/>
      <c r="G267" s="428"/>
    </row>
    <row r="268" spans="3:7" ht="15.75" thickBot="1" x14ac:dyDescent="0.3">
      <c r="C268" s="748" t="s">
        <v>577</v>
      </c>
      <c r="D268" s="432">
        <f>D258+D263</f>
        <v>0</v>
      </c>
      <c r="E268" s="432">
        <f>E258+E263</f>
        <v>0</v>
      </c>
      <c r="F268" s="432">
        <f>F258+F263</f>
        <v>0</v>
      </c>
      <c r="G268" s="432">
        <f>G258+G263</f>
        <v>0</v>
      </c>
    </row>
    <row r="269" spans="3:7" ht="34.5" thickBot="1" x14ac:dyDescent="0.3">
      <c r="C269" s="444" t="s">
        <v>647</v>
      </c>
      <c r="D269" s="444"/>
      <c r="E269" s="445" t="s">
        <v>587</v>
      </c>
      <c r="F269" s="1627"/>
      <c r="G269" s="1880"/>
    </row>
    <row r="270" spans="3:7" ht="17.25" customHeight="1" thickBot="1" x14ac:dyDescent="0.3">
      <c r="C270" s="742" t="s">
        <v>560</v>
      </c>
      <c r="D270" s="1629"/>
      <c r="E270" s="1630"/>
      <c r="F270" s="1630"/>
      <c r="G270" s="1871"/>
    </row>
    <row r="271" spans="3:7" ht="15.75" thickBot="1" x14ac:dyDescent="0.3">
      <c r="C271" s="742" t="s">
        <v>37</v>
      </c>
      <c r="D271" s="1643"/>
      <c r="E271" s="1644"/>
      <c r="F271" s="1644"/>
      <c r="G271" s="1857"/>
    </row>
    <row r="272" spans="3:7" ht="12.75" customHeight="1" x14ac:dyDescent="0.25">
      <c r="C272" s="1866"/>
      <c r="D272" s="412">
        <v>2022</v>
      </c>
      <c r="E272" s="412">
        <v>2023</v>
      </c>
      <c r="F272" s="412">
        <v>2024</v>
      </c>
      <c r="G272" s="412">
        <v>2025</v>
      </c>
    </row>
    <row r="273" spans="3:12" ht="9" customHeight="1" thickBot="1" x14ac:dyDescent="0.3">
      <c r="C273" s="1867"/>
      <c r="D273" s="414" t="s">
        <v>17</v>
      </c>
      <c r="E273" s="414" t="s">
        <v>18</v>
      </c>
      <c r="F273" s="414" t="s">
        <v>18</v>
      </c>
      <c r="G273" s="414" t="s">
        <v>18</v>
      </c>
    </row>
    <row r="274" spans="3:12" ht="15.75" thickBot="1" x14ac:dyDescent="0.3">
      <c r="C274" s="742" t="s">
        <v>39</v>
      </c>
      <c r="D274" s="742"/>
      <c r="E274" s="742"/>
      <c r="F274" s="742"/>
      <c r="G274" s="742"/>
    </row>
    <row r="275" spans="3:12" ht="15.75" thickBot="1" x14ac:dyDescent="0.3">
      <c r="C275" s="742" t="s">
        <v>562</v>
      </c>
      <c r="D275" s="418"/>
      <c r="E275" s="418"/>
      <c r="F275" s="418"/>
      <c r="G275" s="418"/>
    </row>
    <row r="276" spans="3:12" ht="15.75" thickBot="1" x14ac:dyDescent="0.3">
      <c r="C276" s="742" t="s">
        <v>563</v>
      </c>
      <c r="D276" s="418" t="e">
        <f>D275/D274</f>
        <v>#DIV/0!</v>
      </c>
      <c r="E276" s="418" t="e">
        <f>E275/E274</f>
        <v>#DIV/0!</v>
      </c>
      <c r="F276" s="418" t="e">
        <f>F275/F274</f>
        <v>#DIV/0!</v>
      </c>
      <c r="G276" s="418" t="e">
        <f>G275/G274</f>
        <v>#DIV/0!</v>
      </c>
    </row>
    <row r="277" spans="3:12" ht="15.75" thickBot="1" x14ac:dyDescent="0.3">
      <c r="C277" s="742" t="s">
        <v>564</v>
      </c>
      <c r="D277" s="420" t="s">
        <v>565</v>
      </c>
      <c r="E277" s="421" t="e">
        <f t="shared" ref="E277:G279" si="8">E274/D274-1</f>
        <v>#DIV/0!</v>
      </c>
      <c r="F277" s="421" t="e">
        <f t="shared" si="8"/>
        <v>#DIV/0!</v>
      </c>
      <c r="G277" s="421" t="e">
        <f t="shared" si="8"/>
        <v>#DIV/0!</v>
      </c>
      <c r="I277" s="437"/>
      <c r="J277" s="437"/>
      <c r="K277" s="437"/>
      <c r="L277" s="437"/>
    </row>
    <row r="278" spans="3:12" ht="15.75" thickBot="1" x14ac:dyDescent="0.3">
      <c r="C278" s="742" t="s">
        <v>566</v>
      </c>
      <c r="D278" s="420" t="s">
        <v>565</v>
      </c>
      <c r="E278" s="421" t="e">
        <f t="shared" si="8"/>
        <v>#DIV/0!</v>
      </c>
      <c r="F278" s="421" t="e">
        <f t="shared" si="8"/>
        <v>#DIV/0!</v>
      </c>
      <c r="G278" s="421" t="e">
        <f t="shared" si="8"/>
        <v>#DIV/0!</v>
      </c>
    </row>
    <row r="279" spans="3:12" ht="15.75" thickBot="1" x14ac:dyDescent="0.3">
      <c r="C279" s="742" t="s">
        <v>51</v>
      </c>
      <c r="D279" s="420" t="s">
        <v>565</v>
      </c>
      <c r="E279" s="421" t="e">
        <f t="shared" si="8"/>
        <v>#DIV/0!</v>
      </c>
      <c r="F279" s="421" t="e">
        <f t="shared" si="8"/>
        <v>#DIV/0!</v>
      </c>
      <c r="G279" s="421" t="e">
        <f t="shared" si="8"/>
        <v>#DIV/0!</v>
      </c>
    </row>
    <row r="280" spans="3:12" ht="15.75" thickBot="1" x14ac:dyDescent="0.3">
      <c r="C280" s="1872" t="s">
        <v>1974</v>
      </c>
      <c r="D280" s="1638"/>
      <c r="E280" s="1638"/>
      <c r="F280" s="1638"/>
      <c r="G280" s="1873"/>
    </row>
    <row r="281" spans="3:12" ht="12.75" customHeight="1" x14ac:dyDescent="0.25">
      <c r="C281" s="1866"/>
      <c r="D281" s="412">
        <v>2022</v>
      </c>
      <c r="E281" s="412">
        <v>2023</v>
      </c>
      <c r="F281" s="412">
        <v>2024</v>
      </c>
      <c r="G281" s="412">
        <v>2025</v>
      </c>
    </row>
    <row r="282" spans="3:12" ht="9" customHeight="1" thickBot="1" x14ac:dyDescent="0.3">
      <c r="C282" s="1867"/>
      <c r="D282" s="414" t="s">
        <v>17</v>
      </c>
      <c r="E282" s="414" t="s">
        <v>18</v>
      </c>
      <c r="F282" s="414" t="s">
        <v>18</v>
      </c>
      <c r="G282" s="414" t="s">
        <v>18</v>
      </c>
    </row>
    <row r="283" spans="3:12" ht="15.75" thickBot="1" x14ac:dyDescent="0.3">
      <c r="C283" s="738" t="s">
        <v>593</v>
      </c>
      <c r="D283" s="428">
        <f>D284+D285+D286+D287</f>
        <v>0</v>
      </c>
      <c r="E283" s="428">
        <f>E284+E285+E286+E287</f>
        <v>0</v>
      </c>
      <c r="F283" s="428">
        <f>F284+F285+F286+F287</f>
        <v>0</v>
      </c>
      <c r="G283" s="428">
        <f>G284+G285+G286+G287</f>
        <v>0</v>
      </c>
    </row>
    <row r="284" spans="3:12" ht="15.75" thickBot="1" x14ac:dyDescent="0.3">
      <c r="C284" s="737" t="s">
        <v>569</v>
      </c>
      <c r="D284" s="428"/>
      <c r="E284" s="428"/>
      <c r="F284" s="428"/>
      <c r="G284" s="428"/>
    </row>
    <row r="285" spans="3:12" ht="15.75" thickBot="1" x14ac:dyDescent="0.3">
      <c r="C285" s="737" t="s">
        <v>594</v>
      </c>
      <c r="D285" s="428"/>
      <c r="E285" s="428"/>
      <c r="F285" s="428"/>
      <c r="G285" s="428"/>
    </row>
    <row r="286" spans="3:12" ht="15.75" thickBot="1" x14ac:dyDescent="0.3">
      <c r="C286" s="737" t="s">
        <v>595</v>
      </c>
      <c r="D286" s="428"/>
      <c r="E286" s="428"/>
      <c r="F286" s="428"/>
      <c r="G286" s="428"/>
    </row>
    <row r="287" spans="3:12" ht="15.75" thickBot="1" x14ac:dyDescent="0.3">
      <c r="C287" s="737" t="s">
        <v>596</v>
      </c>
      <c r="D287" s="428"/>
      <c r="E287" s="428"/>
      <c r="F287" s="428"/>
      <c r="G287" s="428"/>
    </row>
    <row r="288" spans="3:12" ht="15.75" thickBot="1" x14ac:dyDescent="0.3">
      <c r="C288" s="738" t="s">
        <v>597</v>
      </c>
      <c r="D288" s="432">
        <f>D289+D290+D291+D292</f>
        <v>0</v>
      </c>
      <c r="E288" s="432">
        <f>E289+E290+E291+E292</f>
        <v>0</v>
      </c>
      <c r="F288" s="432">
        <f>F289+F290+F291+F292</f>
        <v>0</v>
      </c>
      <c r="G288" s="432">
        <f>G289+G290+G291+G292</f>
        <v>0</v>
      </c>
    </row>
    <row r="289" spans="3:12" ht="15.75" thickBot="1" x14ac:dyDescent="0.3">
      <c r="C289" s="737" t="s">
        <v>569</v>
      </c>
      <c r="D289" s="432"/>
      <c r="E289" s="428"/>
      <c r="F289" s="428"/>
      <c r="G289" s="428"/>
    </row>
    <row r="290" spans="3:12" ht="15.75" thickBot="1" x14ac:dyDescent="0.3">
      <c r="C290" s="737" t="s">
        <v>594</v>
      </c>
      <c r="D290" s="432"/>
      <c r="E290" s="428"/>
      <c r="F290" s="428"/>
      <c r="G290" s="428"/>
    </row>
    <row r="291" spans="3:12" ht="15.75" thickBot="1" x14ac:dyDescent="0.3">
      <c r="C291" s="737" t="s">
        <v>595</v>
      </c>
      <c r="D291" s="432"/>
      <c r="E291" s="428"/>
      <c r="F291" s="428"/>
      <c r="G291" s="428"/>
    </row>
    <row r="292" spans="3:12" ht="15.75" thickBot="1" x14ac:dyDescent="0.3">
      <c r="C292" s="737" t="s">
        <v>596</v>
      </c>
      <c r="D292" s="432"/>
      <c r="E292" s="428"/>
      <c r="F292" s="428"/>
      <c r="G292" s="428"/>
    </row>
    <row r="293" spans="3:12" ht="15.75" thickBot="1" x14ac:dyDescent="0.3">
      <c r="C293" s="748" t="s">
        <v>653</v>
      </c>
      <c r="D293" s="432">
        <f>D283+D288</f>
        <v>0</v>
      </c>
      <c r="E293" s="432">
        <f>E283+E288</f>
        <v>0</v>
      </c>
      <c r="F293" s="432">
        <f>F283+F288</f>
        <v>0</v>
      </c>
      <c r="G293" s="432">
        <f>G283+G288</f>
        <v>0</v>
      </c>
    </row>
    <row r="294" spans="3:12" ht="34.5" thickBot="1" x14ac:dyDescent="0.3">
      <c r="C294" s="444" t="s">
        <v>664</v>
      </c>
      <c r="D294" s="746"/>
      <c r="E294" s="745" t="s">
        <v>587</v>
      </c>
      <c r="F294" s="744"/>
      <c r="G294" s="743"/>
    </row>
    <row r="295" spans="3:12" ht="17.25" customHeight="1" thickBot="1" x14ac:dyDescent="0.3">
      <c r="C295" s="742" t="s">
        <v>560</v>
      </c>
      <c r="D295" s="1629"/>
      <c r="E295" s="1630"/>
      <c r="F295" s="1630"/>
      <c r="G295" s="1871"/>
    </row>
    <row r="296" spans="3:12" ht="15.75" thickBot="1" x14ac:dyDescent="0.3">
      <c r="C296" s="742" t="s">
        <v>37</v>
      </c>
      <c r="D296" s="1643"/>
      <c r="E296" s="1644"/>
      <c r="F296" s="1644"/>
      <c r="G296" s="1857"/>
    </row>
    <row r="297" spans="3:12" ht="12.75" customHeight="1" x14ac:dyDescent="0.25">
      <c r="C297" s="1866"/>
      <c r="D297" s="412">
        <v>2022</v>
      </c>
      <c r="E297" s="412">
        <v>2023</v>
      </c>
      <c r="F297" s="412">
        <v>2024</v>
      </c>
      <c r="G297" s="412">
        <v>2025</v>
      </c>
    </row>
    <row r="298" spans="3:12" ht="9" customHeight="1" thickBot="1" x14ac:dyDescent="0.3">
      <c r="C298" s="1867"/>
      <c r="D298" s="414" t="s">
        <v>17</v>
      </c>
      <c r="E298" s="414" t="s">
        <v>18</v>
      </c>
      <c r="F298" s="414" t="s">
        <v>18</v>
      </c>
      <c r="G298" s="414" t="s">
        <v>18</v>
      </c>
    </row>
    <row r="299" spans="3:12" ht="15.75" thickBot="1" x14ac:dyDescent="0.3">
      <c r="C299" s="742" t="s">
        <v>39</v>
      </c>
      <c r="D299" s="742"/>
      <c r="E299" s="742"/>
      <c r="F299" s="742"/>
      <c r="G299" s="742"/>
    </row>
    <row r="300" spans="3:12" ht="15.75" thickBot="1" x14ac:dyDescent="0.3">
      <c r="C300" s="742" t="s">
        <v>562</v>
      </c>
      <c r="D300" s="418">
        <f>D318</f>
        <v>0</v>
      </c>
      <c r="E300" s="418">
        <f>E318</f>
        <v>0</v>
      </c>
      <c r="F300" s="418">
        <f>F318</f>
        <v>0</v>
      </c>
      <c r="G300" s="418">
        <f>G318</f>
        <v>0</v>
      </c>
    </row>
    <row r="301" spans="3:12" ht="15.75" thickBot="1" x14ac:dyDescent="0.3">
      <c r="C301" s="742" t="s">
        <v>563</v>
      </c>
      <c r="D301" s="418" t="e">
        <f>D300/D299</f>
        <v>#DIV/0!</v>
      </c>
      <c r="E301" s="418" t="e">
        <f>E300/E299</f>
        <v>#DIV/0!</v>
      </c>
      <c r="F301" s="418" t="e">
        <f>F300/F299</f>
        <v>#DIV/0!</v>
      </c>
      <c r="G301" s="418" t="e">
        <f>G300/G299</f>
        <v>#DIV/0!</v>
      </c>
    </row>
    <row r="302" spans="3:12" ht="15.75" thickBot="1" x14ac:dyDescent="0.3">
      <c r="C302" s="742" t="s">
        <v>564</v>
      </c>
      <c r="D302" s="420" t="s">
        <v>565</v>
      </c>
      <c r="E302" s="421" t="e">
        <f t="shared" ref="E302:G304" si="9">E299/D299-1</f>
        <v>#DIV/0!</v>
      </c>
      <c r="F302" s="421" t="e">
        <f t="shared" si="9"/>
        <v>#DIV/0!</v>
      </c>
      <c r="G302" s="421" t="e">
        <f t="shared" si="9"/>
        <v>#DIV/0!</v>
      </c>
      <c r="I302" s="437"/>
      <c r="J302" s="437"/>
      <c r="K302" s="437"/>
      <c r="L302" s="437"/>
    </row>
    <row r="303" spans="3:12" ht="15.75" thickBot="1" x14ac:dyDescent="0.3">
      <c r="C303" s="742" t="s">
        <v>566</v>
      </c>
      <c r="D303" s="420" t="s">
        <v>565</v>
      </c>
      <c r="E303" s="421" t="e">
        <f t="shared" si="9"/>
        <v>#DIV/0!</v>
      </c>
      <c r="F303" s="421" t="e">
        <f t="shared" si="9"/>
        <v>#DIV/0!</v>
      </c>
      <c r="G303" s="421" t="e">
        <f t="shared" si="9"/>
        <v>#DIV/0!</v>
      </c>
    </row>
    <row r="304" spans="3:12" ht="15.75" thickBot="1" x14ac:dyDescent="0.3">
      <c r="C304" s="742" t="s">
        <v>51</v>
      </c>
      <c r="D304" s="420" t="s">
        <v>565</v>
      </c>
      <c r="E304" s="421" t="e">
        <f t="shared" si="9"/>
        <v>#DIV/0!</v>
      </c>
      <c r="F304" s="421" t="e">
        <f t="shared" si="9"/>
        <v>#DIV/0!</v>
      </c>
      <c r="G304" s="421" t="e">
        <f t="shared" si="9"/>
        <v>#DIV/0!</v>
      </c>
    </row>
    <row r="305" spans="3:7" ht="15.75" thickBot="1" x14ac:dyDescent="0.3">
      <c r="C305" s="1872" t="s">
        <v>2033</v>
      </c>
      <c r="D305" s="1638"/>
      <c r="E305" s="1638"/>
      <c r="F305" s="1638"/>
      <c r="G305" s="1873"/>
    </row>
    <row r="306" spans="3:7" ht="12.75" customHeight="1" x14ac:dyDescent="0.25">
      <c r="C306" s="1866"/>
      <c r="D306" s="412">
        <v>2022</v>
      </c>
      <c r="E306" s="412">
        <v>2023</v>
      </c>
      <c r="F306" s="412">
        <v>2024</v>
      </c>
      <c r="G306" s="412">
        <v>2025</v>
      </c>
    </row>
    <row r="307" spans="3:7" ht="9" customHeight="1" thickBot="1" x14ac:dyDescent="0.3">
      <c r="C307" s="1867"/>
      <c r="D307" s="414" t="s">
        <v>17</v>
      </c>
      <c r="E307" s="414" t="s">
        <v>18</v>
      </c>
      <c r="F307" s="414" t="s">
        <v>18</v>
      </c>
      <c r="G307" s="414" t="s">
        <v>18</v>
      </c>
    </row>
    <row r="308" spans="3:7" ht="15.75" thickBot="1" x14ac:dyDescent="0.3">
      <c r="C308" s="738" t="s">
        <v>593</v>
      </c>
      <c r="D308" s="428">
        <f>D309+D310+D311+D312</f>
        <v>0</v>
      </c>
      <c r="E308" s="428">
        <f>E309+E310+E311+E312</f>
        <v>0</v>
      </c>
      <c r="F308" s="428">
        <f>F309+F310+F311+F312</f>
        <v>0</v>
      </c>
      <c r="G308" s="428">
        <f>G309+G310+G311+G312</f>
        <v>0</v>
      </c>
    </row>
    <row r="309" spans="3:7" ht="15.75" thickBot="1" x14ac:dyDescent="0.3">
      <c r="C309" s="737" t="s">
        <v>569</v>
      </c>
      <c r="D309" s="428"/>
      <c r="E309" s="428"/>
      <c r="F309" s="428"/>
      <c r="G309" s="428"/>
    </row>
    <row r="310" spans="3:7" ht="15.75" thickBot="1" x14ac:dyDescent="0.3">
      <c r="C310" s="737" t="s">
        <v>594</v>
      </c>
      <c r="D310" s="428"/>
      <c r="E310" s="428"/>
      <c r="F310" s="428"/>
      <c r="G310" s="428"/>
    </row>
    <row r="311" spans="3:7" ht="15.75" thickBot="1" x14ac:dyDescent="0.3">
      <c r="C311" s="737" t="s">
        <v>595</v>
      </c>
      <c r="D311" s="428"/>
      <c r="E311" s="428"/>
      <c r="F311" s="428"/>
      <c r="G311" s="428"/>
    </row>
    <row r="312" spans="3:7" ht="15.75" thickBot="1" x14ac:dyDescent="0.3">
      <c r="C312" s="737" t="s">
        <v>596</v>
      </c>
      <c r="D312" s="428"/>
      <c r="E312" s="428"/>
      <c r="F312" s="428"/>
      <c r="G312" s="428"/>
    </row>
    <row r="313" spans="3:7" ht="15.75" thickBot="1" x14ac:dyDescent="0.3">
      <c r="C313" s="738" t="s">
        <v>597</v>
      </c>
      <c r="D313" s="432">
        <f>D314+D315+D316+D317</f>
        <v>0</v>
      </c>
      <c r="E313" s="432">
        <f>E314+E315+E316+E317</f>
        <v>0</v>
      </c>
      <c r="F313" s="432">
        <f>F314+F315+F316+F317</f>
        <v>0</v>
      </c>
      <c r="G313" s="432">
        <f>G314+G315+G316+G317</f>
        <v>0</v>
      </c>
    </row>
    <row r="314" spans="3:7" ht="15.75" thickBot="1" x14ac:dyDescent="0.3">
      <c r="C314" s="737" t="s">
        <v>569</v>
      </c>
      <c r="D314" s="432"/>
      <c r="E314" s="428"/>
      <c r="F314" s="428"/>
      <c r="G314" s="428"/>
    </row>
    <row r="315" spans="3:7" ht="15.75" thickBot="1" x14ac:dyDescent="0.3">
      <c r="C315" s="737" t="s">
        <v>594</v>
      </c>
      <c r="D315" s="432"/>
      <c r="E315" s="428"/>
      <c r="F315" s="428"/>
      <c r="G315" s="428"/>
    </row>
    <row r="316" spans="3:7" ht="15.75" thickBot="1" x14ac:dyDescent="0.3">
      <c r="C316" s="737" t="s">
        <v>595</v>
      </c>
      <c r="D316" s="432"/>
      <c r="E316" s="428"/>
      <c r="F316" s="428"/>
      <c r="G316" s="428"/>
    </row>
    <row r="317" spans="3:7" ht="15.75" thickBot="1" x14ac:dyDescent="0.3">
      <c r="C317" s="737" t="s">
        <v>596</v>
      </c>
      <c r="D317" s="432"/>
      <c r="E317" s="428"/>
      <c r="F317" s="428"/>
      <c r="G317" s="428"/>
    </row>
    <row r="318" spans="3:7" ht="15.75" thickBot="1" x14ac:dyDescent="0.3">
      <c r="C318" s="741" t="s">
        <v>71</v>
      </c>
      <c r="D318" s="432">
        <f>D308+D313</f>
        <v>0</v>
      </c>
      <c r="E318" s="432">
        <f>E308+E313</f>
        <v>0</v>
      </c>
      <c r="F318" s="432">
        <f>F308+F313</f>
        <v>0</v>
      </c>
      <c r="G318" s="432">
        <f>G308+G313</f>
        <v>0</v>
      </c>
    </row>
    <row r="319" spans="3:7" ht="25.5" customHeight="1" thickBot="1" x14ac:dyDescent="0.3">
      <c r="C319" s="747" t="s">
        <v>661</v>
      </c>
      <c r="D319" s="1646"/>
      <c r="E319" s="1627"/>
      <c r="F319" s="1627"/>
      <c r="G319" s="1880"/>
    </row>
    <row r="320" spans="3:7" ht="34.5" thickBot="1" x14ac:dyDescent="0.3">
      <c r="C320" s="444" t="s">
        <v>664</v>
      </c>
      <c r="D320" s="746"/>
      <c r="E320" s="745" t="s">
        <v>587</v>
      </c>
      <c r="F320" s="744"/>
      <c r="G320" s="743"/>
    </row>
    <row r="321" spans="3:12" ht="17.25" customHeight="1" thickBot="1" x14ac:dyDescent="0.3">
      <c r="C321" s="742" t="s">
        <v>560</v>
      </c>
      <c r="D321" s="1629"/>
      <c r="E321" s="1630"/>
      <c r="F321" s="1630"/>
      <c r="G321" s="1871"/>
    </row>
    <row r="322" spans="3:12" ht="15.75" thickBot="1" x14ac:dyDescent="0.3">
      <c r="C322" s="742" t="s">
        <v>37</v>
      </c>
      <c r="D322" s="1643"/>
      <c r="E322" s="1644"/>
      <c r="F322" s="1644"/>
      <c r="G322" s="1857"/>
    </row>
    <row r="323" spans="3:12" ht="12.75" customHeight="1" x14ac:dyDescent="0.25">
      <c r="C323" s="1866"/>
      <c r="D323" s="412">
        <v>2022</v>
      </c>
      <c r="E323" s="412">
        <v>2023</v>
      </c>
      <c r="F323" s="412">
        <v>2024</v>
      </c>
      <c r="G323" s="412">
        <v>2025</v>
      </c>
    </row>
    <row r="324" spans="3:12" ht="9" customHeight="1" thickBot="1" x14ac:dyDescent="0.3">
      <c r="C324" s="1867"/>
      <c r="D324" s="414" t="s">
        <v>17</v>
      </c>
      <c r="E324" s="414" t="s">
        <v>18</v>
      </c>
      <c r="F324" s="414" t="s">
        <v>18</v>
      </c>
      <c r="G324" s="414" t="s">
        <v>18</v>
      </c>
    </row>
    <row r="325" spans="3:12" ht="15.75" thickBot="1" x14ac:dyDescent="0.3">
      <c r="C325" s="742" t="s">
        <v>39</v>
      </c>
      <c r="D325" s="742"/>
      <c r="E325" s="742"/>
      <c r="F325" s="742"/>
      <c r="G325" s="742"/>
    </row>
    <row r="326" spans="3:12" ht="15.75" thickBot="1" x14ac:dyDescent="0.3">
      <c r="C326" s="742" t="s">
        <v>562</v>
      </c>
      <c r="D326" s="418">
        <f>D344</f>
        <v>0</v>
      </c>
      <c r="E326" s="418">
        <f>E344</f>
        <v>0</v>
      </c>
      <c r="F326" s="418">
        <f>F344</f>
        <v>0</v>
      </c>
      <c r="G326" s="418">
        <f>G344</f>
        <v>0</v>
      </c>
    </row>
    <row r="327" spans="3:12" ht="15.75" thickBot="1" x14ac:dyDescent="0.3">
      <c r="C327" s="742" t="s">
        <v>563</v>
      </c>
      <c r="D327" s="418" t="e">
        <f>D326/D325</f>
        <v>#DIV/0!</v>
      </c>
      <c r="E327" s="418" t="e">
        <f>E326/E325</f>
        <v>#DIV/0!</v>
      </c>
      <c r="F327" s="418" t="e">
        <f>F326/F325</f>
        <v>#DIV/0!</v>
      </c>
      <c r="G327" s="418" t="e">
        <f>G326/G325</f>
        <v>#DIV/0!</v>
      </c>
    </row>
    <row r="328" spans="3:12" ht="15.75" thickBot="1" x14ac:dyDescent="0.3">
      <c r="C328" s="742" t="s">
        <v>564</v>
      </c>
      <c r="D328" s="420" t="s">
        <v>565</v>
      </c>
      <c r="E328" s="421" t="e">
        <f t="shared" ref="E328:G330" si="10">E325/D325-1</f>
        <v>#DIV/0!</v>
      </c>
      <c r="F328" s="421" t="e">
        <f t="shared" si="10"/>
        <v>#DIV/0!</v>
      </c>
      <c r="G328" s="421" t="e">
        <f t="shared" si="10"/>
        <v>#DIV/0!</v>
      </c>
      <c r="I328" s="437"/>
      <c r="J328" s="437"/>
      <c r="K328" s="437"/>
      <c r="L328" s="437"/>
    </row>
    <row r="329" spans="3:12" ht="15.75" thickBot="1" x14ac:dyDescent="0.3">
      <c r="C329" s="742" t="s">
        <v>566</v>
      </c>
      <c r="D329" s="420" t="s">
        <v>565</v>
      </c>
      <c r="E329" s="421" t="e">
        <f t="shared" si="10"/>
        <v>#DIV/0!</v>
      </c>
      <c r="F329" s="421" t="e">
        <f t="shared" si="10"/>
        <v>#DIV/0!</v>
      </c>
      <c r="G329" s="421" t="e">
        <f t="shared" si="10"/>
        <v>#DIV/0!</v>
      </c>
    </row>
    <row r="330" spans="3:12" ht="15.75" thickBot="1" x14ac:dyDescent="0.3">
      <c r="C330" s="742" t="s">
        <v>51</v>
      </c>
      <c r="D330" s="420" t="s">
        <v>565</v>
      </c>
      <c r="E330" s="421" t="e">
        <f t="shared" si="10"/>
        <v>#DIV/0!</v>
      </c>
      <c r="F330" s="421" t="e">
        <f t="shared" si="10"/>
        <v>#DIV/0!</v>
      </c>
      <c r="G330" s="421" t="e">
        <f t="shared" si="10"/>
        <v>#DIV/0!</v>
      </c>
    </row>
    <row r="331" spans="3:12" ht="15.75" thickBot="1" x14ac:dyDescent="0.3">
      <c r="C331" s="1872" t="s">
        <v>2032</v>
      </c>
      <c r="D331" s="1638"/>
      <c r="E331" s="1638"/>
      <c r="F331" s="1638"/>
      <c r="G331" s="1873"/>
    </row>
    <row r="332" spans="3:12" ht="12.75" customHeight="1" x14ac:dyDescent="0.25">
      <c r="C332" s="1866"/>
      <c r="D332" s="412">
        <v>2022</v>
      </c>
      <c r="E332" s="412">
        <v>2023</v>
      </c>
      <c r="F332" s="412">
        <v>2024</v>
      </c>
      <c r="G332" s="412">
        <v>2025</v>
      </c>
    </row>
    <row r="333" spans="3:12" ht="9" customHeight="1" thickBot="1" x14ac:dyDescent="0.3">
      <c r="C333" s="1867"/>
      <c r="D333" s="414" t="s">
        <v>17</v>
      </c>
      <c r="E333" s="414" t="s">
        <v>18</v>
      </c>
      <c r="F333" s="414" t="s">
        <v>18</v>
      </c>
      <c r="G333" s="414" t="s">
        <v>18</v>
      </c>
    </row>
    <row r="334" spans="3:12" ht="15.75" thickBot="1" x14ac:dyDescent="0.3">
      <c r="C334" s="738" t="s">
        <v>593</v>
      </c>
      <c r="D334" s="428">
        <f>D335+D336+D337+D338</f>
        <v>0</v>
      </c>
      <c r="E334" s="428">
        <f>E335+E336+E337+E338</f>
        <v>0</v>
      </c>
      <c r="F334" s="428">
        <f>F335+F336+F337+F338</f>
        <v>0</v>
      </c>
      <c r="G334" s="428">
        <f>G335+G336+G337+G338</f>
        <v>0</v>
      </c>
    </row>
    <row r="335" spans="3:12" ht="15.75" thickBot="1" x14ac:dyDescent="0.3">
      <c r="C335" s="737" t="s">
        <v>569</v>
      </c>
      <c r="D335" s="428"/>
      <c r="E335" s="428"/>
      <c r="F335" s="428"/>
      <c r="G335" s="428"/>
    </row>
    <row r="336" spans="3:12" ht="15.75" thickBot="1" x14ac:dyDescent="0.3">
      <c r="C336" s="737" t="s">
        <v>594</v>
      </c>
      <c r="D336" s="428"/>
      <c r="E336" s="428"/>
      <c r="F336" s="428"/>
      <c r="G336" s="428"/>
    </row>
    <row r="337" spans="3:7" ht="15.75" thickBot="1" x14ac:dyDescent="0.3">
      <c r="C337" s="737" t="s">
        <v>595</v>
      </c>
      <c r="D337" s="428"/>
      <c r="E337" s="428"/>
      <c r="F337" s="428"/>
      <c r="G337" s="428"/>
    </row>
    <row r="338" spans="3:7" ht="15.75" thickBot="1" x14ac:dyDescent="0.3">
      <c r="C338" s="737" t="s">
        <v>596</v>
      </c>
      <c r="D338" s="428"/>
      <c r="E338" s="428"/>
      <c r="F338" s="428"/>
      <c r="G338" s="428"/>
    </row>
    <row r="339" spans="3:7" ht="15.75" thickBot="1" x14ac:dyDescent="0.3">
      <c r="C339" s="738" t="s">
        <v>597</v>
      </c>
      <c r="D339" s="432">
        <f>D340+D341+D342+D343</f>
        <v>0</v>
      </c>
      <c r="E339" s="432">
        <f>E340+E341+E342+E343</f>
        <v>0</v>
      </c>
      <c r="F339" s="432">
        <f>F340+F341+F342+F343</f>
        <v>0</v>
      </c>
      <c r="G339" s="432">
        <f>G340+G341+G342+G343</f>
        <v>0</v>
      </c>
    </row>
    <row r="340" spans="3:7" ht="15.75" thickBot="1" x14ac:dyDescent="0.3">
      <c r="C340" s="737" t="s">
        <v>569</v>
      </c>
      <c r="D340" s="432"/>
      <c r="E340" s="432"/>
      <c r="F340" s="432"/>
      <c r="G340" s="432"/>
    </row>
    <row r="341" spans="3:7" ht="15.75" thickBot="1" x14ac:dyDescent="0.3">
      <c r="C341" s="737" t="s">
        <v>594</v>
      </c>
      <c r="D341" s="432"/>
      <c r="E341" s="432"/>
      <c r="F341" s="432"/>
      <c r="G341" s="432"/>
    </row>
    <row r="342" spans="3:7" ht="15.75" thickBot="1" x14ac:dyDescent="0.3">
      <c r="C342" s="737" t="s">
        <v>595</v>
      </c>
      <c r="D342" s="432"/>
      <c r="E342" s="432"/>
      <c r="F342" s="432"/>
      <c r="G342" s="432"/>
    </row>
    <row r="343" spans="3:7" ht="15.75" thickBot="1" x14ac:dyDescent="0.3">
      <c r="C343" s="737" t="s">
        <v>596</v>
      </c>
      <c r="D343" s="432"/>
      <c r="E343" s="432"/>
      <c r="F343" s="432"/>
      <c r="G343" s="432"/>
    </row>
    <row r="344" spans="3:7" ht="15.75" thickBot="1" x14ac:dyDescent="0.3">
      <c r="C344" s="741" t="s">
        <v>581</v>
      </c>
      <c r="D344" s="432">
        <f>D334+D339</f>
        <v>0</v>
      </c>
      <c r="E344" s="432">
        <f>E334+E339</f>
        <v>0</v>
      </c>
      <c r="F344" s="432">
        <f>F334+F339</f>
        <v>0</v>
      </c>
      <c r="G344" s="432">
        <f>G334+G339</f>
        <v>0</v>
      </c>
    </row>
    <row r="345" spans="3:7" ht="15.75" thickBot="1" x14ac:dyDescent="0.3">
      <c r="C345" s="740"/>
      <c r="D345" s="451"/>
      <c r="E345" s="451"/>
      <c r="F345" s="451"/>
      <c r="G345" s="451"/>
    </row>
    <row r="346" spans="3:7" ht="27" customHeight="1" thickBot="1" x14ac:dyDescent="0.3">
      <c r="C346" s="739" t="s">
        <v>598</v>
      </c>
      <c r="D346" s="453">
        <f>+D221+D145+D67+D30+D170+D104+D326+D300+D275+D250+D195</f>
        <v>134703</v>
      </c>
      <c r="E346" s="453">
        <f>+E221+E145+E67+E30+E170+E104+E326+E300+E275+E250+E195</f>
        <v>135500</v>
      </c>
      <c r="F346" s="453">
        <f>+F221+F145+F67+F30+F170+F104+F326+F300+F275+F250+F195</f>
        <v>135500</v>
      </c>
      <c r="G346" s="453">
        <f>+G221+G145+G67+G30+G170+G104+G326+G300+G275+G250+G195</f>
        <v>135500</v>
      </c>
    </row>
    <row r="347" spans="3:7" ht="36.75" thickBot="1" x14ac:dyDescent="0.3">
      <c r="C347" s="739" t="s">
        <v>599</v>
      </c>
      <c r="D347" s="453">
        <f>+D239+D213+D133+D96+D59+D344+D318+D293+D268+D188+D163</f>
        <v>134703</v>
      </c>
      <c r="E347" s="453">
        <f>+E239+E213+E133+E96+E59+E344+E318+E293+E268+E188+E163</f>
        <v>135500</v>
      </c>
      <c r="F347" s="453">
        <f>+F239+F213+F133+F96+F59+F344+F318+F293+F268+F188+F163</f>
        <v>135500</v>
      </c>
      <c r="G347" s="453">
        <f>+G239+G213+G133+G96+G59+G344+G318+G293+G268+G188+G163</f>
        <v>135500</v>
      </c>
    </row>
    <row r="348" spans="3:7" ht="15.75" thickBot="1" x14ac:dyDescent="0.3">
      <c r="C348" s="738" t="s">
        <v>568</v>
      </c>
      <c r="D348" s="454">
        <f>D349+D350</f>
        <v>10249</v>
      </c>
      <c r="E348" s="454">
        <f>E349+E350</f>
        <v>10512</v>
      </c>
      <c r="F348" s="454">
        <f>F349+F350</f>
        <v>10512</v>
      </c>
      <c r="G348" s="454">
        <f>G349+G350</f>
        <v>10512</v>
      </c>
    </row>
    <row r="349" spans="3:7" ht="15.75" thickBot="1" x14ac:dyDescent="0.3">
      <c r="C349" s="737" t="s">
        <v>569</v>
      </c>
      <c r="D349" s="432">
        <f t="shared" ref="D349:G350" si="11">D39+D76+D113</f>
        <v>10249</v>
      </c>
      <c r="E349" s="432">
        <f t="shared" si="11"/>
        <v>10512</v>
      </c>
      <c r="F349" s="432">
        <f t="shared" si="11"/>
        <v>10512</v>
      </c>
      <c r="G349" s="432">
        <f t="shared" si="11"/>
        <v>10512</v>
      </c>
    </row>
    <row r="350" spans="3:7" ht="15.75" thickBot="1" x14ac:dyDescent="0.3">
      <c r="C350" s="737" t="s">
        <v>600</v>
      </c>
      <c r="D350" s="432">
        <f t="shared" si="11"/>
        <v>0</v>
      </c>
      <c r="E350" s="432">
        <f t="shared" si="11"/>
        <v>0</v>
      </c>
      <c r="F350" s="432">
        <f t="shared" si="11"/>
        <v>0</v>
      </c>
      <c r="G350" s="432">
        <f t="shared" si="11"/>
        <v>0</v>
      </c>
    </row>
    <row r="351" spans="3:7" ht="24.75" thickBot="1" x14ac:dyDescent="0.3">
      <c r="C351" s="738" t="s">
        <v>571</v>
      </c>
      <c r="D351" s="454">
        <f>D352+D353</f>
        <v>1699</v>
      </c>
      <c r="E351" s="454">
        <f>E352+E353</f>
        <v>1743</v>
      </c>
      <c r="F351" s="454">
        <f>F352+F353</f>
        <v>1743</v>
      </c>
      <c r="G351" s="454">
        <f>G352+G353</f>
        <v>1743</v>
      </c>
    </row>
    <row r="352" spans="3:7" ht="15.75" thickBot="1" x14ac:dyDescent="0.3">
      <c r="C352" s="737" t="s">
        <v>569</v>
      </c>
      <c r="D352" s="428">
        <f>D42+D79+D116</f>
        <v>1699</v>
      </c>
      <c r="E352" s="428">
        <f>E42+E79+E116</f>
        <v>1743</v>
      </c>
      <c r="F352" s="428">
        <f>F42+F79+F116</f>
        <v>1743</v>
      </c>
      <c r="G352" s="428">
        <f>G42+G79+G116</f>
        <v>1743</v>
      </c>
    </row>
    <row r="353" spans="3:7" ht="15.75" thickBot="1" x14ac:dyDescent="0.3">
      <c r="C353" s="737" t="s">
        <v>600</v>
      </c>
      <c r="D353" s="432">
        <f>D43+D80+D114</f>
        <v>0</v>
      </c>
      <c r="E353" s="432">
        <f>E43+E80+E114</f>
        <v>0</v>
      </c>
      <c r="F353" s="432">
        <f>F43+F80+F114</f>
        <v>0</v>
      </c>
      <c r="G353" s="432">
        <f>G43+G80+G114</f>
        <v>0</v>
      </c>
    </row>
    <row r="354" spans="3:7" ht="15.75" thickBot="1" x14ac:dyDescent="0.3">
      <c r="C354" s="738" t="s">
        <v>572</v>
      </c>
      <c r="D354" s="454">
        <f>D355+D356</f>
        <v>8555</v>
      </c>
      <c r="E354" s="454">
        <f>E355+E356</f>
        <v>9245</v>
      </c>
      <c r="F354" s="454">
        <f>F355+F356</f>
        <v>10245</v>
      </c>
      <c r="G354" s="454">
        <f>G355+G356</f>
        <v>10245</v>
      </c>
    </row>
    <row r="355" spans="3:7" ht="15.75" thickBot="1" x14ac:dyDescent="0.3">
      <c r="C355" s="737" t="s">
        <v>569</v>
      </c>
      <c r="D355" s="432">
        <f t="shared" ref="D355:G356" si="12">D45+D82+D119</f>
        <v>8555</v>
      </c>
      <c r="E355" s="432">
        <f t="shared" si="12"/>
        <v>9245</v>
      </c>
      <c r="F355" s="432">
        <f t="shared" si="12"/>
        <v>10245</v>
      </c>
      <c r="G355" s="432">
        <f t="shared" si="12"/>
        <v>10245</v>
      </c>
    </row>
    <row r="356" spans="3:7" ht="15.75" thickBot="1" x14ac:dyDescent="0.3">
      <c r="C356" s="737" t="s">
        <v>600</v>
      </c>
      <c r="D356" s="432">
        <f t="shared" si="12"/>
        <v>0</v>
      </c>
      <c r="E356" s="432">
        <f t="shared" si="12"/>
        <v>0</v>
      </c>
      <c r="F356" s="432">
        <f t="shared" si="12"/>
        <v>0</v>
      </c>
      <c r="G356" s="432">
        <f t="shared" si="12"/>
        <v>0</v>
      </c>
    </row>
    <row r="357" spans="3:7" ht="15.75" thickBot="1" x14ac:dyDescent="0.3">
      <c r="C357" s="738" t="s">
        <v>573</v>
      </c>
      <c r="D357" s="454">
        <f>D358+D359</f>
        <v>0</v>
      </c>
      <c r="E357" s="454">
        <f>E358+E359</f>
        <v>0</v>
      </c>
      <c r="F357" s="454">
        <f>F358+F359</f>
        <v>0</v>
      </c>
      <c r="G357" s="454">
        <f>G358+G359</f>
        <v>0</v>
      </c>
    </row>
    <row r="358" spans="3:7" ht="15.75" thickBot="1" x14ac:dyDescent="0.3">
      <c r="C358" s="737" t="s">
        <v>569</v>
      </c>
      <c r="D358" s="428">
        <f t="shared" ref="D358:G359" si="13">D48+D85+D122</f>
        <v>0</v>
      </c>
      <c r="E358" s="428">
        <f t="shared" si="13"/>
        <v>0</v>
      </c>
      <c r="F358" s="428">
        <f t="shared" si="13"/>
        <v>0</v>
      </c>
      <c r="G358" s="428">
        <f t="shared" si="13"/>
        <v>0</v>
      </c>
    </row>
    <row r="359" spans="3:7" ht="15.75" thickBot="1" x14ac:dyDescent="0.3">
      <c r="C359" s="737" t="s">
        <v>600</v>
      </c>
      <c r="D359" s="432">
        <f t="shared" si="13"/>
        <v>0</v>
      </c>
      <c r="E359" s="432">
        <f t="shared" si="13"/>
        <v>0</v>
      </c>
      <c r="F359" s="432">
        <f t="shared" si="13"/>
        <v>0</v>
      </c>
      <c r="G359" s="432">
        <f t="shared" si="13"/>
        <v>0</v>
      </c>
    </row>
    <row r="360" spans="3:7" ht="15.75" thickBot="1" x14ac:dyDescent="0.3">
      <c r="C360" s="738" t="s">
        <v>574</v>
      </c>
      <c r="D360" s="454">
        <f>D361+D362</f>
        <v>113000</v>
      </c>
      <c r="E360" s="454">
        <f>E361+E362</f>
        <v>113000</v>
      </c>
      <c r="F360" s="454">
        <f>F361+F362</f>
        <v>113000</v>
      </c>
      <c r="G360" s="454">
        <f>G361+G362</f>
        <v>113000</v>
      </c>
    </row>
    <row r="361" spans="3:7" ht="15.75" thickBot="1" x14ac:dyDescent="0.3">
      <c r="C361" s="737" t="s">
        <v>569</v>
      </c>
      <c r="D361" s="428">
        <f t="shared" ref="D361:G362" si="14">D51+D88+D125</f>
        <v>113000</v>
      </c>
      <c r="E361" s="428">
        <f t="shared" si="14"/>
        <v>113000</v>
      </c>
      <c r="F361" s="428">
        <f t="shared" si="14"/>
        <v>113000</v>
      </c>
      <c r="G361" s="428">
        <f t="shared" si="14"/>
        <v>113000</v>
      </c>
    </row>
    <row r="362" spans="3:7" ht="15.75" thickBot="1" x14ac:dyDescent="0.3">
      <c r="C362" s="737" t="s">
        <v>600</v>
      </c>
      <c r="D362" s="432">
        <f t="shared" si="14"/>
        <v>0</v>
      </c>
      <c r="E362" s="432">
        <f t="shared" si="14"/>
        <v>0</v>
      </c>
      <c r="F362" s="432">
        <f t="shared" si="14"/>
        <v>0</v>
      </c>
      <c r="G362" s="432">
        <f t="shared" si="14"/>
        <v>0</v>
      </c>
    </row>
    <row r="363" spans="3:7" ht="15.75" thickBot="1" x14ac:dyDescent="0.3">
      <c r="C363" s="738" t="s">
        <v>575</v>
      </c>
      <c r="D363" s="454">
        <f>D364+D365</f>
        <v>0</v>
      </c>
      <c r="E363" s="454">
        <f>E364+E365</f>
        <v>0</v>
      </c>
      <c r="F363" s="454">
        <f>F364+F365</f>
        <v>0</v>
      </c>
      <c r="G363" s="454">
        <f>G364+G365</f>
        <v>0</v>
      </c>
    </row>
    <row r="364" spans="3:7" ht="15.75" thickBot="1" x14ac:dyDescent="0.3">
      <c r="C364" s="737" t="s">
        <v>569</v>
      </c>
      <c r="D364" s="428">
        <f t="shared" ref="D364:G365" si="15">D54+D91+D128</f>
        <v>0</v>
      </c>
      <c r="E364" s="428">
        <f t="shared" si="15"/>
        <v>0</v>
      </c>
      <c r="F364" s="428">
        <f t="shared" si="15"/>
        <v>0</v>
      </c>
      <c r="G364" s="428">
        <f t="shared" si="15"/>
        <v>0</v>
      </c>
    </row>
    <row r="365" spans="3:7" ht="15.75" thickBot="1" x14ac:dyDescent="0.3">
      <c r="C365" s="737" t="s">
        <v>600</v>
      </c>
      <c r="D365" s="432">
        <f t="shared" si="15"/>
        <v>0</v>
      </c>
      <c r="E365" s="432">
        <f t="shared" si="15"/>
        <v>0</v>
      </c>
      <c r="F365" s="432">
        <f t="shared" si="15"/>
        <v>0</v>
      </c>
      <c r="G365" s="432">
        <f t="shared" si="15"/>
        <v>0</v>
      </c>
    </row>
    <row r="366" spans="3:7" ht="24.75" thickBot="1" x14ac:dyDescent="0.3">
      <c r="C366" s="738" t="s">
        <v>576</v>
      </c>
      <c r="D366" s="454">
        <f>D93+D56</f>
        <v>200</v>
      </c>
      <c r="E366" s="454">
        <f>E93+E56</f>
        <v>0</v>
      </c>
      <c r="F366" s="454">
        <f>F93+F56</f>
        <v>0</v>
      </c>
      <c r="G366" s="454">
        <f>G93+G56</f>
        <v>0</v>
      </c>
    </row>
    <row r="367" spans="3:7" ht="15.75" thickBot="1" x14ac:dyDescent="0.3">
      <c r="C367" s="737" t="s">
        <v>569</v>
      </c>
      <c r="D367" s="428">
        <f t="shared" ref="D367:G368" si="16">D57+D94+D131</f>
        <v>200</v>
      </c>
      <c r="E367" s="428">
        <f t="shared" si="16"/>
        <v>0</v>
      </c>
      <c r="F367" s="428">
        <f t="shared" si="16"/>
        <v>0</v>
      </c>
      <c r="G367" s="428">
        <f t="shared" si="16"/>
        <v>0</v>
      </c>
    </row>
    <row r="368" spans="3:7" ht="15.75" thickBot="1" x14ac:dyDescent="0.3">
      <c r="C368" s="737" t="s">
        <v>600</v>
      </c>
      <c r="D368" s="432">
        <f t="shared" si="16"/>
        <v>0</v>
      </c>
      <c r="E368" s="432">
        <f t="shared" si="16"/>
        <v>0</v>
      </c>
      <c r="F368" s="432">
        <f t="shared" si="16"/>
        <v>0</v>
      </c>
      <c r="G368" s="432">
        <f t="shared" si="16"/>
        <v>0</v>
      </c>
    </row>
    <row r="369" spans="3:7" ht="15.75" thickBot="1" x14ac:dyDescent="0.3">
      <c r="C369" s="738" t="s">
        <v>601</v>
      </c>
      <c r="D369" s="454">
        <f>D370+D371+D372+D373</f>
        <v>0</v>
      </c>
      <c r="E369" s="454">
        <f>E370+E371+E372+E373</f>
        <v>0</v>
      </c>
      <c r="F369" s="454">
        <f>F370+F371+F372+F373</f>
        <v>0</v>
      </c>
      <c r="G369" s="454">
        <f>G370+G371+G372+G373</f>
        <v>0</v>
      </c>
    </row>
    <row r="370" spans="3:7" ht="15.75" thickBot="1" x14ac:dyDescent="0.3">
      <c r="C370" s="737" t="s">
        <v>569</v>
      </c>
      <c r="D370" s="428">
        <f t="shared" ref="D370:G373" si="17">D154+D179+D204+D230+D259+D284+D309+D335</f>
        <v>0</v>
      </c>
      <c r="E370" s="428">
        <f t="shared" si="17"/>
        <v>0</v>
      </c>
      <c r="F370" s="428">
        <f t="shared" si="17"/>
        <v>0</v>
      </c>
      <c r="G370" s="428">
        <f t="shared" si="17"/>
        <v>0</v>
      </c>
    </row>
    <row r="371" spans="3:7" ht="15.75" thickBot="1" x14ac:dyDescent="0.3">
      <c r="C371" s="737" t="s">
        <v>602</v>
      </c>
      <c r="D371" s="428">
        <f t="shared" si="17"/>
        <v>0</v>
      </c>
      <c r="E371" s="428">
        <f t="shared" si="17"/>
        <v>0</v>
      </c>
      <c r="F371" s="428">
        <f t="shared" si="17"/>
        <v>0</v>
      </c>
      <c r="G371" s="428">
        <f t="shared" si="17"/>
        <v>0</v>
      </c>
    </row>
    <row r="372" spans="3:7" ht="15.75" thickBot="1" x14ac:dyDescent="0.3">
      <c r="C372" s="737" t="s">
        <v>595</v>
      </c>
      <c r="D372" s="428">
        <f t="shared" si="17"/>
        <v>0</v>
      </c>
      <c r="E372" s="428">
        <f t="shared" si="17"/>
        <v>0</v>
      </c>
      <c r="F372" s="428">
        <f t="shared" si="17"/>
        <v>0</v>
      </c>
      <c r="G372" s="428">
        <f t="shared" si="17"/>
        <v>0</v>
      </c>
    </row>
    <row r="373" spans="3:7" ht="15.75" thickBot="1" x14ac:dyDescent="0.3">
      <c r="C373" s="737" t="s">
        <v>596</v>
      </c>
      <c r="D373" s="428">
        <f t="shared" si="17"/>
        <v>0</v>
      </c>
      <c r="E373" s="428">
        <f t="shared" si="17"/>
        <v>0</v>
      </c>
      <c r="F373" s="428">
        <f t="shared" si="17"/>
        <v>0</v>
      </c>
      <c r="G373" s="428">
        <f t="shared" si="17"/>
        <v>0</v>
      </c>
    </row>
    <row r="374" spans="3:7" ht="15.75" thickBot="1" x14ac:dyDescent="0.3">
      <c r="C374" s="738" t="s">
        <v>603</v>
      </c>
      <c r="D374" s="454">
        <f>D375+D376+D377+D378</f>
        <v>1000</v>
      </c>
      <c r="E374" s="454">
        <f>E375+E376+E377+E378</f>
        <v>1000</v>
      </c>
      <c r="F374" s="454">
        <f>F375+F376+F377+F378</f>
        <v>0</v>
      </c>
      <c r="G374" s="454">
        <f>G375+G376+G377+G378</f>
        <v>0</v>
      </c>
    </row>
    <row r="375" spans="3:7" ht="15.75" thickBot="1" x14ac:dyDescent="0.3">
      <c r="C375" s="737" t="s">
        <v>569</v>
      </c>
      <c r="D375" s="428">
        <f t="shared" ref="D375:G378" si="18">D159+D184+D209+D235+D264+D289+D314+D340</f>
        <v>1000</v>
      </c>
      <c r="E375" s="428">
        <f t="shared" si="18"/>
        <v>1000</v>
      </c>
      <c r="F375" s="428">
        <f t="shared" si="18"/>
        <v>0</v>
      </c>
      <c r="G375" s="428">
        <f t="shared" si="18"/>
        <v>0</v>
      </c>
    </row>
    <row r="376" spans="3:7" ht="15.75" thickBot="1" x14ac:dyDescent="0.3">
      <c r="C376" s="737" t="s">
        <v>602</v>
      </c>
      <c r="D376" s="428">
        <f t="shared" si="18"/>
        <v>0</v>
      </c>
      <c r="E376" s="428">
        <f t="shared" si="18"/>
        <v>0</v>
      </c>
      <c r="F376" s="428">
        <f t="shared" si="18"/>
        <v>0</v>
      </c>
      <c r="G376" s="428">
        <f t="shared" si="18"/>
        <v>0</v>
      </c>
    </row>
    <row r="377" spans="3:7" ht="15.75" thickBot="1" x14ac:dyDescent="0.3">
      <c r="C377" s="737" t="s">
        <v>595</v>
      </c>
      <c r="D377" s="428">
        <f t="shared" si="18"/>
        <v>0</v>
      </c>
      <c r="E377" s="428">
        <f t="shared" si="18"/>
        <v>0</v>
      </c>
      <c r="F377" s="428">
        <f t="shared" si="18"/>
        <v>0</v>
      </c>
      <c r="G377" s="428">
        <f t="shared" si="18"/>
        <v>0</v>
      </c>
    </row>
    <row r="378" spans="3:7" ht="15.75" thickBot="1" x14ac:dyDescent="0.3">
      <c r="C378" s="737" t="s">
        <v>596</v>
      </c>
      <c r="D378" s="428">
        <f t="shared" si="18"/>
        <v>0</v>
      </c>
      <c r="E378" s="428">
        <f t="shared" si="18"/>
        <v>0</v>
      </c>
      <c r="F378" s="428">
        <f t="shared" si="18"/>
        <v>0</v>
      </c>
      <c r="G378" s="428">
        <f t="shared" si="18"/>
        <v>0</v>
      </c>
    </row>
    <row r="379" spans="3:7" ht="15.75" thickBot="1" x14ac:dyDescent="0.3">
      <c r="C379" s="736" t="s">
        <v>578</v>
      </c>
      <c r="D379" s="442">
        <f>IF(D347-D346=0,0,"Error")</f>
        <v>0</v>
      </c>
      <c r="E379" s="442">
        <f>IF(E347-E346=0,0,"Error")</f>
        <v>0</v>
      </c>
      <c r="F379" s="442">
        <f>IF(F347-F346=0,0,"Error")</f>
        <v>0</v>
      </c>
      <c r="G379" s="442">
        <f>IF(G347-G346=0,0,"Error")</f>
        <v>0</v>
      </c>
    </row>
    <row r="380" spans="3:7" x14ac:dyDescent="0.25">
      <c r="C380" s="458"/>
      <c r="D380" s="459"/>
      <c r="E380" s="459"/>
      <c r="F380" s="459"/>
      <c r="G380" s="459"/>
    </row>
  </sheetData>
  <mergeCells count="85">
    <mergeCell ref="C332:C333"/>
    <mergeCell ref="C306:C307"/>
    <mergeCell ref="D319:G319"/>
    <mergeCell ref="D321:G321"/>
    <mergeCell ref="D322:G322"/>
    <mergeCell ref="C323:C324"/>
    <mergeCell ref="C331:G331"/>
    <mergeCell ref="C305:G305"/>
    <mergeCell ref="C255:G255"/>
    <mergeCell ref="C256:C257"/>
    <mergeCell ref="F269:G269"/>
    <mergeCell ref="D270:G270"/>
    <mergeCell ref="D271:G271"/>
    <mergeCell ref="C297:C298"/>
    <mergeCell ref="C272:C273"/>
    <mergeCell ref="C280:G280"/>
    <mergeCell ref="C281:C282"/>
    <mergeCell ref="D295:G295"/>
    <mergeCell ref="D296:G296"/>
    <mergeCell ref="C201:C202"/>
    <mergeCell ref="D214:G214"/>
    <mergeCell ref="C247:C248"/>
    <mergeCell ref="D217:G217"/>
    <mergeCell ref="C218:C219"/>
    <mergeCell ref="C226:G226"/>
    <mergeCell ref="C227:C228"/>
    <mergeCell ref="C240:G240"/>
    <mergeCell ref="C241:G241"/>
    <mergeCell ref="D242:G242"/>
    <mergeCell ref="D216:G216"/>
    <mergeCell ref="F243:G243"/>
    <mergeCell ref="D244:G244"/>
    <mergeCell ref="D245:G245"/>
    <mergeCell ref="D246:G246"/>
    <mergeCell ref="D190:G190"/>
    <mergeCell ref="D191:G191"/>
    <mergeCell ref="C192:C193"/>
    <mergeCell ref="C200:G200"/>
    <mergeCell ref="D139:G139"/>
    <mergeCell ref="D140:G140"/>
    <mergeCell ref="D141:G141"/>
    <mergeCell ref="C142:C143"/>
    <mergeCell ref="C150:G150"/>
    <mergeCell ref="C151:C152"/>
    <mergeCell ref="D165:G165"/>
    <mergeCell ref="D166:G166"/>
    <mergeCell ref="C167:C168"/>
    <mergeCell ref="C175:G175"/>
    <mergeCell ref="C176:C177"/>
    <mergeCell ref="F164:G164"/>
    <mergeCell ref="C110:C111"/>
    <mergeCell ref="C135:G135"/>
    <mergeCell ref="C136:G136"/>
    <mergeCell ref="D137:G137"/>
    <mergeCell ref="F138:G138"/>
    <mergeCell ref="D26:G26"/>
    <mergeCell ref="C27:C28"/>
    <mergeCell ref="C109:G109"/>
    <mergeCell ref="C36:C37"/>
    <mergeCell ref="D61:G61"/>
    <mergeCell ref="D62:G62"/>
    <mergeCell ref="D63:G63"/>
    <mergeCell ref="C64:C65"/>
    <mergeCell ref="C72:G72"/>
    <mergeCell ref="C73:C74"/>
    <mergeCell ref="C35:G35"/>
    <mergeCell ref="D98:G98"/>
    <mergeCell ref="D99:G99"/>
    <mergeCell ref="D100:G100"/>
    <mergeCell ref="C101:C102"/>
    <mergeCell ref="C22:G22"/>
    <mergeCell ref="C23:G23"/>
    <mergeCell ref="D24:G24"/>
    <mergeCell ref="D25:G25"/>
    <mergeCell ref="C8:G8"/>
    <mergeCell ref="C9:G11"/>
    <mergeCell ref="D12:G12"/>
    <mergeCell ref="C13:C14"/>
    <mergeCell ref="D18:G18"/>
    <mergeCell ref="C19:G19"/>
    <mergeCell ref="B2:H2"/>
    <mergeCell ref="C3:G3"/>
    <mergeCell ref="D5:G5"/>
    <mergeCell ref="D6:G6"/>
    <mergeCell ref="D7:G7"/>
  </mergeCells>
  <pageMargins left="0.31496062992125984" right="0.31496062992125984" top="0.74803149606299213" bottom="0.74803149606299213" header="0.31496062992125984" footer="0.31496062992125984"/>
  <pageSetup scale="77" orientation="portrait" r:id="rId1"/>
  <rowBreaks count="3" manualBreakCount="3">
    <brk id="60" max="6" man="1"/>
    <brk id="239" max="6" man="1"/>
    <brk id="318" max="6"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G304"/>
  <sheetViews>
    <sheetView view="pageBreakPreview" topLeftCell="B250" zoomScale="60" zoomScaleNormal="124" workbookViewId="0">
      <selection activeCell="V295" sqref="V295"/>
    </sheetView>
  </sheetViews>
  <sheetFormatPr defaultRowHeight="15" x14ac:dyDescent="0.25"/>
  <cols>
    <col min="1" max="1" width="18.5703125" style="417" hidden="1" customWidth="1"/>
    <col min="2" max="2" width="44.28515625" style="963" customWidth="1"/>
    <col min="3" max="3" width="24.140625" style="963" customWidth="1"/>
    <col min="4" max="4" width="22" style="963" customWidth="1"/>
    <col min="5" max="6" width="20.42578125" style="963" customWidth="1"/>
    <col min="7" max="7" width="10.5703125" style="417" bestFit="1" customWidth="1"/>
    <col min="8" max="16384" width="9.140625" style="417"/>
  </cols>
  <sheetData>
    <row r="2" spans="1:6" ht="18" customHeight="1" x14ac:dyDescent="0.25">
      <c r="A2" s="2170" t="s">
        <v>610</v>
      </c>
      <c r="B2" s="2170"/>
      <c r="C2" s="2170"/>
      <c r="D2" s="2170"/>
      <c r="E2" s="2170"/>
      <c r="F2" s="2170"/>
    </row>
    <row r="3" spans="1:6" ht="18" customHeight="1" x14ac:dyDescent="0.25">
      <c r="A3" s="997"/>
      <c r="B3" s="2171" t="s">
        <v>611</v>
      </c>
      <c r="C3" s="2171"/>
      <c r="D3" s="2171"/>
      <c r="E3" s="2171"/>
      <c r="F3" s="2171"/>
    </row>
    <row r="4" spans="1:6" ht="15.75" thickBot="1" x14ac:dyDescent="0.3"/>
    <row r="5" spans="1:6" ht="15.75" thickBot="1" x14ac:dyDescent="0.3">
      <c r="B5" s="996" t="s">
        <v>6</v>
      </c>
      <c r="C5" s="2172" t="s">
        <v>2356</v>
      </c>
      <c r="D5" s="2172"/>
      <c r="E5" s="2172"/>
      <c r="F5" s="2172"/>
    </row>
    <row r="6" spans="1:6" ht="15.75" thickBot="1" x14ac:dyDescent="0.3">
      <c r="B6" s="996" t="s">
        <v>8</v>
      </c>
      <c r="C6" s="2173" t="s">
        <v>1928</v>
      </c>
      <c r="D6" s="2174"/>
      <c r="E6" s="2174"/>
      <c r="F6" s="2175"/>
    </row>
    <row r="7" spans="1:6" ht="15.75" thickBot="1" x14ac:dyDescent="0.3">
      <c r="B7" s="996" t="s">
        <v>10</v>
      </c>
      <c r="C7" s="2061" t="s">
        <v>2038</v>
      </c>
      <c r="D7" s="2166"/>
      <c r="E7" s="2166"/>
      <c r="F7" s="2167"/>
    </row>
    <row r="8" spans="1:6" ht="15.75" thickBot="1" x14ac:dyDescent="0.3">
      <c r="B8" s="2163" t="s">
        <v>12</v>
      </c>
      <c r="C8" s="2164"/>
      <c r="D8" s="2164"/>
      <c r="E8" s="2164"/>
      <c r="F8" s="2165"/>
    </row>
    <row r="9" spans="1:6" ht="43.5" customHeight="1" thickBot="1" x14ac:dyDescent="0.3">
      <c r="B9" s="2061" t="s">
        <v>2355</v>
      </c>
      <c r="C9" s="2166"/>
      <c r="D9" s="2166"/>
      <c r="E9" s="2166"/>
      <c r="F9" s="2167"/>
    </row>
    <row r="10" spans="1:6" ht="36.75" customHeight="1" thickBot="1" x14ac:dyDescent="0.3">
      <c r="B10" s="2061"/>
      <c r="C10" s="2166"/>
      <c r="D10" s="2166"/>
      <c r="E10" s="2166"/>
      <c r="F10" s="2167"/>
    </row>
    <row r="11" spans="1:6" ht="23.25" customHeight="1" thickBot="1" x14ac:dyDescent="0.3">
      <c r="B11" s="2061"/>
      <c r="C11" s="2166"/>
      <c r="D11" s="2166"/>
      <c r="E11" s="2166"/>
      <c r="F11" s="2167"/>
    </row>
    <row r="12" spans="1:6" ht="50.25" customHeight="1" thickBot="1" x14ac:dyDescent="0.3">
      <c r="B12" s="995" t="s">
        <v>14</v>
      </c>
      <c r="C12" s="2166" t="s">
        <v>2354</v>
      </c>
      <c r="D12" s="2062"/>
      <c r="E12" s="2062"/>
      <c r="F12" s="2063"/>
    </row>
    <row r="13" spans="1:6" ht="23.25" customHeight="1" x14ac:dyDescent="0.25">
      <c r="B13" s="2168" t="s">
        <v>16</v>
      </c>
      <c r="C13" s="994">
        <v>2022</v>
      </c>
      <c r="D13" s="994">
        <v>2023</v>
      </c>
      <c r="E13" s="994">
        <v>2024</v>
      </c>
      <c r="F13" s="994">
        <v>2025</v>
      </c>
    </row>
    <row r="14" spans="1:6" ht="15.75" thickBot="1" x14ac:dyDescent="0.3">
      <c r="B14" s="2169"/>
      <c r="C14" s="993" t="s">
        <v>17</v>
      </c>
      <c r="D14" s="993" t="s">
        <v>18</v>
      </c>
      <c r="E14" s="993" t="s">
        <v>18</v>
      </c>
      <c r="F14" s="993" t="s">
        <v>18</v>
      </c>
    </row>
    <row r="15" spans="1:6" ht="18.75" customHeight="1" thickBot="1" x14ac:dyDescent="0.3">
      <c r="B15" s="981" t="s">
        <v>2353</v>
      </c>
      <c r="C15" s="991">
        <v>0.5</v>
      </c>
      <c r="D15" s="991">
        <v>0.6</v>
      </c>
      <c r="E15" s="991">
        <v>0.7</v>
      </c>
      <c r="F15" s="991">
        <v>0.7</v>
      </c>
    </row>
    <row r="16" spans="1:6" ht="15.75" thickBot="1" x14ac:dyDescent="0.3">
      <c r="B16" s="981" t="s">
        <v>2352</v>
      </c>
      <c r="C16" s="991">
        <v>0.5</v>
      </c>
      <c r="D16" s="991">
        <v>0.65</v>
      </c>
      <c r="E16" s="991">
        <v>0.7</v>
      </c>
      <c r="F16" s="991">
        <v>0.9</v>
      </c>
    </row>
    <row r="17" spans="2:6" ht="15.75" thickBot="1" x14ac:dyDescent="0.3">
      <c r="B17" s="981" t="s">
        <v>2351</v>
      </c>
      <c r="C17" s="991">
        <v>0.4</v>
      </c>
      <c r="D17" s="991">
        <v>0.5</v>
      </c>
      <c r="E17" s="991">
        <v>0.6</v>
      </c>
      <c r="F17" s="991">
        <v>0.7</v>
      </c>
    </row>
    <row r="18" spans="2:6" ht="15.75" thickBot="1" x14ac:dyDescent="0.3">
      <c r="B18" s="981" t="s">
        <v>2350</v>
      </c>
      <c r="C18" s="991">
        <v>0.4</v>
      </c>
      <c r="D18" s="991">
        <v>0.5</v>
      </c>
      <c r="E18" s="991">
        <v>0.6</v>
      </c>
      <c r="F18" s="991">
        <v>0.7</v>
      </c>
    </row>
    <row r="19" spans="2:6" ht="15.75" thickBot="1" x14ac:dyDescent="0.3">
      <c r="B19" s="981" t="s">
        <v>2349</v>
      </c>
      <c r="C19" s="991">
        <v>0.11</v>
      </c>
      <c r="D19" s="991">
        <v>0.12</v>
      </c>
      <c r="E19" s="991">
        <v>0.14000000000000001</v>
      </c>
      <c r="F19" s="991">
        <v>0.16</v>
      </c>
    </row>
    <row r="20" spans="2:6" ht="32.25" customHeight="1" thickBot="1" x14ac:dyDescent="0.3">
      <c r="B20" s="992" t="s">
        <v>550</v>
      </c>
      <c r="C20" s="2061" t="s">
        <v>2348</v>
      </c>
      <c r="D20" s="2166"/>
      <c r="E20" s="2166"/>
      <c r="F20" s="2167"/>
    </row>
    <row r="21" spans="2:6" ht="23.25" customHeight="1" thickBot="1" x14ac:dyDescent="0.3">
      <c r="B21" s="2061" t="s">
        <v>552</v>
      </c>
      <c r="C21" s="2166"/>
      <c r="D21" s="2166"/>
      <c r="E21" s="2166"/>
      <c r="F21" s="2167"/>
    </row>
    <row r="22" spans="2:6" ht="15.75" thickBot="1" x14ac:dyDescent="0.3">
      <c r="B22" s="981" t="s">
        <v>2347</v>
      </c>
      <c r="C22" s="991">
        <v>0.4</v>
      </c>
      <c r="D22" s="991">
        <v>0.5</v>
      </c>
      <c r="E22" s="991">
        <v>0.6</v>
      </c>
      <c r="F22" s="991">
        <v>0.7</v>
      </c>
    </row>
    <row r="23" spans="2:6" ht="24" customHeight="1" thickBot="1" x14ac:dyDescent="0.3">
      <c r="B23" s="2179" t="s">
        <v>556</v>
      </c>
      <c r="C23" s="2180"/>
      <c r="D23" s="2180"/>
      <c r="E23" s="2180"/>
      <c r="F23" s="2181"/>
    </row>
    <row r="24" spans="2:6" ht="15.75" thickBot="1" x14ac:dyDescent="0.3">
      <c r="B24" s="2179" t="s">
        <v>628</v>
      </c>
      <c r="C24" s="2180"/>
      <c r="D24" s="2180"/>
      <c r="E24" s="2180"/>
      <c r="F24" s="2181"/>
    </row>
    <row r="25" spans="2:6" ht="18.75" customHeight="1" thickBot="1" x14ac:dyDescent="0.3">
      <c r="B25" s="984" t="s">
        <v>558</v>
      </c>
      <c r="C25" s="2061" t="s">
        <v>2346</v>
      </c>
      <c r="D25" s="2062"/>
      <c r="E25" s="2062"/>
      <c r="F25" s="2063"/>
    </row>
    <row r="26" spans="2:6" ht="56.25" customHeight="1" thickBot="1" x14ac:dyDescent="0.3">
      <c r="B26" s="981" t="s">
        <v>560</v>
      </c>
      <c r="C26" s="2182" t="s">
        <v>2345</v>
      </c>
      <c r="D26" s="2183"/>
      <c r="E26" s="2183"/>
      <c r="F26" s="2184"/>
    </row>
    <row r="27" spans="2:6" ht="15.75" thickBot="1" x14ac:dyDescent="0.3">
      <c r="B27" s="981" t="s">
        <v>37</v>
      </c>
      <c r="C27" s="2185" t="s">
        <v>2344</v>
      </c>
      <c r="D27" s="2062"/>
      <c r="E27" s="2062"/>
      <c r="F27" s="2063"/>
    </row>
    <row r="28" spans="2:6" ht="15.75" customHeight="1" x14ac:dyDescent="0.25">
      <c r="B28" s="2168"/>
      <c r="C28" s="978">
        <v>2022</v>
      </c>
      <c r="D28" s="978">
        <v>2023</v>
      </c>
      <c r="E28" s="978">
        <v>2024</v>
      </c>
      <c r="F28" s="978">
        <v>2025</v>
      </c>
    </row>
    <row r="29" spans="2:6" ht="12.75" customHeight="1" thickBot="1" x14ac:dyDescent="0.3">
      <c r="B29" s="2169"/>
      <c r="C29" s="977" t="s">
        <v>17</v>
      </c>
      <c r="D29" s="977" t="s">
        <v>18</v>
      </c>
      <c r="E29" s="977" t="s">
        <v>18</v>
      </c>
      <c r="F29" s="977" t="s">
        <v>18</v>
      </c>
    </row>
    <row r="30" spans="2:6" ht="15.75" thickBot="1" x14ac:dyDescent="0.3">
      <c r="B30" s="981" t="s">
        <v>39</v>
      </c>
      <c r="C30" s="982">
        <v>11</v>
      </c>
      <c r="D30" s="982">
        <v>10</v>
      </c>
      <c r="E30" s="982">
        <v>10</v>
      </c>
      <c r="F30" s="982">
        <v>5</v>
      </c>
    </row>
    <row r="31" spans="2:6" ht="15.75" thickBot="1" x14ac:dyDescent="0.3">
      <c r="B31" s="981" t="s">
        <v>562</v>
      </c>
      <c r="C31" s="982">
        <f>C60</f>
        <v>71585</v>
      </c>
      <c r="D31" s="982">
        <f>D60</f>
        <v>71585</v>
      </c>
      <c r="E31" s="982">
        <f>E60</f>
        <v>71585</v>
      </c>
      <c r="F31" s="982">
        <f>F60</f>
        <v>71585</v>
      </c>
    </row>
    <row r="32" spans="2:6" ht="15.75" thickBot="1" x14ac:dyDescent="0.3">
      <c r="B32" s="981" t="s">
        <v>563</v>
      </c>
      <c r="C32" s="982">
        <f>C31/C30</f>
        <v>6507.727272727273</v>
      </c>
      <c r="D32" s="982">
        <f>D31/D30</f>
        <v>7158.5</v>
      </c>
      <c r="E32" s="982">
        <f>E31/E30</f>
        <v>7158.5</v>
      </c>
      <c r="F32" s="982">
        <f>F31/F30</f>
        <v>14317</v>
      </c>
    </row>
    <row r="33" spans="2:6" ht="15.75" thickBot="1" x14ac:dyDescent="0.3">
      <c r="B33" s="981" t="s">
        <v>564</v>
      </c>
      <c r="C33" s="980" t="s">
        <v>565</v>
      </c>
      <c r="D33" s="979">
        <f t="shared" ref="D33:F35" si="0">D30/C30-1</f>
        <v>-9.0909090909090939E-2</v>
      </c>
      <c r="E33" s="979">
        <f t="shared" si="0"/>
        <v>0</v>
      </c>
      <c r="F33" s="979">
        <f t="shared" si="0"/>
        <v>-0.5</v>
      </c>
    </row>
    <row r="34" spans="2:6" ht="15.75" thickBot="1" x14ac:dyDescent="0.3">
      <c r="B34" s="981" t="s">
        <v>566</v>
      </c>
      <c r="C34" s="980" t="s">
        <v>565</v>
      </c>
      <c r="D34" s="979">
        <f t="shared" si="0"/>
        <v>0</v>
      </c>
      <c r="E34" s="979">
        <f t="shared" si="0"/>
        <v>0</v>
      </c>
      <c r="F34" s="979">
        <f t="shared" si="0"/>
        <v>0</v>
      </c>
    </row>
    <row r="35" spans="2:6" ht="15.75" thickBot="1" x14ac:dyDescent="0.3">
      <c r="B35" s="981" t="s">
        <v>51</v>
      </c>
      <c r="C35" s="980" t="s">
        <v>565</v>
      </c>
      <c r="D35" s="979">
        <f t="shared" si="0"/>
        <v>9.9999999999999867E-2</v>
      </c>
      <c r="E35" s="979">
        <f t="shared" si="0"/>
        <v>0</v>
      </c>
      <c r="F35" s="979">
        <f t="shared" si="0"/>
        <v>1</v>
      </c>
    </row>
    <row r="36" spans="2:6" ht="15.75" customHeight="1" thickBot="1" x14ac:dyDescent="0.3">
      <c r="B36" s="2176" t="s">
        <v>2343</v>
      </c>
      <c r="C36" s="2177"/>
      <c r="D36" s="2177"/>
      <c r="E36" s="2177"/>
      <c r="F36" s="2178"/>
    </row>
    <row r="37" spans="2:6" ht="12.75" customHeight="1" x14ac:dyDescent="0.25">
      <c r="B37" s="2168"/>
      <c r="C37" s="978">
        <v>2022</v>
      </c>
      <c r="D37" s="978">
        <v>2023</v>
      </c>
      <c r="E37" s="978">
        <v>2024</v>
      </c>
      <c r="F37" s="978">
        <v>2025</v>
      </c>
    </row>
    <row r="38" spans="2:6" ht="13.5" customHeight="1" thickBot="1" x14ac:dyDescent="0.3">
      <c r="B38" s="2169"/>
      <c r="C38" s="977" t="s">
        <v>17</v>
      </c>
      <c r="D38" s="977" t="s">
        <v>18</v>
      </c>
      <c r="E38" s="977" t="s">
        <v>18</v>
      </c>
      <c r="F38" s="977" t="s">
        <v>18</v>
      </c>
    </row>
    <row r="39" spans="2:6" ht="15.75" thickBot="1" x14ac:dyDescent="0.3">
      <c r="B39" s="970" t="s">
        <v>568</v>
      </c>
      <c r="C39" s="968">
        <f>C40+C41</f>
        <v>49520</v>
      </c>
      <c r="D39" s="968">
        <f>D40+D41</f>
        <v>49520</v>
      </c>
      <c r="E39" s="968">
        <f>E40+E41</f>
        <v>49520</v>
      </c>
      <c r="F39" s="968">
        <f>F40+F41</f>
        <v>49520</v>
      </c>
    </row>
    <row r="40" spans="2:6" ht="15.75" thickBot="1" x14ac:dyDescent="0.3">
      <c r="B40" s="969" t="s">
        <v>569</v>
      </c>
      <c r="C40" s="971">
        <v>49520</v>
      </c>
      <c r="D40" s="971">
        <v>49520</v>
      </c>
      <c r="E40" s="971">
        <v>49520</v>
      </c>
      <c r="F40" s="971">
        <v>49520</v>
      </c>
    </row>
    <row r="41" spans="2:6" ht="15.75" thickBot="1" x14ac:dyDescent="0.3">
      <c r="B41" s="969" t="s">
        <v>570</v>
      </c>
      <c r="C41" s="971"/>
      <c r="D41" s="971"/>
      <c r="E41" s="971"/>
      <c r="F41" s="971"/>
    </row>
    <row r="42" spans="2:6" ht="15.75" thickBot="1" x14ac:dyDescent="0.3">
      <c r="B42" s="970" t="s">
        <v>571</v>
      </c>
      <c r="C42" s="968">
        <f>C43+C44</f>
        <v>8205</v>
      </c>
      <c r="D42" s="968">
        <f>D43+D44</f>
        <v>8205</v>
      </c>
      <c r="E42" s="968">
        <f>E43+E44</f>
        <v>8205</v>
      </c>
      <c r="F42" s="968">
        <f>F43+F44</f>
        <v>8205</v>
      </c>
    </row>
    <row r="43" spans="2:6" ht="15.75" thickBot="1" x14ac:dyDescent="0.3">
      <c r="B43" s="969" t="s">
        <v>569</v>
      </c>
      <c r="C43" s="971">
        <v>8205</v>
      </c>
      <c r="D43" s="971">
        <v>8205</v>
      </c>
      <c r="E43" s="971">
        <v>8205</v>
      </c>
      <c r="F43" s="971">
        <v>8205</v>
      </c>
    </row>
    <row r="44" spans="2:6" ht="15.75" thickBot="1" x14ac:dyDescent="0.3">
      <c r="B44" s="969" t="s">
        <v>570</v>
      </c>
      <c r="C44" s="971"/>
      <c r="D44" s="968"/>
      <c r="E44" s="968"/>
      <c r="F44" s="968"/>
    </row>
    <row r="45" spans="2:6" ht="15.75" thickBot="1" x14ac:dyDescent="0.3">
      <c r="B45" s="970" t="s">
        <v>572</v>
      </c>
      <c r="C45" s="968">
        <f>C46+C47</f>
        <v>12785</v>
      </c>
      <c r="D45" s="968">
        <f>D46+D47</f>
        <v>12785</v>
      </c>
      <c r="E45" s="968">
        <f>E46+E47</f>
        <v>12785</v>
      </c>
      <c r="F45" s="968">
        <f>F46+F47</f>
        <v>12785</v>
      </c>
    </row>
    <row r="46" spans="2:6" ht="15.75" thickBot="1" x14ac:dyDescent="0.3">
      <c r="B46" s="969" t="s">
        <v>569</v>
      </c>
      <c r="C46" s="971">
        <v>12785</v>
      </c>
      <c r="D46" s="971">
        <v>12785</v>
      </c>
      <c r="E46" s="971">
        <v>12785</v>
      </c>
      <c r="F46" s="971">
        <v>12785</v>
      </c>
    </row>
    <row r="47" spans="2:6" ht="15.75" thickBot="1" x14ac:dyDescent="0.3">
      <c r="B47" s="969" t="s">
        <v>570</v>
      </c>
      <c r="C47" s="971"/>
      <c r="D47" s="968"/>
      <c r="E47" s="968"/>
      <c r="F47" s="968"/>
    </row>
    <row r="48" spans="2:6" ht="15.75" thickBot="1" x14ac:dyDescent="0.3">
      <c r="B48" s="970" t="s">
        <v>573</v>
      </c>
      <c r="C48" s="971"/>
      <c r="D48" s="968"/>
      <c r="E48" s="968"/>
      <c r="F48" s="968"/>
    </row>
    <row r="49" spans="2:6" ht="15.75" thickBot="1" x14ac:dyDescent="0.3">
      <c r="B49" s="969" t="s">
        <v>569</v>
      </c>
      <c r="C49" s="971"/>
      <c r="D49" s="968"/>
      <c r="E49" s="968"/>
      <c r="F49" s="968"/>
    </row>
    <row r="50" spans="2:6" ht="15.75" thickBot="1" x14ac:dyDescent="0.3">
      <c r="B50" s="969" t="s">
        <v>570</v>
      </c>
      <c r="C50" s="971"/>
      <c r="D50" s="968"/>
      <c r="E50" s="968"/>
      <c r="F50" s="968"/>
    </row>
    <row r="51" spans="2:6" ht="15.75" thickBot="1" x14ac:dyDescent="0.3">
      <c r="B51" s="970" t="s">
        <v>574</v>
      </c>
      <c r="C51" s="971"/>
      <c r="D51" s="968"/>
      <c r="E51" s="968"/>
      <c r="F51" s="968"/>
    </row>
    <row r="52" spans="2:6" ht="15.75" thickBot="1" x14ac:dyDescent="0.3">
      <c r="B52" s="969" t="s">
        <v>569</v>
      </c>
      <c r="C52" s="971"/>
      <c r="D52" s="968"/>
      <c r="E52" s="968"/>
      <c r="F52" s="968"/>
    </row>
    <row r="53" spans="2:6" ht="15.75" thickBot="1" x14ac:dyDescent="0.3">
      <c r="B53" s="969" t="s">
        <v>570</v>
      </c>
      <c r="C53" s="971"/>
      <c r="D53" s="968"/>
      <c r="E53" s="968"/>
      <c r="F53" s="968"/>
    </row>
    <row r="54" spans="2:6" ht="15.75" thickBot="1" x14ac:dyDescent="0.3">
      <c r="B54" s="970" t="s">
        <v>575</v>
      </c>
      <c r="C54" s="968">
        <f>C55+C56</f>
        <v>1000</v>
      </c>
      <c r="D54" s="968">
        <f>D55+D56</f>
        <v>1000</v>
      </c>
      <c r="E54" s="968">
        <f>E55+E56</f>
        <v>1000</v>
      </c>
      <c r="F54" s="968">
        <f>F55+F56</f>
        <v>1000</v>
      </c>
    </row>
    <row r="55" spans="2:6" ht="15.75" thickBot="1" x14ac:dyDescent="0.3">
      <c r="B55" s="969" t="s">
        <v>569</v>
      </c>
      <c r="C55" s="971">
        <v>1000</v>
      </c>
      <c r="D55" s="971">
        <v>1000</v>
      </c>
      <c r="E55" s="971">
        <v>1000</v>
      </c>
      <c r="F55" s="971">
        <v>1000</v>
      </c>
    </row>
    <row r="56" spans="2:6" ht="15.75" thickBot="1" x14ac:dyDescent="0.3">
      <c r="B56" s="969" t="s">
        <v>570</v>
      </c>
      <c r="C56" s="971"/>
      <c r="D56" s="968"/>
      <c r="E56" s="968"/>
      <c r="F56" s="968"/>
    </row>
    <row r="57" spans="2:6" ht="15.75" thickBot="1" x14ac:dyDescent="0.3">
      <c r="B57" s="970" t="s">
        <v>576</v>
      </c>
      <c r="C57" s="968">
        <f>C58+C59</f>
        <v>75</v>
      </c>
      <c r="D57" s="968">
        <f>D58+D59</f>
        <v>75</v>
      </c>
      <c r="E57" s="968">
        <f>E58+E59</f>
        <v>75</v>
      </c>
      <c r="F57" s="968">
        <f>F58+F59</f>
        <v>75</v>
      </c>
    </row>
    <row r="58" spans="2:6" ht="15.75" thickBot="1" x14ac:dyDescent="0.3">
      <c r="B58" s="969" t="s">
        <v>569</v>
      </c>
      <c r="C58" s="971">
        <v>75</v>
      </c>
      <c r="D58" s="971">
        <v>75</v>
      </c>
      <c r="E58" s="971">
        <v>75</v>
      </c>
      <c r="F58" s="971">
        <v>75</v>
      </c>
    </row>
    <row r="59" spans="2:6" ht="15.75" thickBot="1" x14ac:dyDescent="0.3">
      <c r="B59" s="969" t="s">
        <v>570</v>
      </c>
      <c r="C59" s="971"/>
      <c r="D59" s="989"/>
      <c r="E59" s="988"/>
      <c r="F59" s="988"/>
    </row>
    <row r="60" spans="2:6" ht="15.75" thickBot="1" x14ac:dyDescent="0.3">
      <c r="B60" s="976" t="s">
        <v>577</v>
      </c>
      <c r="C60" s="990">
        <f>C57+C54+C51+C48+C45+C42+C39</f>
        <v>71585</v>
      </c>
      <c r="D60" s="971">
        <f>D57+D54+D51+D48+D45+D42+D39</f>
        <v>71585</v>
      </c>
      <c r="E60" s="971">
        <f>E57+E54+E51+E48+E45+E42+E39</f>
        <v>71585</v>
      </c>
      <c r="F60" s="971">
        <f>F57+F54+F51+F48+F45+F42+F39</f>
        <v>71585</v>
      </c>
    </row>
    <row r="61" spans="2:6" ht="15.75" thickBot="1" x14ac:dyDescent="0.3">
      <c r="B61" s="967" t="s">
        <v>578</v>
      </c>
      <c r="C61" s="966">
        <f>IF(C60-C31=0,0,"Error")</f>
        <v>0</v>
      </c>
      <c r="D61" s="966">
        <f>IF(D60-D31=0,0,"Error")</f>
        <v>0</v>
      </c>
      <c r="E61" s="966">
        <f>IF(E60-E31=0,0,"Error")</f>
        <v>0</v>
      </c>
      <c r="F61" s="966">
        <f>IF(F60-F31=0,0,"Error")</f>
        <v>0</v>
      </c>
    </row>
    <row r="62" spans="2:6" ht="18.75" customHeight="1" thickBot="1" x14ac:dyDescent="0.3">
      <c r="B62" s="984" t="s">
        <v>647</v>
      </c>
      <c r="C62" s="2061" t="s">
        <v>2342</v>
      </c>
      <c r="D62" s="2062"/>
      <c r="E62" s="2062"/>
      <c r="F62" s="2063"/>
    </row>
    <row r="63" spans="2:6" ht="241.5" customHeight="1" thickBot="1" x14ac:dyDescent="0.3">
      <c r="B63" s="981" t="s">
        <v>560</v>
      </c>
      <c r="C63" s="2186" t="s">
        <v>2341</v>
      </c>
      <c r="D63" s="2187"/>
      <c r="E63" s="2187"/>
      <c r="F63" s="2188"/>
    </row>
    <row r="64" spans="2:6" ht="15.75" thickBot="1" x14ac:dyDescent="0.3">
      <c r="B64" s="981" t="s">
        <v>37</v>
      </c>
      <c r="C64" s="2185" t="s">
        <v>2337</v>
      </c>
      <c r="D64" s="2062"/>
      <c r="E64" s="2062"/>
      <c r="F64" s="2063"/>
    </row>
    <row r="65" spans="2:6" ht="15.75" customHeight="1" x14ac:dyDescent="0.25">
      <c r="B65" s="2168"/>
      <c r="C65" s="978">
        <v>2022</v>
      </c>
      <c r="D65" s="978">
        <v>2023</v>
      </c>
      <c r="E65" s="978">
        <v>2024</v>
      </c>
      <c r="F65" s="978">
        <v>2025</v>
      </c>
    </row>
    <row r="66" spans="2:6" ht="12.75" customHeight="1" thickBot="1" x14ac:dyDescent="0.3">
      <c r="B66" s="2169"/>
      <c r="C66" s="977" t="s">
        <v>17</v>
      </c>
      <c r="D66" s="977" t="s">
        <v>18</v>
      </c>
      <c r="E66" s="977" t="s">
        <v>18</v>
      </c>
      <c r="F66" s="977" t="s">
        <v>18</v>
      </c>
    </row>
    <row r="67" spans="2:6" ht="15.75" thickBot="1" x14ac:dyDescent="0.3">
      <c r="B67" s="981" t="s">
        <v>39</v>
      </c>
      <c r="C67" s="982">
        <v>1</v>
      </c>
      <c r="D67" s="982">
        <v>1</v>
      </c>
      <c r="E67" s="982">
        <v>1</v>
      </c>
      <c r="F67" s="982">
        <v>1</v>
      </c>
    </row>
    <row r="68" spans="2:6" ht="15.75" thickBot="1" x14ac:dyDescent="0.3">
      <c r="B68" s="981" t="s">
        <v>562</v>
      </c>
      <c r="C68" s="982">
        <f>C97</f>
        <v>1740</v>
      </c>
      <c r="D68" s="982">
        <f>D97</f>
        <v>1740</v>
      </c>
      <c r="E68" s="982">
        <f>E97</f>
        <v>1740</v>
      </c>
      <c r="F68" s="982">
        <f>F97</f>
        <v>1740</v>
      </c>
    </row>
    <row r="69" spans="2:6" ht="15.75" thickBot="1" x14ac:dyDescent="0.3">
      <c r="B69" s="981" t="s">
        <v>563</v>
      </c>
      <c r="C69" s="982">
        <f>C68/C67</f>
        <v>1740</v>
      </c>
      <c r="D69" s="982">
        <f>D68/D67</f>
        <v>1740</v>
      </c>
      <c r="E69" s="982">
        <f>E68/E67</f>
        <v>1740</v>
      </c>
      <c r="F69" s="982">
        <f>F68/F67</f>
        <v>1740</v>
      </c>
    </row>
    <row r="70" spans="2:6" ht="15.75" thickBot="1" x14ac:dyDescent="0.3">
      <c r="B70" s="981" t="s">
        <v>564</v>
      </c>
      <c r="C70" s="980" t="s">
        <v>565</v>
      </c>
      <c r="D70" s="979">
        <f t="shared" ref="D70:F72" si="1">D67/C67-1</f>
        <v>0</v>
      </c>
      <c r="E70" s="979">
        <f t="shared" si="1"/>
        <v>0</v>
      </c>
      <c r="F70" s="979">
        <f t="shared" si="1"/>
        <v>0</v>
      </c>
    </row>
    <row r="71" spans="2:6" ht="15.75" thickBot="1" x14ac:dyDescent="0.3">
      <c r="B71" s="981" t="s">
        <v>566</v>
      </c>
      <c r="C71" s="980" t="s">
        <v>565</v>
      </c>
      <c r="D71" s="979">
        <f t="shared" si="1"/>
        <v>0</v>
      </c>
      <c r="E71" s="979">
        <f t="shared" si="1"/>
        <v>0</v>
      </c>
      <c r="F71" s="979">
        <f t="shared" si="1"/>
        <v>0</v>
      </c>
    </row>
    <row r="72" spans="2:6" ht="15.75" thickBot="1" x14ac:dyDescent="0.3">
      <c r="B72" s="981" t="s">
        <v>51</v>
      </c>
      <c r="C72" s="980" t="s">
        <v>565</v>
      </c>
      <c r="D72" s="979">
        <f t="shared" si="1"/>
        <v>0</v>
      </c>
      <c r="E72" s="979">
        <f t="shared" si="1"/>
        <v>0</v>
      </c>
      <c r="F72" s="979">
        <f t="shared" si="1"/>
        <v>0</v>
      </c>
    </row>
    <row r="73" spans="2:6" ht="15.75" customHeight="1" thickBot="1" x14ac:dyDescent="0.3">
      <c r="B73" s="2176" t="s">
        <v>2340</v>
      </c>
      <c r="C73" s="2177"/>
      <c r="D73" s="2177"/>
      <c r="E73" s="2177"/>
      <c r="F73" s="2178"/>
    </row>
    <row r="74" spans="2:6" ht="12.75" customHeight="1" x14ac:dyDescent="0.25">
      <c r="B74" s="2168"/>
      <c r="C74" s="978">
        <v>2022</v>
      </c>
      <c r="D74" s="978">
        <v>2023</v>
      </c>
      <c r="E74" s="978">
        <v>2024</v>
      </c>
      <c r="F74" s="978">
        <v>2025</v>
      </c>
    </row>
    <row r="75" spans="2:6" ht="13.5" customHeight="1" thickBot="1" x14ac:dyDescent="0.3">
      <c r="B75" s="2169"/>
      <c r="C75" s="977" t="s">
        <v>17</v>
      </c>
      <c r="D75" s="977" t="s">
        <v>18</v>
      </c>
      <c r="E75" s="977" t="s">
        <v>18</v>
      </c>
      <c r="F75" s="977" t="s">
        <v>18</v>
      </c>
    </row>
    <row r="76" spans="2:6" ht="15.75" thickBot="1" x14ac:dyDescent="0.3">
      <c r="B76" s="970" t="s">
        <v>568</v>
      </c>
      <c r="C76" s="968">
        <f>C77+C78</f>
        <v>0</v>
      </c>
      <c r="D76" s="968">
        <f>D77+D78</f>
        <v>0</v>
      </c>
      <c r="E76" s="968">
        <f>E77+E78</f>
        <v>0</v>
      </c>
      <c r="F76" s="968">
        <f>F77+F78</f>
        <v>0</v>
      </c>
    </row>
    <row r="77" spans="2:6" ht="15.75" thickBot="1" x14ac:dyDescent="0.3">
      <c r="B77" s="969" t="s">
        <v>569</v>
      </c>
      <c r="C77" s="971">
        <v>0</v>
      </c>
      <c r="D77" s="971">
        <v>0</v>
      </c>
      <c r="E77" s="971">
        <v>0</v>
      </c>
      <c r="F77" s="971">
        <v>0</v>
      </c>
    </row>
    <row r="78" spans="2:6" ht="15.75" thickBot="1" x14ac:dyDescent="0.3">
      <c r="B78" s="969" t="s">
        <v>570</v>
      </c>
      <c r="C78" s="971"/>
      <c r="D78" s="971"/>
      <c r="E78" s="971"/>
      <c r="F78" s="971"/>
    </row>
    <row r="79" spans="2:6" ht="15.75" thickBot="1" x14ac:dyDescent="0.3">
      <c r="B79" s="970" t="s">
        <v>571</v>
      </c>
      <c r="C79" s="968">
        <f>C80+C81</f>
        <v>0</v>
      </c>
      <c r="D79" s="968">
        <f>D80+D81</f>
        <v>0</v>
      </c>
      <c r="E79" s="968">
        <f>E80+E81</f>
        <v>0</v>
      </c>
      <c r="F79" s="968">
        <f>F80+F81</f>
        <v>0</v>
      </c>
    </row>
    <row r="80" spans="2:6" ht="15.75" thickBot="1" x14ac:dyDescent="0.3">
      <c r="B80" s="969" t="s">
        <v>569</v>
      </c>
      <c r="C80" s="971">
        <v>0</v>
      </c>
      <c r="D80" s="971">
        <v>0</v>
      </c>
      <c r="E80" s="971">
        <v>0</v>
      </c>
      <c r="F80" s="971">
        <v>0</v>
      </c>
    </row>
    <row r="81" spans="2:6" ht="15.75" thickBot="1" x14ac:dyDescent="0.3">
      <c r="B81" s="969" t="s">
        <v>570</v>
      </c>
      <c r="C81" s="971"/>
      <c r="D81" s="968"/>
      <c r="E81" s="968"/>
      <c r="F81" s="968"/>
    </row>
    <row r="82" spans="2:6" ht="15.75" thickBot="1" x14ac:dyDescent="0.3">
      <c r="B82" s="970" t="s">
        <v>572</v>
      </c>
      <c r="C82" s="971">
        <f>C83+C84</f>
        <v>1740</v>
      </c>
      <c r="D82" s="968">
        <f>D83+D84</f>
        <v>1740</v>
      </c>
      <c r="E82" s="968">
        <f>E83+E84</f>
        <v>1740</v>
      </c>
      <c r="F82" s="968">
        <f>F83+F84</f>
        <v>1740</v>
      </c>
    </row>
    <row r="83" spans="2:6" ht="15.75" thickBot="1" x14ac:dyDescent="0.3">
      <c r="B83" s="969" t="s">
        <v>569</v>
      </c>
      <c r="C83" s="971">
        <v>1740</v>
      </c>
      <c r="D83" s="971">
        <v>1740</v>
      </c>
      <c r="E83" s="971">
        <v>1740</v>
      </c>
      <c r="F83" s="971">
        <v>1740</v>
      </c>
    </row>
    <row r="84" spans="2:6" ht="15.75" thickBot="1" x14ac:dyDescent="0.3">
      <c r="B84" s="969" t="s">
        <v>570</v>
      </c>
      <c r="C84" s="971"/>
      <c r="D84" s="968"/>
      <c r="E84" s="968"/>
      <c r="F84" s="968"/>
    </row>
    <row r="85" spans="2:6" ht="15.75" thickBot="1" x14ac:dyDescent="0.3">
      <c r="B85" s="970" t="s">
        <v>573</v>
      </c>
      <c r="C85" s="971"/>
      <c r="D85" s="968"/>
      <c r="E85" s="968"/>
      <c r="F85" s="968"/>
    </row>
    <row r="86" spans="2:6" ht="15.75" thickBot="1" x14ac:dyDescent="0.3">
      <c r="B86" s="969" t="s">
        <v>569</v>
      </c>
      <c r="C86" s="971"/>
      <c r="D86" s="968"/>
      <c r="E86" s="968"/>
      <c r="F86" s="968"/>
    </row>
    <row r="87" spans="2:6" ht="15.75" thickBot="1" x14ac:dyDescent="0.3">
      <c r="B87" s="969" t="s">
        <v>570</v>
      </c>
      <c r="C87" s="971"/>
      <c r="D87" s="968"/>
      <c r="E87" s="968"/>
      <c r="F87" s="968"/>
    </row>
    <row r="88" spans="2:6" ht="15.75" thickBot="1" x14ac:dyDescent="0.3">
      <c r="B88" s="970" t="s">
        <v>574</v>
      </c>
      <c r="C88" s="971"/>
      <c r="D88" s="968"/>
      <c r="E88" s="968"/>
      <c r="F88" s="968"/>
    </row>
    <row r="89" spans="2:6" ht="15.75" thickBot="1" x14ac:dyDescent="0.3">
      <c r="B89" s="969" t="s">
        <v>569</v>
      </c>
      <c r="C89" s="971"/>
      <c r="D89" s="968"/>
      <c r="E89" s="968"/>
      <c r="F89" s="968"/>
    </row>
    <row r="90" spans="2:6" ht="15.75" thickBot="1" x14ac:dyDescent="0.3">
      <c r="B90" s="969" t="s">
        <v>570</v>
      </c>
      <c r="C90" s="971"/>
      <c r="D90" s="968"/>
      <c r="E90" s="968"/>
      <c r="F90" s="968"/>
    </row>
    <row r="91" spans="2:6" ht="15.75" thickBot="1" x14ac:dyDescent="0.3">
      <c r="B91" s="970" t="s">
        <v>575</v>
      </c>
      <c r="C91" s="971">
        <f>C92+C93</f>
        <v>0</v>
      </c>
      <c r="D91" s="968">
        <f>D92+D93</f>
        <v>0</v>
      </c>
      <c r="E91" s="968">
        <f>E92+E93</f>
        <v>0</v>
      </c>
      <c r="F91" s="968">
        <f>F92+F93</f>
        <v>0</v>
      </c>
    </row>
    <row r="92" spans="2:6" ht="15.75" thickBot="1" x14ac:dyDescent="0.3">
      <c r="B92" s="969" t="s">
        <v>569</v>
      </c>
      <c r="C92" s="971">
        <v>0</v>
      </c>
      <c r="D92" s="971">
        <v>0</v>
      </c>
      <c r="E92" s="971">
        <v>0</v>
      </c>
      <c r="F92" s="971">
        <v>0</v>
      </c>
    </row>
    <row r="93" spans="2:6" ht="15.75" thickBot="1" x14ac:dyDescent="0.3">
      <c r="B93" s="969" t="s">
        <v>570</v>
      </c>
      <c r="C93" s="971"/>
      <c r="D93" s="968"/>
      <c r="E93" s="968"/>
      <c r="F93" s="968"/>
    </row>
    <row r="94" spans="2:6" ht="15.75" thickBot="1" x14ac:dyDescent="0.3">
      <c r="B94" s="970" t="s">
        <v>576</v>
      </c>
      <c r="C94" s="971">
        <v>0</v>
      </c>
      <c r="D94" s="968">
        <v>0</v>
      </c>
      <c r="E94" s="968">
        <f>D94*1.03*0.99</f>
        <v>0</v>
      </c>
      <c r="F94" s="968">
        <f>E94*1.03*0.99</f>
        <v>0</v>
      </c>
    </row>
    <row r="95" spans="2:6" ht="15.75" thickBot="1" x14ac:dyDescent="0.3">
      <c r="B95" s="969" t="s">
        <v>569</v>
      </c>
      <c r="C95" s="971"/>
      <c r="D95" s="988"/>
      <c r="E95" s="988"/>
      <c r="F95" s="988"/>
    </row>
    <row r="96" spans="2:6" ht="15.75" thickBot="1" x14ac:dyDescent="0.3">
      <c r="B96" s="969" t="s">
        <v>570</v>
      </c>
      <c r="C96" s="971"/>
      <c r="D96" s="989"/>
      <c r="E96" s="988"/>
      <c r="F96" s="988"/>
    </row>
    <row r="97" spans="2:6" ht="15.75" thickBot="1" x14ac:dyDescent="0.3">
      <c r="B97" s="976" t="s">
        <v>2006</v>
      </c>
      <c r="C97" s="971">
        <f>C94+C91+C88+C85+C82+C79+C76</f>
        <v>1740</v>
      </c>
      <c r="D97" s="971">
        <f>D94+D91+D88+D85+D82+D79+D76</f>
        <v>1740</v>
      </c>
      <c r="E97" s="971">
        <f>E94+E91+E88+E85+E82+E79+E76</f>
        <v>1740</v>
      </c>
      <c r="F97" s="971">
        <f>F94+F91+F88+F85+F82+F79+F76</f>
        <v>1740</v>
      </c>
    </row>
    <row r="98" spans="2:6" ht="15.75" thickBot="1" x14ac:dyDescent="0.3">
      <c r="B98" s="967" t="s">
        <v>578</v>
      </c>
      <c r="C98" s="966">
        <f>IF(C97-C68=0,0,"Error")</f>
        <v>0</v>
      </c>
      <c r="D98" s="966">
        <f>IF(D97-D68=0,0,"Error")</f>
        <v>0</v>
      </c>
      <c r="E98" s="966">
        <f>IF(E97-E68=0,0,"Error")</f>
        <v>0</v>
      </c>
      <c r="F98" s="966">
        <f>IF(F97-F68=0,0,"Error")</f>
        <v>0</v>
      </c>
    </row>
    <row r="99" spans="2:6" ht="18.75" customHeight="1" thickBot="1" x14ac:dyDescent="0.3">
      <c r="B99" s="984" t="s">
        <v>654</v>
      </c>
      <c r="C99" s="2061" t="s">
        <v>2339</v>
      </c>
      <c r="D99" s="2062"/>
      <c r="E99" s="2062"/>
      <c r="F99" s="2063"/>
    </row>
    <row r="100" spans="2:6" ht="90.75" customHeight="1" thickBot="1" x14ac:dyDescent="0.3">
      <c r="B100" s="981" t="s">
        <v>560</v>
      </c>
      <c r="C100" s="2182" t="s">
        <v>2338</v>
      </c>
      <c r="D100" s="2183"/>
      <c r="E100" s="2183"/>
      <c r="F100" s="2184"/>
    </row>
    <row r="101" spans="2:6" ht="15.75" thickBot="1" x14ac:dyDescent="0.3">
      <c r="B101" s="981" t="s">
        <v>37</v>
      </c>
      <c r="C101" s="2185" t="s">
        <v>2337</v>
      </c>
      <c r="D101" s="2062"/>
      <c r="E101" s="2062"/>
      <c r="F101" s="2063"/>
    </row>
    <row r="102" spans="2:6" ht="15.75" customHeight="1" x14ac:dyDescent="0.25">
      <c r="B102" s="2168"/>
      <c r="C102" s="978">
        <v>2022</v>
      </c>
      <c r="D102" s="978">
        <v>2023</v>
      </c>
      <c r="E102" s="978">
        <v>2024</v>
      </c>
      <c r="F102" s="978">
        <v>2025</v>
      </c>
    </row>
    <row r="103" spans="2:6" ht="12.75" customHeight="1" thickBot="1" x14ac:dyDescent="0.3">
      <c r="B103" s="2169"/>
      <c r="C103" s="977" t="s">
        <v>17</v>
      </c>
      <c r="D103" s="977" t="s">
        <v>18</v>
      </c>
      <c r="E103" s="977" t="s">
        <v>18</v>
      </c>
      <c r="F103" s="977" t="s">
        <v>18</v>
      </c>
    </row>
    <row r="104" spans="2:6" ht="15.75" thickBot="1" x14ac:dyDescent="0.3">
      <c r="B104" s="981" t="s">
        <v>39</v>
      </c>
      <c r="C104" s="982">
        <v>0</v>
      </c>
      <c r="D104" s="982">
        <v>1</v>
      </c>
      <c r="E104" s="982">
        <v>1</v>
      </c>
      <c r="F104" s="982">
        <v>1</v>
      </c>
    </row>
    <row r="105" spans="2:6" ht="15.75" thickBot="1" x14ac:dyDescent="0.3">
      <c r="B105" s="981" t="s">
        <v>562</v>
      </c>
      <c r="C105" s="982">
        <f>C134</f>
        <v>12000</v>
      </c>
      <c r="D105" s="982">
        <f>D134</f>
        <v>12000</v>
      </c>
      <c r="E105" s="982">
        <f>E134</f>
        <v>12000</v>
      </c>
      <c r="F105" s="982">
        <f>F134</f>
        <v>12000</v>
      </c>
    </row>
    <row r="106" spans="2:6" ht="15.75" thickBot="1" x14ac:dyDescent="0.3">
      <c r="B106" s="981" t="s">
        <v>563</v>
      </c>
      <c r="C106" s="982" t="e">
        <f>C105/C104</f>
        <v>#DIV/0!</v>
      </c>
      <c r="D106" s="982">
        <f>D105/D104</f>
        <v>12000</v>
      </c>
      <c r="E106" s="982">
        <f>E105/E104</f>
        <v>12000</v>
      </c>
      <c r="F106" s="982">
        <f>F105/F104</f>
        <v>12000</v>
      </c>
    </row>
    <row r="107" spans="2:6" ht="15.75" thickBot="1" x14ac:dyDescent="0.3">
      <c r="B107" s="981" t="s">
        <v>564</v>
      </c>
      <c r="C107" s="980" t="s">
        <v>565</v>
      </c>
      <c r="D107" s="979" t="e">
        <f t="shared" ref="D107:F109" si="2">D104/C104-1</f>
        <v>#DIV/0!</v>
      </c>
      <c r="E107" s="979">
        <f t="shared" si="2"/>
        <v>0</v>
      </c>
      <c r="F107" s="979">
        <f t="shared" si="2"/>
        <v>0</v>
      </c>
    </row>
    <row r="108" spans="2:6" ht="15.75" thickBot="1" x14ac:dyDescent="0.3">
      <c r="B108" s="981" t="s">
        <v>566</v>
      </c>
      <c r="C108" s="980" t="s">
        <v>565</v>
      </c>
      <c r="D108" s="979">
        <f t="shared" si="2"/>
        <v>0</v>
      </c>
      <c r="E108" s="979">
        <f t="shared" si="2"/>
        <v>0</v>
      </c>
      <c r="F108" s="979">
        <f t="shared" si="2"/>
        <v>0</v>
      </c>
    </row>
    <row r="109" spans="2:6" ht="15.75" thickBot="1" x14ac:dyDescent="0.3">
      <c r="B109" s="981" t="s">
        <v>51</v>
      </c>
      <c r="C109" s="980" t="s">
        <v>565</v>
      </c>
      <c r="D109" s="979" t="e">
        <f t="shared" si="2"/>
        <v>#DIV/0!</v>
      </c>
      <c r="E109" s="979">
        <f t="shared" si="2"/>
        <v>0</v>
      </c>
      <c r="F109" s="979">
        <f t="shared" si="2"/>
        <v>0</v>
      </c>
    </row>
    <row r="110" spans="2:6" ht="15.75" customHeight="1" thickBot="1" x14ac:dyDescent="0.3">
      <c r="B110" s="2176" t="s">
        <v>2336</v>
      </c>
      <c r="C110" s="2177"/>
      <c r="D110" s="2177"/>
      <c r="E110" s="2177"/>
      <c r="F110" s="2178"/>
    </row>
    <row r="111" spans="2:6" ht="12.75" customHeight="1" x14ac:dyDescent="0.25">
      <c r="B111" s="2168"/>
      <c r="C111" s="978">
        <v>2022</v>
      </c>
      <c r="D111" s="978">
        <v>2023</v>
      </c>
      <c r="E111" s="978">
        <v>2024</v>
      </c>
      <c r="F111" s="978">
        <v>2025</v>
      </c>
    </row>
    <row r="112" spans="2:6" ht="13.5" customHeight="1" thickBot="1" x14ac:dyDescent="0.3">
      <c r="B112" s="2169"/>
      <c r="C112" s="977" t="s">
        <v>17</v>
      </c>
      <c r="D112" s="977" t="s">
        <v>18</v>
      </c>
      <c r="E112" s="977" t="s">
        <v>18</v>
      </c>
      <c r="F112" s="977" t="s">
        <v>18</v>
      </c>
    </row>
    <row r="113" spans="2:6" ht="15.75" thickBot="1" x14ac:dyDescent="0.3">
      <c r="B113" s="970" t="s">
        <v>568</v>
      </c>
      <c r="C113" s="968">
        <f>C114+C115</f>
        <v>0</v>
      </c>
      <c r="D113" s="968">
        <f>D114+D115</f>
        <v>0</v>
      </c>
      <c r="E113" s="968">
        <f>E114+E115</f>
        <v>0</v>
      </c>
      <c r="F113" s="968">
        <f>F114+F115</f>
        <v>0</v>
      </c>
    </row>
    <row r="114" spans="2:6" ht="15.75" thickBot="1" x14ac:dyDescent="0.3">
      <c r="B114" s="969" t="s">
        <v>569</v>
      </c>
      <c r="C114" s="971">
        <v>0</v>
      </c>
      <c r="D114" s="971">
        <v>0</v>
      </c>
      <c r="E114" s="971">
        <v>0</v>
      </c>
      <c r="F114" s="971">
        <v>0</v>
      </c>
    </row>
    <row r="115" spans="2:6" ht="15.75" thickBot="1" x14ac:dyDescent="0.3">
      <c r="B115" s="969" t="s">
        <v>570</v>
      </c>
      <c r="C115" s="971"/>
      <c r="D115" s="971"/>
      <c r="E115" s="971"/>
      <c r="F115" s="971"/>
    </row>
    <row r="116" spans="2:6" ht="15.75" thickBot="1" x14ac:dyDescent="0.3">
      <c r="B116" s="970" t="s">
        <v>571</v>
      </c>
      <c r="C116" s="968">
        <f>C117+C118</f>
        <v>0</v>
      </c>
      <c r="D116" s="968">
        <f>D117+D118</f>
        <v>0</v>
      </c>
      <c r="E116" s="968">
        <f>E117+E118</f>
        <v>0</v>
      </c>
      <c r="F116" s="968">
        <f>F117+F118</f>
        <v>0</v>
      </c>
    </row>
    <row r="117" spans="2:6" ht="15.75" thickBot="1" x14ac:dyDescent="0.3">
      <c r="B117" s="969" t="s">
        <v>569</v>
      </c>
      <c r="C117" s="971">
        <v>0</v>
      </c>
      <c r="D117" s="971">
        <v>0</v>
      </c>
      <c r="E117" s="971">
        <v>0</v>
      </c>
      <c r="F117" s="971">
        <v>0</v>
      </c>
    </row>
    <row r="118" spans="2:6" ht="15.75" thickBot="1" x14ac:dyDescent="0.3">
      <c r="B118" s="969" t="s">
        <v>570</v>
      </c>
      <c r="C118" s="971"/>
      <c r="D118" s="968"/>
      <c r="E118" s="968"/>
      <c r="F118" s="968"/>
    </row>
    <row r="119" spans="2:6" ht="15.75" thickBot="1" x14ac:dyDescent="0.3">
      <c r="B119" s="970" t="s">
        <v>572</v>
      </c>
      <c r="C119" s="971">
        <f>C120+C121</f>
        <v>12000</v>
      </c>
      <c r="D119" s="968">
        <f>D120+D121</f>
        <v>12000</v>
      </c>
      <c r="E119" s="968">
        <f>E120+E121</f>
        <v>12000</v>
      </c>
      <c r="F119" s="968">
        <f>F120+F121</f>
        <v>12000</v>
      </c>
    </row>
    <row r="120" spans="2:6" ht="15.75" thickBot="1" x14ac:dyDescent="0.3">
      <c r="B120" s="969" t="s">
        <v>569</v>
      </c>
      <c r="C120" s="971">
        <v>12000</v>
      </c>
      <c r="D120" s="971">
        <v>12000</v>
      </c>
      <c r="E120" s="971">
        <v>12000</v>
      </c>
      <c r="F120" s="971">
        <v>12000</v>
      </c>
    </row>
    <row r="121" spans="2:6" ht="15.75" thickBot="1" x14ac:dyDescent="0.3">
      <c r="B121" s="969" t="s">
        <v>570</v>
      </c>
      <c r="C121" s="971"/>
      <c r="D121" s="968"/>
      <c r="E121" s="968"/>
      <c r="F121" s="968"/>
    </row>
    <row r="122" spans="2:6" ht="15.75" thickBot="1" x14ac:dyDescent="0.3">
      <c r="B122" s="970" t="s">
        <v>573</v>
      </c>
      <c r="C122" s="971"/>
      <c r="D122" s="968"/>
      <c r="E122" s="968"/>
      <c r="F122" s="968"/>
    </row>
    <row r="123" spans="2:6" ht="15.75" thickBot="1" x14ac:dyDescent="0.3">
      <c r="B123" s="969" t="s">
        <v>569</v>
      </c>
      <c r="C123" s="971"/>
      <c r="D123" s="968"/>
      <c r="E123" s="968"/>
      <c r="F123" s="968"/>
    </row>
    <row r="124" spans="2:6" ht="15.75" thickBot="1" x14ac:dyDescent="0.3">
      <c r="B124" s="969" t="s">
        <v>570</v>
      </c>
      <c r="C124" s="971"/>
      <c r="D124" s="968"/>
      <c r="E124" s="968"/>
      <c r="F124" s="968"/>
    </row>
    <row r="125" spans="2:6" ht="15.75" thickBot="1" x14ac:dyDescent="0.3">
      <c r="B125" s="970" t="s">
        <v>574</v>
      </c>
      <c r="C125" s="971"/>
      <c r="D125" s="968"/>
      <c r="E125" s="968"/>
      <c r="F125" s="968"/>
    </row>
    <row r="126" spans="2:6" ht="15.75" thickBot="1" x14ac:dyDescent="0.3">
      <c r="B126" s="969" t="s">
        <v>569</v>
      </c>
      <c r="C126" s="971"/>
      <c r="D126" s="968"/>
      <c r="E126" s="968"/>
      <c r="F126" s="968"/>
    </row>
    <row r="127" spans="2:6" ht="15.75" thickBot="1" x14ac:dyDescent="0.3">
      <c r="B127" s="969" t="s">
        <v>570</v>
      </c>
      <c r="C127" s="971"/>
      <c r="D127" s="968"/>
      <c r="E127" s="968"/>
      <c r="F127" s="968"/>
    </row>
    <row r="128" spans="2:6" ht="15.75" thickBot="1" x14ac:dyDescent="0.3">
      <c r="B128" s="970" t="s">
        <v>575</v>
      </c>
      <c r="C128" s="971">
        <f>C129+C130</f>
        <v>0</v>
      </c>
      <c r="D128" s="968">
        <f>D129+D130</f>
        <v>0</v>
      </c>
      <c r="E128" s="968">
        <f>E129+E130</f>
        <v>0</v>
      </c>
      <c r="F128" s="968">
        <f>F129+F130</f>
        <v>0</v>
      </c>
    </row>
    <row r="129" spans="2:6" ht="15.75" thickBot="1" x14ac:dyDescent="0.3">
      <c r="B129" s="969" t="s">
        <v>569</v>
      </c>
      <c r="C129" s="971">
        <v>0</v>
      </c>
      <c r="D129" s="971">
        <v>0</v>
      </c>
      <c r="E129" s="971">
        <v>0</v>
      </c>
      <c r="F129" s="971">
        <v>0</v>
      </c>
    </row>
    <row r="130" spans="2:6" ht="15.75" thickBot="1" x14ac:dyDescent="0.3">
      <c r="B130" s="969" t="s">
        <v>570</v>
      </c>
      <c r="C130" s="971"/>
      <c r="D130" s="968"/>
      <c r="E130" s="968"/>
      <c r="F130" s="968"/>
    </row>
    <row r="131" spans="2:6" ht="15.75" thickBot="1" x14ac:dyDescent="0.3">
      <c r="B131" s="970" t="s">
        <v>576</v>
      </c>
      <c r="C131" s="971">
        <v>0</v>
      </c>
      <c r="D131" s="968">
        <v>0</v>
      </c>
      <c r="E131" s="968">
        <f>D131*1.03*0.99</f>
        <v>0</v>
      </c>
      <c r="F131" s="968">
        <f>E131*1.03*0.99</f>
        <v>0</v>
      </c>
    </row>
    <row r="132" spans="2:6" ht="15.75" thickBot="1" x14ac:dyDescent="0.3">
      <c r="B132" s="969" t="s">
        <v>569</v>
      </c>
      <c r="C132" s="971"/>
      <c r="D132" s="988"/>
      <c r="E132" s="988"/>
      <c r="F132" s="988"/>
    </row>
    <row r="133" spans="2:6" ht="15.75" thickBot="1" x14ac:dyDescent="0.3">
      <c r="B133" s="969" t="s">
        <v>570</v>
      </c>
      <c r="C133" s="971"/>
      <c r="D133" s="989"/>
      <c r="E133" s="988"/>
      <c r="F133" s="988"/>
    </row>
    <row r="134" spans="2:6" ht="15.75" thickBot="1" x14ac:dyDescent="0.3">
      <c r="B134" s="976" t="s">
        <v>2255</v>
      </c>
      <c r="C134" s="971">
        <f>C131+C128+C125+C122+C119+C116+C113</f>
        <v>12000</v>
      </c>
      <c r="D134" s="971">
        <f>D131+D128+D125+D122+D119+D116+D113</f>
        <v>12000</v>
      </c>
      <c r="E134" s="971">
        <f>E131+E128+E125+E122+E119+E116+E113</f>
        <v>12000</v>
      </c>
      <c r="F134" s="971">
        <f>F131+F128+F125+F122+F119+F116+F113</f>
        <v>12000</v>
      </c>
    </row>
    <row r="135" spans="2:6" ht="15.75" thickBot="1" x14ac:dyDescent="0.3">
      <c r="B135" s="967" t="s">
        <v>578</v>
      </c>
      <c r="C135" s="966">
        <f>IF(C134-C105=0,0,"Error")</f>
        <v>0</v>
      </c>
      <c r="D135" s="966">
        <f>IF(D134-D105=0,0,"Error")</f>
        <v>0</v>
      </c>
      <c r="E135" s="966">
        <f>IF(E134-E105=0,0,"Error")</f>
        <v>0</v>
      </c>
      <c r="F135" s="966">
        <f>IF(F134-F105=0,0,"Error")</f>
        <v>0</v>
      </c>
    </row>
    <row r="136" spans="2:6" ht="15.75" thickBot="1" x14ac:dyDescent="0.3">
      <c r="B136" s="2179" t="s">
        <v>639</v>
      </c>
      <c r="C136" s="2180"/>
      <c r="D136" s="2180"/>
      <c r="E136" s="2180"/>
      <c r="F136" s="2181"/>
    </row>
    <row r="137" spans="2:6" ht="15.75" thickBot="1" x14ac:dyDescent="0.3">
      <c r="B137" s="2179" t="s">
        <v>640</v>
      </c>
      <c r="C137" s="2180"/>
      <c r="D137" s="2180"/>
      <c r="E137" s="2180"/>
      <c r="F137" s="2181"/>
    </row>
    <row r="138" spans="2:6" ht="15.75" thickBot="1" x14ac:dyDescent="0.3">
      <c r="B138" s="2179" t="s">
        <v>72</v>
      </c>
      <c r="C138" s="2180"/>
      <c r="D138" s="2180"/>
      <c r="E138" s="2180"/>
      <c r="F138" s="2181"/>
    </row>
    <row r="139" spans="2:6" ht="15.75" thickBot="1" x14ac:dyDescent="0.3">
      <c r="B139" s="2179" t="s">
        <v>583</v>
      </c>
      <c r="C139" s="2180"/>
      <c r="D139" s="2180"/>
      <c r="E139" s="2180"/>
      <c r="F139" s="2181"/>
    </row>
    <row r="140" spans="2:6" ht="15.75" thickBot="1" x14ac:dyDescent="0.3">
      <c r="B140" s="984" t="s">
        <v>584</v>
      </c>
      <c r="C140" s="2201" t="s">
        <v>2333</v>
      </c>
      <c r="D140" s="2202"/>
      <c r="E140" s="2203"/>
      <c r="F140" s="2204"/>
    </row>
    <row r="141" spans="2:6" ht="49.5" customHeight="1" thickBot="1" x14ac:dyDescent="0.3">
      <c r="B141" s="984" t="s">
        <v>558</v>
      </c>
      <c r="C141" s="987" t="s">
        <v>2335</v>
      </c>
      <c r="D141" s="986" t="s">
        <v>2334</v>
      </c>
      <c r="E141" s="2194" t="s">
        <v>2333</v>
      </c>
      <c r="F141" s="2195"/>
    </row>
    <row r="142" spans="2:6" ht="44.25" customHeight="1" thickBot="1" x14ac:dyDescent="0.3">
      <c r="B142" s="981" t="s">
        <v>560</v>
      </c>
      <c r="C142" s="2196" t="s">
        <v>2332</v>
      </c>
      <c r="D142" s="2166"/>
      <c r="E142" s="2166"/>
      <c r="F142" s="2167"/>
    </row>
    <row r="143" spans="2:6" ht="15.75" thickBot="1" x14ac:dyDescent="0.3">
      <c r="B143" s="981" t="s">
        <v>37</v>
      </c>
      <c r="C143" s="2185" t="s">
        <v>2331</v>
      </c>
      <c r="D143" s="2062"/>
      <c r="E143" s="2062"/>
      <c r="F143" s="2063"/>
    </row>
    <row r="144" spans="2:6" ht="13.5" customHeight="1" x14ac:dyDescent="0.25">
      <c r="B144" s="2168"/>
      <c r="C144" s="978">
        <v>2022</v>
      </c>
      <c r="D144" s="978">
        <v>2023</v>
      </c>
      <c r="E144" s="978">
        <v>2024</v>
      </c>
      <c r="F144" s="978">
        <v>2025</v>
      </c>
    </row>
    <row r="145" spans="2:6" ht="13.5" customHeight="1" thickBot="1" x14ac:dyDescent="0.3">
      <c r="B145" s="2169"/>
      <c r="C145" s="977" t="s">
        <v>17</v>
      </c>
      <c r="D145" s="977" t="s">
        <v>18</v>
      </c>
      <c r="E145" s="977" t="s">
        <v>18</v>
      </c>
      <c r="F145" s="977" t="s">
        <v>18</v>
      </c>
    </row>
    <row r="146" spans="2:6" ht="15.75" thickBot="1" x14ac:dyDescent="0.3">
      <c r="B146" s="981" t="s">
        <v>39</v>
      </c>
      <c r="C146" s="982">
        <v>1</v>
      </c>
      <c r="D146" s="982">
        <v>1</v>
      </c>
      <c r="E146" s="982">
        <v>1</v>
      </c>
      <c r="F146" s="982">
        <v>1</v>
      </c>
    </row>
    <row r="147" spans="2:6" ht="15.75" thickBot="1" x14ac:dyDescent="0.3">
      <c r="B147" s="981" t="s">
        <v>562</v>
      </c>
      <c r="C147" s="982">
        <f>C165</f>
        <v>73000</v>
      </c>
      <c r="D147" s="982">
        <f>D165</f>
        <v>32800</v>
      </c>
      <c r="E147" s="982">
        <f>E165</f>
        <v>33800</v>
      </c>
      <c r="F147" s="982">
        <f>F165</f>
        <v>53800</v>
      </c>
    </row>
    <row r="148" spans="2:6" ht="15.75" thickBot="1" x14ac:dyDescent="0.3">
      <c r="B148" s="981" t="s">
        <v>563</v>
      </c>
      <c r="C148" s="982">
        <f>C147/C146</f>
        <v>73000</v>
      </c>
      <c r="D148" s="982">
        <f>D147/D146</f>
        <v>32800</v>
      </c>
      <c r="E148" s="982">
        <f>E147/E146</f>
        <v>33800</v>
      </c>
      <c r="F148" s="982">
        <f>F147/F146</f>
        <v>53800</v>
      </c>
    </row>
    <row r="149" spans="2:6" ht="15.75" thickBot="1" x14ac:dyDescent="0.3">
      <c r="B149" s="981" t="s">
        <v>564</v>
      </c>
      <c r="C149" s="980" t="s">
        <v>565</v>
      </c>
      <c r="D149" s="979">
        <f t="shared" ref="D149:F151" si="3">D146/C146-1</f>
        <v>0</v>
      </c>
      <c r="E149" s="979">
        <f t="shared" si="3"/>
        <v>0</v>
      </c>
      <c r="F149" s="979">
        <f t="shared" si="3"/>
        <v>0</v>
      </c>
    </row>
    <row r="150" spans="2:6" ht="15.75" thickBot="1" x14ac:dyDescent="0.3">
      <c r="B150" s="981" t="s">
        <v>566</v>
      </c>
      <c r="C150" s="980" t="s">
        <v>565</v>
      </c>
      <c r="D150" s="979">
        <f t="shared" si="3"/>
        <v>-0.55068493150684938</v>
      </c>
      <c r="E150" s="979">
        <f t="shared" si="3"/>
        <v>3.0487804878048808E-2</v>
      </c>
      <c r="F150" s="979">
        <f t="shared" si="3"/>
        <v>0.59171597633136086</v>
      </c>
    </row>
    <row r="151" spans="2:6" ht="15.75" thickBot="1" x14ac:dyDescent="0.3">
      <c r="B151" s="981" t="s">
        <v>51</v>
      </c>
      <c r="C151" s="980" t="s">
        <v>565</v>
      </c>
      <c r="D151" s="979">
        <f t="shared" si="3"/>
        <v>-0.55068493150684938</v>
      </c>
      <c r="E151" s="979">
        <f t="shared" si="3"/>
        <v>3.0487804878048808E-2</v>
      </c>
      <c r="F151" s="979">
        <f t="shared" si="3"/>
        <v>0.59171597633136086</v>
      </c>
    </row>
    <row r="152" spans="2:6" ht="15.75" customHeight="1" thickBot="1" x14ac:dyDescent="0.3">
      <c r="B152" s="2176" t="s">
        <v>2330</v>
      </c>
      <c r="C152" s="2177"/>
      <c r="D152" s="2177"/>
      <c r="E152" s="2177"/>
      <c r="F152" s="2178"/>
    </row>
    <row r="153" spans="2:6" ht="12.75" customHeight="1" x14ac:dyDescent="0.25">
      <c r="B153" s="2168"/>
      <c r="C153" s="978">
        <v>2022</v>
      </c>
      <c r="D153" s="978">
        <v>2023</v>
      </c>
      <c r="E153" s="978">
        <v>2024</v>
      </c>
      <c r="F153" s="978">
        <v>2025</v>
      </c>
    </row>
    <row r="154" spans="2:6" ht="15" customHeight="1" thickBot="1" x14ac:dyDescent="0.3">
      <c r="B154" s="2169"/>
      <c r="C154" s="977" t="s">
        <v>17</v>
      </c>
      <c r="D154" s="977" t="s">
        <v>18</v>
      </c>
      <c r="E154" s="977" t="s">
        <v>18</v>
      </c>
      <c r="F154" s="977" t="s">
        <v>18</v>
      </c>
    </row>
    <row r="155" spans="2:6" ht="15.75" thickBot="1" x14ac:dyDescent="0.3">
      <c r="B155" s="970" t="s">
        <v>593</v>
      </c>
      <c r="C155" s="968">
        <f>C156+C157+C158+C159</f>
        <v>0</v>
      </c>
      <c r="D155" s="968">
        <f>D156+D157+D158+D159</f>
        <v>0</v>
      </c>
      <c r="E155" s="968">
        <f>E156+E157+E158+E159</f>
        <v>0</v>
      </c>
      <c r="F155" s="968">
        <f>F156+F157+F158+F159</f>
        <v>0</v>
      </c>
    </row>
    <row r="156" spans="2:6" ht="15.75" thickBot="1" x14ac:dyDescent="0.3">
      <c r="B156" s="969" t="s">
        <v>569</v>
      </c>
      <c r="C156" s="968"/>
      <c r="D156" s="968"/>
      <c r="E156" s="968"/>
      <c r="F156" s="968"/>
    </row>
    <row r="157" spans="2:6" ht="15.75" thickBot="1" x14ac:dyDescent="0.3">
      <c r="B157" s="969" t="s">
        <v>594</v>
      </c>
      <c r="C157" s="968"/>
      <c r="D157" s="968"/>
      <c r="E157" s="968"/>
      <c r="F157" s="968"/>
    </row>
    <row r="158" spans="2:6" ht="15.75" thickBot="1" x14ac:dyDescent="0.3">
      <c r="B158" s="969" t="s">
        <v>595</v>
      </c>
      <c r="C158" s="968"/>
      <c r="D158" s="968"/>
      <c r="E158" s="968"/>
      <c r="F158" s="968"/>
    </row>
    <row r="159" spans="2:6" ht="15.75" thickBot="1" x14ac:dyDescent="0.3">
      <c r="B159" s="969" t="s">
        <v>596</v>
      </c>
      <c r="C159" s="968"/>
      <c r="D159" s="968"/>
      <c r="E159" s="968"/>
      <c r="F159" s="968"/>
    </row>
    <row r="160" spans="2:6" ht="15.75" thickBot="1" x14ac:dyDescent="0.3">
      <c r="B160" s="970" t="s">
        <v>597</v>
      </c>
      <c r="C160" s="971">
        <f>C161+C162+C163+C164</f>
        <v>73000</v>
      </c>
      <c r="D160" s="971">
        <f>D161+D162+D163+D164</f>
        <v>32800</v>
      </c>
      <c r="E160" s="971">
        <f>E161+E162+E163+E164</f>
        <v>33800</v>
      </c>
      <c r="F160" s="971">
        <f>F161+F162+F163+F164</f>
        <v>53800</v>
      </c>
    </row>
    <row r="161" spans="2:6" ht="15.75" thickBot="1" x14ac:dyDescent="0.3">
      <c r="B161" s="969" t="s">
        <v>569</v>
      </c>
      <c r="C161" s="968">
        <v>73000</v>
      </c>
      <c r="D161" s="968">
        <f>35000-1200-1000</f>
        <v>32800</v>
      </c>
      <c r="E161" s="968">
        <v>33800</v>
      </c>
      <c r="F161" s="968">
        <v>53800</v>
      </c>
    </row>
    <row r="162" spans="2:6" ht="15.75" thickBot="1" x14ac:dyDescent="0.3">
      <c r="B162" s="969" t="s">
        <v>594</v>
      </c>
      <c r="C162" s="971"/>
      <c r="D162" s="968"/>
      <c r="E162" s="968"/>
      <c r="F162" s="968"/>
    </row>
    <row r="163" spans="2:6" ht="15.75" thickBot="1" x14ac:dyDescent="0.3">
      <c r="B163" s="969" t="s">
        <v>595</v>
      </c>
      <c r="C163" s="971"/>
      <c r="D163" s="968"/>
      <c r="E163" s="968"/>
      <c r="F163" s="968"/>
    </row>
    <row r="164" spans="2:6" ht="15.75" thickBot="1" x14ac:dyDescent="0.3">
      <c r="B164" s="969" t="s">
        <v>596</v>
      </c>
      <c r="C164" s="971"/>
      <c r="D164" s="968"/>
      <c r="E164" s="968"/>
      <c r="F164" s="968"/>
    </row>
    <row r="165" spans="2:6" ht="15.75" thickBot="1" x14ac:dyDescent="0.3">
      <c r="B165" s="985" t="s">
        <v>577</v>
      </c>
      <c r="C165" s="971">
        <f>C155+C160</f>
        <v>73000</v>
      </c>
      <c r="D165" s="971">
        <f>D155+D160</f>
        <v>32800</v>
      </c>
      <c r="E165" s="971">
        <f>E155+E160</f>
        <v>33800</v>
      </c>
      <c r="F165" s="971">
        <f>F155+F160</f>
        <v>53800</v>
      </c>
    </row>
    <row r="166" spans="2:6" ht="15.75" thickBot="1" x14ac:dyDescent="0.3">
      <c r="B166" s="984" t="s">
        <v>584</v>
      </c>
      <c r="C166" s="2197" t="s">
        <v>2328</v>
      </c>
      <c r="D166" s="2198"/>
      <c r="E166" s="2199"/>
      <c r="F166" s="2200"/>
    </row>
    <row r="167" spans="2:6" ht="45" customHeight="1" thickBot="1" x14ac:dyDescent="0.3">
      <c r="B167" s="984" t="s">
        <v>647</v>
      </c>
      <c r="C167" s="984" t="s">
        <v>2329</v>
      </c>
      <c r="D167" s="983" t="s">
        <v>587</v>
      </c>
      <c r="E167" s="2192" t="s">
        <v>2328</v>
      </c>
      <c r="F167" s="2193"/>
    </row>
    <row r="168" spans="2:6" ht="32.25" customHeight="1" thickBot="1" x14ac:dyDescent="0.3">
      <c r="B168" s="981" t="s">
        <v>560</v>
      </c>
      <c r="C168" s="2189" t="s">
        <v>2327</v>
      </c>
      <c r="D168" s="2190"/>
      <c r="E168" s="2190"/>
      <c r="F168" s="2191"/>
    </row>
    <row r="169" spans="2:6" ht="15.75" thickBot="1" x14ac:dyDescent="0.3">
      <c r="B169" s="981" t="s">
        <v>37</v>
      </c>
      <c r="C169" s="2185" t="s">
        <v>686</v>
      </c>
      <c r="D169" s="2062"/>
      <c r="E169" s="2062"/>
      <c r="F169" s="2063"/>
    </row>
    <row r="170" spans="2:6" ht="15.75" customHeight="1" x14ac:dyDescent="0.25">
      <c r="B170" s="2168"/>
      <c r="C170" s="978">
        <v>2022</v>
      </c>
      <c r="D170" s="978">
        <v>2023</v>
      </c>
      <c r="E170" s="978">
        <v>2024</v>
      </c>
      <c r="F170" s="978">
        <v>2025</v>
      </c>
    </row>
    <row r="171" spans="2:6" ht="12.75" customHeight="1" thickBot="1" x14ac:dyDescent="0.3">
      <c r="B171" s="2169"/>
      <c r="C171" s="977" t="s">
        <v>17</v>
      </c>
      <c r="D171" s="977" t="s">
        <v>18</v>
      </c>
      <c r="E171" s="977" t="s">
        <v>18</v>
      </c>
      <c r="F171" s="977" t="s">
        <v>18</v>
      </c>
    </row>
    <row r="172" spans="2:6" ht="15.75" thickBot="1" x14ac:dyDescent="0.3">
      <c r="B172" s="981" t="s">
        <v>39</v>
      </c>
      <c r="C172" s="980">
        <v>5</v>
      </c>
      <c r="D172" s="980">
        <v>5</v>
      </c>
      <c r="E172" s="980">
        <v>5</v>
      </c>
      <c r="F172" s="980">
        <v>5</v>
      </c>
    </row>
    <row r="173" spans="2:6" ht="15.75" thickBot="1" x14ac:dyDescent="0.3">
      <c r="B173" s="981" t="s">
        <v>562</v>
      </c>
      <c r="C173" s="982">
        <f>C191</f>
        <v>1200</v>
      </c>
      <c r="D173" s="982">
        <f>D191</f>
        <v>1200</v>
      </c>
      <c r="E173" s="982">
        <f>E191</f>
        <v>1200</v>
      </c>
      <c r="F173" s="982">
        <f>F191</f>
        <v>1200</v>
      </c>
    </row>
    <row r="174" spans="2:6" ht="15.75" thickBot="1" x14ac:dyDescent="0.3">
      <c r="B174" s="981" t="s">
        <v>563</v>
      </c>
      <c r="C174" s="982">
        <f>C173/C172</f>
        <v>240</v>
      </c>
      <c r="D174" s="982">
        <f>D173/D172</f>
        <v>240</v>
      </c>
      <c r="E174" s="982">
        <f>E173/E172</f>
        <v>240</v>
      </c>
      <c r="F174" s="982">
        <f>F173/F172</f>
        <v>240</v>
      </c>
    </row>
    <row r="175" spans="2:6" ht="15.75" thickBot="1" x14ac:dyDescent="0.3">
      <c r="B175" s="981" t="s">
        <v>564</v>
      </c>
      <c r="C175" s="980" t="s">
        <v>565</v>
      </c>
      <c r="D175" s="979">
        <f t="shared" ref="D175:F177" si="4">D172/C172-1</f>
        <v>0</v>
      </c>
      <c r="E175" s="979">
        <f t="shared" si="4"/>
        <v>0</v>
      </c>
      <c r="F175" s="979">
        <f t="shared" si="4"/>
        <v>0</v>
      </c>
    </row>
    <row r="176" spans="2:6" ht="15.75" thickBot="1" x14ac:dyDescent="0.3">
      <c r="B176" s="981" t="s">
        <v>566</v>
      </c>
      <c r="C176" s="980" t="s">
        <v>565</v>
      </c>
      <c r="D176" s="979">
        <f t="shared" si="4"/>
        <v>0</v>
      </c>
      <c r="E176" s="979">
        <f t="shared" si="4"/>
        <v>0</v>
      </c>
      <c r="F176" s="979">
        <f t="shared" si="4"/>
        <v>0</v>
      </c>
    </row>
    <row r="177" spans="2:6" ht="15.75" thickBot="1" x14ac:dyDescent="0.3">
      <c r="B177" s="981" t="s">
        <v>51</v>
      </c>
      <c r="C177" s="980" t="s">
        <v>565</v>
      </c>
      <c r="D177" s="979">
        <f t="shared" si="4"/>
        <v>0</v>
      </c>
      <c r="E177" s="979">
        <f t="shared" si="4"/>
        <v>0</v>
      </c>
      <c r="F177" s="979">
        <f t="shared" si="4"/>
        <v>0</v>
      </c>
    </row>
    <row r="178" spans="2:6" ht="15.75" customHeight="1" thickBot="1" x14ac:dyDescent="0.3">
      <c r="B178" s="2176" t="s">
        <v>2326</v>
      </c>
      <c r="C178" s="2177"/>
      <c r="D178" s="2177"/>
      <c r="E178" s="2177"/>
      <c r="F178" s="2178"/>
    </row>
    <row r="179" spans="2:6" ht="12.75" customHeight="1" x14ac:dyDescent="0.25">
      <c r="B179" s="2168"/>
      <c r="C179" s="978">
        <v>2022</v>
      </c>
      <c r="D179" s="978">
        <v>2023</v>
      </c>
      <c r="E179" s="978">
        <v>2024</v>
      </c>
      <c r="F179" s="978">
        <v>2025</v>
      </c>
    </row>
    <row r="180" spans="2:6" ht="13.5" customHeight="1" thickBot="1" x14ac:dyDescent="0.3">
      <c r="B180" s="2169"/>
      <c r="C180" s="977" t="s">
        <v>17</v>
      </c>
      <c r="D180" s="977" t="s">
        <v>18</v>
      </c>
      <c r="E180" s="977" t="s">
        <v>18</v>
      </c>
      <c r="F180" s="977" t="s">
        <v>18</v>
      </c>
    </row>
    <row r="181" spans="2:6" ht="15.75" thickBot="1" x14ac:dyDescent="0.3">
      <c r="B181" s="970" t="s">
        <v>593</v>
      </c>
      <c r="C181" s="968">
        <f>C182+C183+C184+C185</f>
        <v>0</v>
      </c>
      <c r="D181" s="968">
        <f>D182+D183+D184+D185</f>
        <v>0</v>
      </c>
      <c r="E181" s="968">
        <f>E182+E183+E184+E185</f>
        <v>0</v>
      </c>
      <c r="F181" s="968">
        <f>F182+F183+F184+F185</f>
        <v>0</v>
      </c>
    </row>
    <row r="182" spans="2:6" ht="15.75" thickBot="1" x14ac:dyDescent="0.3">
      <c r="B182" s="969" t="s">
        <v>569</v>
      </c>
      <c r="C182" s="968"/>
      <c r="D182" s="968"/>
      <c r="E182" s="968"/>
      <c r="F182" s="968"/>
    </row>
    <row r="183" spans="2:6" ht="15.75" thickBot="1" x14ac:dyDescent="0.3">
      <c r="B183" s="969" t="s">
        <v>594</v>
      </c>
      <c r="C183" s="968"/>
      <c r="D183" s="968"/>
      <c r="E183" s="968"/>
      <c r="F183" s="968"/>
    </row>
    <row r="184" spans="2:6" ht="15.75" thickBot="1" x14ac:dyDescent="0.3">
      <c r="B184" s="969" t="s">
        <v>595</v>
      </c>
      <c r="C184" s="968"/>
      <c r="D184" s="968"/>
      <c r="E184" s="968"/>
      <c r="F184" s="968"/>
    </row>
    <row r="185" spans="2:6" ht="15.75" thickBot="1" x14ac:dyDescent="0.3">
      <c r="B185" s="969" t="s">
        <v>596</v>
      </c>
      <c r="C185" s="968"/>
      <c r="D185" s="968"/>
      <c r="E185" s="968"/>
      <c r="F185" s="968"/>
    </row>
    <row r="186" spans="2:6" ht="15.75" thickBot="1" x14ac:dyDescent="0.3">
      <c r="B186" s="970" t="s">
        <v>597</v>
      </c>
      <c r="C186" s="971">
        <f>C187+C188+C189+C190</f>
        <v>1200</v>
      </c>
      <c r="D186" s="971">
        <f>D187+D188+D189+D190</f>
        <v>1200</v>
      </c>
      <c r="E186" s="971">
        <f>E187+E188+E189+E190</f>
        <v>1200</v>
      </c>
      <c r="F186" s="971">
        <f>F187+F188+F189+F190</f>
        <v>1200</v>
      </c>
    </row>
    <row r="187" spans="2:6" ht="15.75" thickBot="1" x14ac:dyDescent="0.3">
      <c r="B187" s="969" t="s">
        <v>569</v>
      </c>
      <c r="C187" s="968">
        <v>1200</v>
      </c>
      <c r="D187" s="968">
        <v>1200</v>
      </c>
      <c r="E187" s="968">
        <v>1200</v>
      </c>
      <c r="F187" s="968">
        <v>1200</v>
      </c>
    </row>
    <row r="188" spans="2:6" ht="15.75" thickBot="1" x14ac:dyDescent="0.3">
      <c r="B188" s="969" t="s">
        <v>594</v>
      </c>
      <c r="C188" s="971"/>
      <c r="D188" s="968"/>
      <c r="E188" s="968"/>
      <c r="F188" s="968"/>
    </row>
    <row r="189" spans="2:6" ht="15.75" thickBot="1" x14ac:dyDescent="0.3">
      <c r="B189" s="969" t="s">
        <v>595</v>
      </c>
      <c r="C189" s="971"/>
      <c r="D189" s="968"/>
      <c r="E189" s="968"/>
      <c r="F189" s="968"/>
    </row>
    <row r="190" spans="2:6" ht="15.75" thickBot="1" x14ac:dyDescent="0.3">
      <c r="B190" s="969" t="s">
        <v>596</v>
      </c>
      <c r="C190" s="971"/>
      <c r="D190" s="968"/>
      <c r="E190" s="968"/>
      <c r="F190" s="968"/>
    </row>
    <row r="191" spans="2:6" ht="15.75" thickBot="1" x14ac:dyDescent="0.3">
      <c r="B191" s="976" t="s">
        <v>2006</v>
      </c>
      <c r="C191" s="971">
        <f>C181+C186</f>
        <v>1200</v>
      </c>
      <c r="D191" s="971">
        <f>D181+D186</f>
        <v>1200</v>
      </c>
      <c r="E191" s="971">
        <f>E181+E186</f>
        <v>1200</v>
      </c>
      <c r="F191" s="971">
        <f>F181+F186</f>
        <v>1200</v>
      </c>
    </row>
    <row r="192" spans="2:6" ht="15.75" thickBot="1" x14ac:dyDescent="0.3">
      <c r="B192" s="984" t="s">
        <v>584</v>
      </c>
      <c r="C192" s="2197" t="s">
        <v>2324</v>
      </c>
      <c r="D192" s="2198"/>
      <c r="E192" s="2199"/>
      <c r="F192" s="2200"/>
    </row>
    <row r="193" spans="2:6" ht="26.25" customHeight="1" thickBot="1" x14ac:dyDescent="0.3">
      <c r="B193" s="984" t="s">
        <v>654</v>
      </c>
      <c r="C193" s="984" t="s">
        <v>2325</v>
      </c>
      <c r="D193" s="983" t="s">
        <v>587</v>
      </c>
      <c r="E193" s="2194" t="s">
        <v>2324</v>
      </c>
      <c r="F193" s="2195"/>
    </row>
    <row r="194" spans="2:6" ht="54" customHeight="1" thickBot="1" x14ac:dyDescent="0.3">
      <c r="B194" s="981" t="s">
        <v>560</v>
      </c>
      <c r="C194" s="2189" t="s">
        <v>2323</v>
      </c>
      <c r="D194" s="2190"/>
      <c r="E194" s="2190"/>
      <c r="F194" s="2191"/>
    </row>
    <row r="195" spans="2:6" ht="15.75" thickBot="1" x14ac:dyDescent="0.3">
      <c r="B195" s="981" t="s">
        <v>37</v>
      </c>
      <c r="C195" s="2185" t="s">
        <v>686</v>
      </c>
      <c r="D195" s="2062"/>
      <c r="E195" s="2062"/>
      <c r="F195" s="2063"/>
    </row>
    <row r="196" spans="2:6" ht="12.75" customHeight="1" x14ac:dyDescent="0.25">
      <c r="B196" s="2168"/>
      <c r="C196" s="978">
        <v>2022</v>
      </c>
      <c r="D196" s="978">
        <v>2023</v>
      </c>
      <c r="E196" s="978">
        <v>2024</v>
      </c>
      <c r="F196" s="978">
        <v>2025</v>
      </c>
    </row>
    <row r="197" spans="2:6" ht="9" customHeight="1" thickBot="1" x14ac:dyDescent="0.3">
      <c r="B197" s="2169"/>
      <c r="C197" s="977" t="s">
        <v>17</v>
      </c>
      <c r="D197" s="977" t="s">
        <v>18</v>
      </c>
      <c r="E197" s="977" t="s">
        <v>18</v>
      </c>
      <c r="F197" s="977" t="s">
        <v>18</v>
      </c>
    </row>
    <row r="198" spans="2:6" ht="15.75" thickBot="1" x14ac:dyDescent="0.3">
      <c r="B198" s="981" t="s">
        <v>39</v>
      </c>
      <c r="C198" s="980">
        <v>0</v>
      </c>
      <c r="D198" s="980">
        <v>14374</v>
      </c>
      <c r="E198" s="980">
        <v>14374</v>
      </c>
      <c r="F198" s="980">
        <v>0</v>
      </c>
    </row>
    <row r="199" spans="2:6" ht="15.75" thickBot="1" x14ac:dyDescent="0.3">
      <c r="B199" s="981" t="s">
        <v>562</v>
      </c>
      <c r="C199" s="982">
        <f>C217</f>
        <v>2700</v>
      </c>
      <c r="D199" s="982">
        <f>D217</f>
        <v>20000</v>
      </c>
      <c r="E199" s="982">
        <f>E217</f>
        <v>20000</v>
      </c>
      <c r="F199" s="982">
        <f>F217</f>
        <v>0</v>
      </c>
    </row>
    <row r="200" spans="2:6" ht="15.75" thickBot="1" x14ac:dyDescent="0.3">
      <c r="B200" s="981" t="s">
        <v>563</v>
      </c>
      <c r="C200" s="982" t="e">
        <f>C199/C198</f>
        <v>#DIV/0!</v>
      </c>
      <c r="D200" s="982">
        <f>D199/D198</f>
        <v>1.3914011409489355</v>
      </c>
      <c r="E200" s="982">
        <f>E199/E198</f>
        <v>1.3914011409489355</v>
      </c>
      <c r="F200" s="982" t="e">
        <f>F199/F198</f>
        <v>#DIV/0!</v>
      </c>
    </row>
    <row r="201" spans="2:6" ht="15.75" thickBot="1" x14ac:dyDescent="0.3">
      <c r="B201" s="981" t="s">
        <v>564</v>
      </c>
      <c r="C201" s="980" t="s">
        <v>565</v>
      </c>
      <c r="D201" s="979" t="e">
        <f t="shared" ref="D201:F203" si="5">D198/C198-1</f>
        <v>#DIV/0!</v>
      </c>
      <c r="E201" s="979">
        <f t="shared" si="5"/>
        <v>0</v>
      </c>
      <c r="F201" s="979">
        <f t="shared" si="5"/>
        <v>-1</v>
      </c>
    </row>
    <row r="202" spans="2:6" ht="15.75" thickBot="1" x14ac:dyDescent="0.3">
      <c r="B202" s="981" t="s">
        <v>566</v>
      </c>
      <c r="C202" s="980" t="s">
        <v>565</v>
      </c>
      <c r="D202" s="979">
        <f t="shared" si="5"/>
        <v>6.4074074074074074</v>
      </c>
      <c r="E202" s="979">
        <f t="shared" si="5"/>
        <v>0</v>
      </c>
      <c r="F202" s="979">
        <f t="shared" si="5"/>
        <v>-1</v>
      </c>
    </row>
    <row r="203" spans="2:6" ht="15.75" thickBot="1" x14ac:dyDescent="0.3">
      <c r="B203" s="981" t="s">
        <v>51</v>
      </c>
      <c r="C203" s="980" t="s">
        <v>565</v>
      </c>
      <c r="D203" s="979" t="e">
        <f t="shared" si="5"/>
        <v>#DIV/0!</v>
      </c>
      <c r="E203" s="979">
        <f t="shared" si="5"/>
        <v>0</v>
      </c>
      <c r="F203" s="979" t="e">
        <f t="shared" si="5"/>
        <v>#DIV/0!</v>
      </c>
    </row>
    <row r="204" spans="2:6" ht="15.75" customHeight="1" thickBot="1" x14ac:dyDescent="0.3">
      <c r="B204" s="2176" t="s">
        <v>2322</v>
      </c>
      <c r="C204" s="2177"/>
      <c r="D204" s="2177"/>
      <c r="E204" s="2177"/>
      <c r="F204" s="2178"/>
    </row>
    <row r="205" spans="2:6" ht="12.75" customHeight="1" x14ac:dyDescent="0.25">
      <c r="B205" s="2168"/>
      <c r="C205" s="978">
        <v>2022</v>
      </c>
      <c r="D205" s="978">
        <v>2023</v>
      </c>
      <c r="E205" s="978">
        <v>2024</v>
      </c>
      <c r="F205" s="978">
        <v>2025</v>
      </c>
    </row>
    <row r="206" spans="2:6" ht="13.5" customHeight="1" thickBot="1" x14ac:dyDescent="0.3">
      <c r="B206" s="2169"/>
      <c r="C206" s="977" t="s">
        <v>17</v>
      </c>
      <c r="D206" s="977" t="s">
        <v>18</v>
      </c>
      <c r="E206" s="977" t="s">
        <v>18</v>
      </c>
      <c r="F206" s="977" t="s">
        <v>18</v>
      </c>
    </row>
    <row r="207" spans="2:6" ht="15.75" thickBot="1" x14ac:dyDescent="0.3">
      <c r="B207" s="970" t="s">
        <v>593</v>
      </c>
      <c r="C207" s="968">
        <f>C208+C209+C210+C211</f>
        <v>0</v>
      </c>
      <c r="D207" s="968">
        <f>D208+D209+D210+D211</f>
        <v>0</v>
      </c>
      <c r="E207" s="968">
        <f>E208+E209+E210+E211</f>
        <v>0</v>
      </c>
      <c r="F207" s="968">
        <f>F208+F209+F210+F211</f>
        <v>0</v>
      </c>
    </row>
    <row r="208" spans="2:6" ht="15.75" thickBot="1" x14ac:dyDescent="0.3">
      <c r="B208" s="969" t="s">
        <v>569</v>
      </c>
      <c r="C208" s="968"/>
      <c r="D208" s="968"/>
      <c r="E208" s="968"/>
      <c r="F208" s="968"/>
    </row>
    <row r="209" spans="2:6" ht="15.75" thickBot="1" x14ac:dyDescent="0.3">
      <c r="B209" s="969" t="s">
        <v>594</v>
      </c>
      <c r="C209" s="968"/>
      <c r="D209" s="968"/>
      <c r="E209" s="968"/>
      <c r="F209" s="968"/>
    </row>
    <row r="210" spans="2:6" ht="15.75" thickBot="1" x14ac:dyDescent="0.3">
      <c r="B210" s="969" t="s">
        <v>595</v>
      </c>
      <c r="C210" s="968"/>
      <c r="D210" s="968"/>
      <c r="E210" s="968"/>
      <c r="F210" s="968"/>
    </row>
    <row r="211" spans="2:6" ht="15.75" thickBot="1" x14ac:dyDescent="0.3">
      <c r="B211" s="969" t="s">
        <v>596</v>
      </c>
      <c r="C211" s="968"/>
      <c r="D211" s="968"/>
      <c r="E211" s="968"/>
      <c r="F211" s="968"/>
    </row>
    <row r="212" spans="2:6" ht="15.75" thickBot="1" x14ac:dyDescent="0.3">
      <c r="B212" s="970" t="s">
        <v>597</v>
      </c>
      <c r="C212" s="971">
        <f>C213+C214+C215+C216</f>
        <v>2700</v>
      </c>
      <c r="D212" s="971">
        <f>D213+D214+D215+D216</f>
        <v>20000</v>
      </c>
      <c r="E212" s="971">
        <f>E213+E214+E215+E216</f>
        <v>20000</v>
      </c>
      <c r="F212" s="971">
        <f>F213+F214+F215+F216</f>
        <v>0</v>
      </c>
    </row>
    <row r="213" spans="2:6" ht="15.75" thickBot="1" x14ac:dyDescent="0.3">
      <c r="B213" s="969" t="s">
        <v>569</v>
      </c>
      <c r="C213" s="968">
        <v>2700</v>
      </c>
      <c r="D213" s="968">
        <v>20000</v>
      </c>
      <c r="E213" s="968">
        <v>20000</v>
      </c>
      <c r="F213" s="968"/>
    </row>
    <row r="214" spans="2:6" ht="15.75" thickBot="1" x14ac:dyDescent="0.3">
      <c r="B214" s="969" t="s">
        <v>594</v>
      </c>
      <c r="C214" s="971"/>
      <c r="D214" s="968"/>
      <c r="E214" s="968"/>
      <c r="F214" s="968"/>
    </row>
    <row r="215" spans="2:6" ht="15.75" thickBot="1" x14ac:dyDescent="0.3">
      <c r="B215" s="969" t="s">
        <v>595</v>
      </c>
      <c r="C215" s="971"/>
      <c r="D215" s="968"/>
      <c r="E215" s="968"/>
      <c r="F215" s="968"/>
    </row>
    <row r="216" spans="2:6" ht="15.75" thickBot="1" x14ac:dyDescent="0.3">
      <c r="B216" s="969" t="s">
        <v>596</v>
      </c>
      <c r="C216" s="971"/>
      <c r="D216" s="968"/>
      <c r="E216" s="968"/>
      <c r="F216" s="968"/>
    </row>
    <row r="217" spans="2:6" ht="15.75" thickBot="1" x14ac:dyDescent="0.3">
      <c r="B217" s="976" t="s">
        <v>2255</v>
      </c>
      <c r="C217" s="971">
        <f>C207+C212</f>
        <v>2700</v>
      </c>
      <c r="D217" s="971">
        <f>D207+D212</f>
        <v>20000</v>
      </c>
      <c r="E217" s="971">
        <f>E207+E212</f>
        <v>20000</v>
      </c>
      <c r="F217" s="971">
        <f>F207+F212</f>
        <v>0</v>
      </c>
    </row>
    <row r="218" spans="2:6" ht="15.75" thickBot="1" x14ac:dyDescent="0.3">
      <c r="B218" s="984" t="s">
        <v>584</v>
      </c>
      <c r="C218" s="2197" t="s">
        <v>2320</v>
      </c>
      <c r="D218" s="2198"/>
      <c r="E218" s="2199"/>
      <c r="F218" s="2200"/>
    </row>
    <row r="219" spans="2:6" ht="30" customHeight="1" thickBot="1" x14ac:dyDescent="0.3">
      <c r="B219" s="984" t="s">
        <v>2254</v>
      </c>
      <c r="C219" s="984" t="s">
        <v>2321</v>
      </c>
      <c r="D219" s="983" t="s">
        <v>587</v>
      </c>
      <c r="E219" s="2192" t="s">
        <v>2320</v>
      </c>
      <c r="F219" s="2193"/>
    </row>
    <row r="220" spans="2:6" ht="32.25" customHeight="1" thickBot="1" x14ac:dyDescent="0.3">
      <c r="B220" s="981" t="s">
        <v>560</v>
      </c>
      <c r="C220" s="2189" t="s">
        <v>2319</v>
      </c>
      <c r="D220" s="2190"/>
      <c r="E220" s="2190"/>
      <c r="F220" s="2191"/>
    </row>
    <row r="221" spans="2:6" ht="15.75" thickBot="1" x14ac:dyDescent="0.3">
      <c r="B221" s="981" t="s">
        <v>37</v>
      </c>
      <c r="C221" s="2185" t="s">
        <v>686</v>
      </c>
      <c r="D221" s="2062"/>
      <c r="E221" s="2062"/>
      <c r="F221" s="2063"/>
    </row>
    <row r="222" spans="2:6" ht="12.75" customHeight="1" x14ac:dyDescent="0.25">
      <c r="B222" s="2168"/>
      <c r="C222" s="978">
        <v>2022</v>
      </c>
      <c r="D222" s="978">
        <v>2023</v>
      </c>
      <c r="E222" s="978">
        <v>2024</v>
      </c>
      <c r="F222" s="978">
        <v>2025</v>
      </c>
    </row>
    <row r="223" spans="2:6" ht="9" customHeight="1" thickBot="1" x14ac:dyDescent="0.3">
      <c r="B223" s="2169"/>
      <c r="C223" s="977" t="s">
        <v>17</v>
      </c>
      <c r="D223" s="977" t="s">
        <v>18</v>
      </c>
      <c r="E223" s="977" t="s">
        <v>18</v>
      </c>
      <c r="F223" s="977" t="s">
        <v>18</v>
      </c>
    </row>
    <row r="224" spans="2:6" ht="15.75" thickBot="1" x14ac:dyDescent="0.3">
      <c r="B224" s="981" t="s">
        <v>39</v>
      </c>
      <c r="C224" s="980">
        <v>5</v>
      </c>
      <c r="D224" s="980">
        <v>0</v>
      </c>
      <c r="E224" s="980">
        <v>0</v>
      </c>
      <c r="F224" s="980">
        <v>0</v>
      </c>
    </row>
    <row r="225" spans="2:6" ht="15.75" thickBot="1" x14ac:dyDescent="0.3">
      <c r="B225" s="981" t="s">
        <v>562</v>
      </c>
      <c r="C225" s="982">
        <f>C243</f>
        <v>100</v>
      </c>
      <c r="D225" s="982">
        <f>D243</f>
        <v>0</v>
      </c>
      <c r="E225" s="982">
        <f>E243</f>
        <v>0</v>
      </c>
      <c r="F225" s="982">
        <f>F243</f>
        <v>0</v>
      </c>
    </row>
    <row r="226" spans="2:6" ht="15.75" thickBot="1" x14ac:dyDescent="0.3">
      <c r="B226" s="981" t="s">
        <v>563</v>
      </c>
      <c r="C226" s="982">
        <f>C225/C224</f>
        <v>20</v>
      </c>
      <c r="D226" s="982" t="e">
        <f>D225/D224</f>
        <v>#DIV/0!</v>
      </c>
      <c r="E226" s="982" t="e">
        <f>E225/E224</f>
        <v>#DIV/0!</v>
      </c>
      <c r="F226" s="982" t="e">
        <f>F225/F224</f>
        <v>#DIV/0!</v>
      </c>
    </row>
    <row r="227" spans="2:6" ht="15.75" thickBot="1" x14ac:dyDescent="0.3">
      <c r="B227" s="981" t="s">
        <v>564</v>
      </c>
      <c r="C227" s="980" t="s">
        <v>565</v>
      </c>
      <c r="D227" s="979">
        <f t="shared" ref="D227:F229" si="6">D224/C224-1</f>
        <v>-1</v>
      </c>
      <c r="E227" s="979" t="e">
        <f t="shared" si="6"/>
        <v>#DIV/0!</v>
      </c>
      <c r="F227" s="979" t="e">
        <f t="shared" si="6"/>
        <v>#DIV/0!</v>
      </c>
    </row>
    <row r="228" spans="2:6" ht="15.75" thickBot="1" x14ac:dyDescent="0.3">
      <c r="B228" s="981" t="s">
        <v>566</v>
      </c>
      <c r="C228" s="980" t="s">
        <v>565</v>
      </c>
      <c r="D228" s="979">
        <f t="shared" si="6"/>
        <v>-1</v>
      </c>
      <c r="E228" s="979" t="e">
        <f t="shared" si="6"/>
        <v>#DIV/0!</v>
      </c>
      <c r="F228" s="979" t="e">
        <f t="shared" si="6"/>
        <v>#DIV/0!</v>
      </c>
    </row>
    <row r="229" spans="2:6" ht="15.75" thickBot="1" x14ac:dyDescent="0.3">
      <c r="B229" s="981" t="s">
        <v>51</v>
      </c>
      <c r="C229" s="980" t="s">
        <v>565</v>
      </c>
      <c r="D229" s="979" t="e">
        <f t="shared" si="6"/>
        <v>#DIV/0!</v>
      </c>
      <c r="E229" s="979" t="e">
        <f t="shared" si="6"/>
        <v>#DIV/0!</v>
      </c>
      <c r="F229" s="979" t="e">
        <f t="shared" si="6"/>
        <v>#DIV/0!</v>
      </c>
    </row>
    <row r="230" spans="2:6" ht="15.75" customHeight="1" thickBot="1" x14ac:dyDescent="0.3">
      <c r="B230" s="2176" t="s">
        <v>2318</v>
      </c>
      <c r="C230" s="2177"/>
      <c r="D230" s="2177"/>
      <c r="E230" s="2177"/>
      <c r="F230" s="2178"/>
    </row>
    <row r="231" spans="2:6" ht="12.75" customHeight="1" x14ac:dyDescent="0.25">
      <c r="B231" s="2168"/>
      <c r="C231" s="978">
        <v>2022</v>
      </c>
      <c r="D231" s="978">
        <v>2023</v>
      </c>
      <c r="E231" s="978">
        <v>2024</v>
      </c>
      <c r="F231" s="978">
        <v>2025</v>
      </c>
    </row>
    <row r="232" spans="2:6" ht="13.5" customHeight="1" thickBot="1" x14ac:dyDescent="0.3">
      <c r="B232" s="2169"/>
      <c r="C232" s="977" t="s">
        <v>17</v>
      </c>
      <c r="D232" s="977" t="s">
        <v>18</v>
      </c>
      <c r="E232" s="977" t="s">
        <v>18</v>
      </c>
      <c r="F232" s="977" t="s">
        <v>18</v>
      </c>
    </row>
    <row r="233" spans="2:6" ht="15.75" thickBot="1" x14ac:dyDescent="0.3">
      <c r="B233" s="970" t="s">
        <v>593</v>
      </c>
      <c r="C233" s="968">
        <f>C234+C235+C236+C237</f>
        <v>0</v>
      </c>
      <c r="D233" s="968">
        <f>D234+D235+D236+D237</f>
        <v>0</v>
      </c>
      <c r="E233" s="968">
        <f>E234+E235+E236+E237</f>
        <v>0</v>
      </c>
      <c r="F233" s="968">
        <f>F234+F235+F236+F237</f>
        <v>0</v>
      </c>
    </row>
    <row r="234" spans="2:6" ht="15.75" thickBot="1" x14ac:dyDescent="0.3">
      <c r="B234" s="969" t="s">
        <v>569</v>
      </c>
      <c r="C234" s="968"/>
      <c r="D234" s="968"/>
      <c r="E234" s="968"/>
      <c r="F234" s="968"/>
    </row>
    <row r="235" spans="2:6" ht="15.75" thickBot="1" x14ac:dyDescent="0.3">
      <c r="B235" s="969" t="s">
        <v>594</v>
      </c>
      <c r="C235" s="968"/>
      <c r="D235" s="968"/>
      <c r="E235" s="968"/>
      <c r="F235" s="968"/>
    </row>
    <row r="236" spans="2:6" ht="15.75" thickBot="1" x14ac:dyDescent="0.3">
      <c r="B236" s="969" t="s">
        <v>595</v>
      </c>
      <c r="C236" s="968"/>
      <c r="D236" s="968"/>
      <c r="E236" s="968"/>
      <c r="F236" s="968"/>
    </row>
    <row r="237" spans="2:6" ht="15.75" thickBot="1" x14ac:dyDescent="0.3">
      <c r="B237" s="969" t="s">
        <v>596</v>
      </c>
      <c r="C237" s="968"/>
      <c r="D237" s="968"/>
      <c r="E237" s="968"/>
      <c r="F237" s="968"/>
    </row>
    <row r="238" spans="2:6" ht="15.75" thickBot="1" x14ac:dyDescent="0.3">
      <c r="B238" s="970" t="s">
        <v>597</v>
      </c>
      <c r="C238" s="971">
        <f>C239+C240+C241+C242</f>
        <v>100</v>
      </c>
      <c r="D238" s="971">
        <f>D239+D240+D241+D242</f>
        <v>0</v>
      </c>
      <c r="E238" s="971">
        <f>E239+E240+E241+E242</f>
        <v>0</v>
      </c>
      <c r="F238" s="971">
        <f>F239+F240+F241+F242</f>
        <v>0</v>
      </c>
    </row>
    <row r="239" spans="2:6" ht="15.75" thickBot="1" x14ac:dyDescent="0.3">
      <c r="B239" s="969" t="s">
        <v>569</v>
      </c>
      <c r="C239" s="968">
        <v>100</v>
      </c>
      <c r="D239" s="968">
        <v>0</v>
      </c>
      <c r="E239" s="968">
        <v>0</v>
      </c>
      <c r="F239" s="968">
        <v>0</v>
      </c>
    </row>
    <row r="240" spans="2:6" ht="15.75" thickBot="1" x14ac:dyDescent="0.3">
      <c r="B240" s="969" t="s">
        <v>594</v>
      </c>
      <c r="C240" s="971"/>
      <c r="D240" s="968"/>
      <c r="E240" s="968"/>
      <c r="F240" s="968"/>
    </row>
    <row r="241" spans="2:6" ht="15.75" thickBot="1" x14ac:dyDescent="0.3">
      <c r="B241" s="969" t="s">
        <v>595</v>
      </c>
      <c r="C241" s="971"/>
      <c r="D241" s="968"/>
      <c r="E241" s="968"/>
      <c r="F241" s="968"/>
    </row>
    <row r="242" spans="2:6" ht="15.75" thickBot="1" x14ac:dyDescent="0.3">
      <c r="B242" s="969" t="s">
        <v>596</v>
      </c>
      <c r="C242" s="971"/>
      <c r="D242" s="968"/>
      <c r="E242" s="968"/>
      <c r="F242" s="968"/>
    </row>
    <row r="243" spans="2:6" ht="15.75" thickBot="1" x14ac:dyDescent="0.3">
      <c r="B243" s="976" t="s">
        <v>2249</v>
      </c>
      <c r="C243" s="971">
        <f>C233+C238</f>
        <v>100</v>
      </c>
      <c r="D243" s="971">
        <f>D233+D238</f>
        <v>0</v>
      </c>
      <c r="E243" s="971">
        <f>E233+E238</f>
        <v>0</v>
      </c>
      <c r="F243" s="971">
        <f>F233+F238</f>
        <v>0</v>
      </c>
    </row>
    <row r="244" spans="2:6" ht="15.75" thickBot="1" x14ac:dyDescent="0.3">
      <c r="B244" s="984" t="s">
        <v>584</v>
      </c>
      <c r="C244" s="2197" t="s">
        <v>2315</v>
      </c>
      <c r="D244" s="2199"/>
      <c r="E244" s="2199"/>
      <c r="F244" s="2200"/>
    </row>
    <row r="245" spans="2:6" ht="77.25" customHeight="1" thickBot="1" x14ac:dyDescent="0.3">
      <c r="B245" s="984" t="s">
        <v>2317</v>
      </c>
      <c r="C245" s="984" t="s">
        <v>2316</v>
      </c>
      <c r="D245" s="983" t="s">
        <v>587</v>
      </c>
      <c r="E245" s="2192" t="s">
        <v>2315</v>
      </c>
      <c r="F245" s="2193"/>
    </row>
    <row r="246" spans="2:6" ht="59.25" customHeight="1" thickBot="1" x14ac:dyDescent="0.3">
      <c r="B246" s="981" t="s">
        <v>560</v>
      </c>
      <c r="C246" s="2189" t="s">
        <v>2314</v>
      </c>
      <c r="D246" s="2190"/>
      <c r="E246" s="2190"/>
      <c r="F246" s="2191"/>
    </row>
    <row r="247" spans="2:6" ht="15.75" thickBot="1" x14ac:dyDescent="0.3">
      <c r="B247" s="981" t="s">
        <v>37</v>
      </c>
      <c r="C247" s="2185" t="s">
        <v>686</v>
      </c>
      <c r="D247" s="2062"/>
      <c r="E247" s="2062"/>
      <c r="F247" s="2063"/>
    </row>
    <row r="248" spans="2:6" ht="12.75" customHeight="1" x14ac:dyDescent="0.25">
      <c r="B248" s="2168"/>
      <c r="C248" s="978">
        <v>2022</v>
      </c>
      <c r="D248" s="978">
        <v>2023</v>
      </c>
      <c r="E248" s="978">
        <v>2024</v>
      </c>
      <c r="F248" s="978">
        <v>2025</v>
      </c>
    </row>
    <row r="249" spans="2:6" ht="9" customHeight="1" thickBot="1" x14ac:dyDescent="0.3">
      <c r="B249" s="2169"/>
      <c r="C249" s="977" t="s">
        <v>17</v>
      </c>
      <c r="D249" s="977" t="s">
        <v>18</v>
      </c>
      <c r="E249" s="977" t="s">
        <v>18</v>
      </c>
      <c r="F249" s="977" t="s">
        <v>18</v>
      </c>
    </row>
    <row r="250" spans="2:6" ht="15.75" thickBot="1" x14ac:dyDescent="0.3">
      <c r="B250" s="981" t="s">
        <v>39</v>
      </c>
      <c r="C250" s="980">
        <v>1</v>
      </c>
      <c r="D250" s="980">
        <v>1</v>
      </c>
      <c r="E250" s="980">
        <v>0</v>
      </c>
      <c r="F250" s="980">
        <v>0</v>
      </c>
    </row>
    <row r="251" spans="2:6" ht="15.75" thickBot="1" x14ac:dyDescent="0.3">
      <c r="B251" s="981" t="s">
        <v>562</v>
      </c>
      <c r="C251" s="982">
        <f>C269</f>
        <v>3000</v>
      </c>
      <c r="D251" s="982">
        <f>D269</f>
        <v>1000</v>
      </c>
      <c r="E251" s="982">
        <f>E269</f>
        <v>0</v>
      </c>
      <c r="F251" s="982">
        <f>F269</f>
        <v>0</v>
      </c>
    </row>
    <row r="252" spans="2:6" ht="15.75" thickBot="1" x14ac:dyDescent="0.3">
      <c r="B252" s="981" t="s">
        <v>563</v>
      </c>
      <c r="C252" s="982">
        <f>C251/C250</f>
        <v>3000</v>
      </c>
      <c r="D252" s="982">
        <f>D251/D250</f>
        <v>1000</v>
      </c>
      <c r="E252" s="982" t="e">
        <f>E251/E250</f>
        <v>#DIV/0!</v>
      </c>
      <c r="F252" s="982" t="e">
        <f>F251/F250</f>
        <v>#DIV/0!</v>
      </c>
    </row>
    <row r="253" spans="2:6" ht="15.75" thickBot="1" x14ac:dyDescent="0.3">
      <c r="B253" s="981" t="s">
        <v>564</v>
      </c>
      <c r="C253" s="980" t="s">
        <v>565</v>
      </c>
      <c r="D253" s="979">
        <f t="shared" ref="D253:F255" si="7">D250/C250-1</f>
        <v>0</v>
      </c>
      <c r="E253" s="979">
        <f t="shared" si="7"/>
        <v>-1</v>
      </c>
      <c r="F253" s="979" t="e">
        <f t="shared" si="7"/>
        <v>#DIV/0!</v>
      </c>
    </row>
    <row r="254" spans="2:6" ht="15.75" thickBot="1" x14ac:dyDescent="0.3">
      <c r="B254" s="981" t="s">
        <v>566</v>
      </c>
      <c r="C254" s="980" t="s">
        <v>565</v>
      </c>
      <c r="D254" s="979">
        <f t="shared" si="7"/>
        <v>-0.66666666666666674</v>
      </c>
      <c r="E254" s="979">
        <f t="shared" si="7"/>
        <v>-1</v>
      </c>
      <c r="F254" s="979" t="e">
        <f t="shared" si="7"/>
        <v>#DIV/0!</v>
      </c>
    </row>
    <row r="255" spans="2:6" ht="15.75" thickBot="1" x14ac:dyDescent="0.3">
      <c r="B255" s="981" t="s">
        <v>51</v>
      </c>
      <c r="C255" s="980" t="s">
        <v>565</v>
      </c>
      <c r="D255" s="979">
        <f t="shared" si="7"/>
        <v>-0.66666666666666674</v>
      </c>
      <c r="E255" s="979" t="e">
        <f t="shared" si="7"/>
        <v>#DIV/0!</v>
      </c>
      <c r="F255" s="979" t="e">
        <f t="shared" si="7"/>
        <v>#DIV/0!</v>
      </c>
    </row>
    <row r="256" spans="2:6" ht="15.75" customHeight="1" thickBot="1" x14ac:dyDescent="0.3">
      <c r="B256" s="2176" t="s">
        <v>2313</v>
      </c>
      <c r="C256" s="2177"/>
      <c r="D256" s="2177"/>
      <c r="E256" s="2177"/>
      <c r="F256" s="2178"/>
    </row>
    <row r="257" spans="2:6" ht="12.75" customHeight="1" x14ac:dyDescent="0.25">
      <c r="B257" s="2168"/>
      <c r="C257" s="978">
        <v>2022</v>
      </c>
      <c r="D257" s="978">
        <v>2023</v>
      </c>
      <c r="E257" s="978">
        <v>2024</v>
      </c>
      <c r="F257" s="978">
        <v>2025</v>
      </c>
    </row>
    <row r="258" spans="2:6" ht="13.5" customHeight="1" thickBot="1" x14ac:dyDescent="0.3">
      <c r="B258" s="2169"/>
      <c r="C258" s="977" t="s">
        <v>17</v>
      </c>
      <c r="D258" s="977" t="s">
        <v>18</v>
      </c>
      <c r="E258" s="977" t="s">
        <v>18</v>
      </c>
      <c r="F258" s="977" t="s">
        <v>18</v>
      </c>
    </row>
    <row r="259" spans="2:6" ht="15.75" thickBot="1" x14ac:dyDescent="0.3">
      <c r="B259" s="970" t="s">
        <v>593</v>
      </c>
      <c r="C259" s="968">
        <f>C260+C261+C262+C263</f>
        <v>0</v>
      </c>
      <c r="D259" s="968">
        <f>D260+D261+D262+D263</f>
        <v>0</v>
      </c>
      <c r="E259" s="968">
        <f>E260+E261+E262+E263</f>
        <v>0</v>
      </c>
      <c r="F259" s="968">
        <f>F260+F261+F262+F263</f>
        <v>0</v>
      </c>
    </row>
    <row r="260" spans="2:6" ht="15.75" thickBot="1" x14ac:dyDescent="0.3">
      <c r="B260" s="969" t="s">
        <v>569</v>
      </c>
      <c r="C260" s="968"/>
      <c r="D260" s="968"/>
      <c r="E260" s="968"/>
      <c r="F260" s="968"/>
    </row>
    <row r="261" spans="2:6" ht="15.75" thickBot="1" x14ac:dyDescent="0.3">
      <c r="B261" s="969" t="s">
        <v>594</v>
      </c>
      <c r="C261" s="968"/>
      <c r="D261" s="968"/>
      <c r="E261" s="968"/>
      <c r="F261" s="968"/>
    </row>
    <row r="262" spans="2:6" ht="15.75" thickBot="1" x14ac:dyDescent="0.3">
      <c r="B262" s="969" t="s">
        <v>595</v>
      </c>
      <c r="C262" s="968"/>
      <c r="D262" s="968"/>
      <c r="E262" s="968"/>
      <c r="F262" s="968"/>
    </row>
    <row r="263" spans="2:6" ht="15.75" thickBot="1" x14ac:dyDescent="0.3">
      <c r="B263" s="969" t="s">
        <v>596</v>
      </c>
      <c r="C263" s="968"/>
      <c r="D263" s="968"/>
      <c r="E263" s="968"/>
      <c r="F263" s="968"/>
    </row>
    <row r="264" spans="2:6" ht="15.75" thickBot="1" x14ac:dyDescent="0.3">
      <c r="B264" s="970" t="s">
        <v>597</v>
      </c>
      <c r="C264" s="971">
        <f>C265+C266+C267+C268</f>
        <v>3000</v>
      </c>
      <c r="D264" s="971">
        <f>D265+D266+D267+D268</f>
        <v>1000</v>
      </c>
      <c r="E264" s="971">
        <f>E265+E266+E267+E268</f>
        <v>0</v>
      </c>
      <c r="F264" s="971">
        <f>F265+F266+F267+F268</f>
        <v>0</v>
      </c>
    </row>
    <row r="265" spans="2:6" ht="15.75" thickBot="1" x14ac:dyDescent="0.3">
      <c r="B265" s="969" t="s">
        <v>569</v>
      </c>
      <c r="C265" s="968"/>
      <c r="D265" s="968">
        <v>0</v>
      </c>
      <c r="E265" s="968">
        <v>0</v>
      </c>
      <c r="F265" s="968">
        <v>0</v>
      </c>
    </row>
    <row r="266" spans="2:6" ht="15.75" thickBot="1" x14ac:dyDescent="0.3">
      <c r="B266" s="969" t="s">
        <v>594</v>
      </c>
      <c r="C266" s="971"/>
      <c r="D266" s="968"/>
      <c r="E266" s="968"/>
      <c r="F266" s="968"/>
    </row>
    <row r="267" spans="2:6" ht="15.75" thickBot="1" x14ac:dyDescent="0.3">
      <c r="B267" s="969" t="s">
        <v>595</v>
      </c>
      <c r="C267" s="971"/>
      <c r="D267" s="968"/>
      <c r="E267" s="968"/>
      <c r="F267" s="968"/>
    </row>
    <row r="268" spans="2:6" ht="15.75" thickBot="1" x14ac:dyDescent="0.3">
      <c r="B268" s="969" t="s">
        <v>596</v>
      </c>
      <c r="C268" s="971">
        <v>3000</v>
      </c>
      <c r="D268" s="968">
        <v>1000</v>
      </c>
      <c r="E268" s="968"/>
      <c r="F268" s="968"/>
    </row>
    <row r="269" spans="2:6" ht="15.75" thickBot="1" x14ac:dyDescent="0.3">
      <c r="B269" s="976" t="s">
        <v>2243</v>
      </c>
      <c r="C269" s="971">
        <f>C259+C264</f>
        <v>3000</v>
      </c>
      <c r="D269" s="971">
        <f>D259+D264</f>
        <v>1000</v>
      </c>
      <c r="E269" s="971">
        <f>E259+E264</f>
        <v>0</v>
      </c>
      <c r="F269" s="971">
        <f>F259+F264</f>
        <v>0</v>
      </c>
    </row>
    <row r="270" spans="2:6" ht="27" customHeight="1" thickBot="1" x14ac:dyDescent="0.3">
      <c r="B270" s="975" t="s">
        <v>598</v>
      </c>
      <c r="C270" s="974">
        <f>C68+C105+C31+C147+C199+C251+C225+C173</f>
        <v>165325</v>
      </c>
      <c r="D270" s="974">
        <f>D68+D105+D31+D147+D199+D251+D173</f>
        <v>140325</v>
      </c>
      <c r="E270" s="974">
        <f>E68+E105+E31+E147+E199+E251+E173</f>
        <v>140325</v>
      </c>
      <c r="F270" s="974">
        <f>F68+F105+F31+F147+F199+F251+F173</f>
        <v>140325</v>
      </c>
    </row>
    <row r="271" spans="2:6" ht="36.75" customHeight="1" thickBot="1" x14ac:dyDescent="0.3">
      <c r="B271" s="975" t="s">
        <v>599</v>
      </c>
      <c r="C271" s="974">
        <f>C60+C165+C217+C269+C134+C97+C243+C191</f>
        <v>165325</v>
      </c>
      <c r="D271" s="974">
        <f>D60+D165+D217+D269+D134+D97+D243+D191</f>
        <v>140325</v>
      </c>
      <c r="E271" s="974">
        <f>E60+E165+E217+E269+E134+E97+E243+E191</f>
        <v>140325</v>
      </c>
      <c r="F271" s="974">
        <f>F60+F165+F217+F269+F134+F97+F243+F191</f>
        <v>140325</v>
      </c>
    </row>
    <row r="272" spans="2:6" ht="15.75" thickBot="1" x14ac:dyDescent="0.3">
      <c r="B272" s="970" t="s">
        <v>568</v>
      </c>
      <c r="C272" s="966">
        <f>C273+C274</f>
        <v>49520</v>
      </c>
      <c r="D272" s="966">
        <f>D273+D274</f>
        <v>49520</v>
      </c>
      <c r="E272" s="966">
        <f>E273+E274</f>
        <v>49520</v>
      </c>
      <c r="F272" s="966">
        <f>F273+F274</f>
        <v>49520</v>
      </c>
    </row>
    <row r="273" spans="2:7" ht="15.75" thickBot="1" x14ac:dyDescent="0.3">
      <c r="B273" s="969" t="s">
        <v>569</v>
      </c>
      <c r="C273" s="971">
        <f t="shared" ref="C273:F274" si="8">C40</f>
        <v>49520</v>
      </c>
      <c r="D273" s="971">
        <f t="shared" si="8"/>
        <v>49520</v>
      </c>
      <c r="E273" s="971">
        <f t="shared" si="8"/>
        <v>49520</v>
      </c>
      <c r="F273" s="971">
        <f t="shared" si="8"/>
        <v>49520</v>
      </c>
    </row>
    <row r="274" spans="2:7" ht="15.75" thickBot="1" x14ac:dyDescent="0.3">
      <c r="B274" s="969" t="s">
        <v>600</v>
      </c>
      <c r="C274" s="971">
        <f t="shared" si="8"/>
        <v>0</v>
      </c>
      <c r="D274" s="971">
        <f t="shared" si="8"/>
        <v>0</v>
      </c>
      <c r="E274" s="971">
        <f t="shared" si="8"/>
        <v>0</v>
      </c>
      <c r="F274" s="971">
        <f t="shared" si="8"/>
        <v>0</v>
      </c>
    </row>
    <row r="275" spans="2:7" ht="15.75" thickBot="1" x14ac:dyDescent="0.3">
      <c r="B275" s="970" t="s">
        <v>571</v>
      </c>
      <c r="C275" s="966">
        <f>C276+C277</f>
        <v>8205</v>
      </c>
      <c r="D275" s="966">
        <f>D276+D277</f>
        <v>8205</v>
      </c>
      <c r="E275" s="966">
        <f>E276+E277</f>
        <v>8205</v>
      </c>
      <c r="F275" s="966">
        <f>F276+F277</f>
        <v>8205</v>
      </c>
    </row>
    <row r="276" spans="2:7" ht="15.75" thickBot="1" x14ac:dyDescent="0.3">
      <c r="B276" s="969" t="s">
        <v>569</v>
      </c>
      <c r="C276" s="968">
        <f t="shared" ref="C276:F277" si="9">C43</f>
        <v>8205</v>
      </c>
      <c r="D276" s="968">
        <f t="shared" si="9"/>
        <v>8205</v>
      </c>
      <c r="E276" s="968">
        <f t="shared" si="9"/>
        <v>8205</v>
      </c>
      <c r="F276" s="968">
        <f t="shared" si="9"/>
        <v>8205</v>
      </c>
    </row>
    <row r="277" spans="2:7" ht="15.75" thickBot="1" x14ac:dyDescent="0.3">
      <c r="B277" s="969" t="s">
        <v>600</v>
      </c>
      <c r="C277" s="971">
        <f t="shared" si="9"/>
        <v>0</v>
      </c>
      <c r="D277" s="971">
        <f t="shared" si="9"/>
        <v>0</v>
      </c>
      <c r="E277" s="971">
        <f t="shared" si="9"/>
        <v>0</v>
      </c>
      <c r="F277" s="971">
        <f t="shared" si="9"/>
        <v>0</v>
      </c>
    </row>
    <row r="278" spans="2:7" ht="15.75" thickBot="1" x14ac:dyDescent="0.3">
      <c r="B278" s="970" t="s">
        <v>572</v>
      </c>
      <c r="C278" s="966">
        <f>C279+C280</f>
        <v>26525</v>
      </c>
      <c r="D278" s="966">
        <f>D279+D280</f>
        <v>26525</v>
      </c>
      <c r="E278" s="966">
        <f>E279+E280</f>
        <v>26525</v>
      </c>
      <c r="F278" s="966">
        <f>F279+F280</f>
        <v>26525</v>
      </c>
    </row>
    <row r="279" spans="2:7" ht="15.75" thickBot="1" x14ac:dyDescent="0.3">
      <c r="B279" s="969" t="s">
        <v>569</v>
      </c>
      <c r="C279" s="971">
        <f>C46+C82+C119</f>
        <v>26525</v>
      </c>
      <c r="D279" s="971">
        <f>D46+D82+D120</f>
        <v>26525</v>
      </c>
      <c r="E279" s="971">
        <f>E46+E82+E120</f>
        <v>26525</v>
      </c>
      <c r="F279" s="971">
        <f>F46+F82+F120</f>
        <v>26525</v>
      </c>
    </row>
    <row r="280" spans="2:7" ht="15.75" thickBot="1" x14ac:dyDescent="0.3">
      <c r="B280" s="969" t="s">
        <v>600</v>
      </c>
      <c r="C280" s="971">
        <f>C47</f>
        <v>0</v>
      </c>
      <c r="D280" s="971">
        <f>D47</f>
        <v>0</v>
      </c>
      <c r="E280" s="971">
        <f>E47</f>
        <v>0</v>
      </c>
      <c r="F280" s="971">
        <f>F47</f>
        <v>0</v>
      </c>
    </row>
    <row r="281" spans="2:7" ht="15.75" customHeight="1" thickBot="1" x14ac:dyDescent="0.3">
      <c r="B281" s="970" t="s">
        <v>573</v>
      </c>
      <c r="C281" s="966">
        <f>C282+C283</f>
        <v>0</v>
      </c>
      <c r="D281" s="966">
        <f>D282+D283</f>
        <v>0</v>
      </c>
      <c r="E281" s="966">
        <f>E282+E283</f>
        <v>0</v>
      </c>
      <c r="F281" s="966">
        <f>F282+F283</f>
        <v>0</v>
      </c>
    </row>
    <row r="282" spans="2:7" ht="15.75" thickBot="1" x14ac:dyDescent="0.3">
      <c r="B282" s="969" t="s">
        <v>569</v>
      </c>
      <c r="C282" s="968">
        <f t="shared" ref="C282:F283" si="10">C49</f>
        <v>0</v>
      </c>
      <c r="D282" s="968">
        <f t="shared" si="10"/>
        <v>0</v>
      </c>
      <c r="E282" s="968">
        <f t="shared" si="10"/>
        <v>0</v>
      </c>
      <c r="F282" s="968">
        <f t="shared" si="10"/>
        <v>0</v>
      </c>
    </row>
    <row r="283" spans="2:7" ht="15.75" thickBot="1" x14ac:dyDescent="0.3">
      <c r="B283" s="969" t="s">
        <v>600</v>
      </c>
      <c r="C283" s="971">
        <f t="shared" si="10"/>
        <v>0</v>
      </c>
      <c r="D283" s="971">
        <f t="shared" si="10"/>
        <v>0</v>
      </c>
      <c r="E283" s="971">
        <f t="shared" si="10"/>
        <v>0</v>
      </c>
      <c r="F283" s="971">
        <f t="shared" si="10"/>
        <v>0</v>
      </c>
    </row>
    <row r="284" spans="2:7" ht="15.75" thickBot="1" x14ac:dyDescent="0.3">
      <c r="B284" s="970" t="s">
        <v>574</v>
      </c>
      <c r="C284" s="966">
        <f>C285+C286</f>
        <v>0</v>
      </c>
      <c r="D284" s="966">
        <f>D285+D286</f>
        <v>0</v>
      </c>
      <c r="E284" s="966">
        <f>E285+E286</f>
        <v>0</v>
      </c>
      <c r="F284" s="966">
        <f>F285+F286</f>
        <v>0</v>
      </c>
      <c r="G284" s="973"/>
    </row>
    <row r="285" spans="2:7" ht="15.75" thickBot="1" x14ac:dyDescent="0.3">
      <c r="B285" s="969" t="s">
        <v>569</v>
      </c>
      <c r="C285" s="968">
        <f t="shared" ref="C285:F286" si="11">C52</f>
        <v>0</v>
      </c>
      <c r="D285" s="968">
        <f t="shared" si="11"/>
        <v>0</v>
      </c>
      <c r="E285" s="968">
        <f t="shared" si="11"/>
        <v>0</v>
      </c>
      <c r="F285" s="968">
        <f t="shared" si="11"/>
        <v>0</v>
      </c>
      <c r="G285" s="972"/>
    </row>
    <row r="286" spans="2:7" ht="15.75" thickBot="1" x14ac:dyDescent="0.3">
      <c r="B286" s="969" t="s">
        <v>600</v>
      </c>
      <c r="C286" s="971">
        <f t="shared" si="11"/>
        <v>0</v>
      </c>
      <c r="D286" s="971">
        <f t="shared" si="11"/>
        <v>0</v>
      </c>
      <c r="E286" s="971">
        <f t="shared" si="11"/>
        <v>0</v>
      </c>
      <c r="F286" s="971">
        <f t="shared" si="11"/>
        <v>0</v>
      </c>
    </row>
    <row r="287" spans="2:7" ht="15.75" thickBot="1" x14ac:dyDescent="0.3">
      <c r="B287" s="970" t="s">
        <v>575</v>
      </c>
      <c r="C287" s="966">
        <f>C288+C289</f>
        <v>1000</v>
      </c>
      <c r="D287" s="966">
        <f>D288+D289</f>
        <v>1000</v>
      </c>
      <c r="E287" s="966">
        <f>E288+E289</f>
        <v>1000</v>
      </c>
      <c r="F287" s="966">
        <f>F288+F289</f>
        <v>1000</v>
      </c>
    </row>
    <row r="288" spans="2:7" ht="15.75" thickBot="1" x14ac:dyDescent="0.3">
      <c r="B288" s="969" t="s">
        <v>569</v>
      </c>
      <c r="C288" s="968">
        <f t="shared" ref="C288:F292" si="12">C55</f>
        <v>1000</v>
      </c>
      <c r="D288" s="968">
        <f t="shared" si="12"/>
        <v>1000</v>
      </c>
      <c r="E288" s="968">
        <f t="shared" si="12"/>
        <v>1000</v>
      </c>
      <c r="F288" s="968">
        <f t="shared" si="12"/>
        <v>1000</v>
      </c>
    </row>
    <row r="289" spans="2:6" ht="15.75" thickBot="1" x14ac:dyDescent="0.3">
      <c r="B289" s="969" t="s">
        <v>600</v>
      </c>
      <c r="C289" s="971">
        <f t="shared" si="12"/>
        <v>0</v>
      </c>
      <c r="D289" s="971">
        <f t="shared" si="12"/>
        <v>0</v>
      </c>
      <c r="E289" s="971">
        <f t="shared" si="12"/>
        <v>0</v>
      </c>
      <c r="F289" s="971">
        <f t="shared" si="12"/>
        <v>0</v>
      </c>
    </row>
    <row r="290" spans="2:6" ht="15.75" thickBot="1" x14ac:dyDescent="0.3">
      <c r="B290" s="970" t="s">
        <v>576</v>
      </c>
      <c r="C290" s="966">
        <f t="shared" si="12"/>
        <v>75</v>
      </c>
      <c r="D290" s="966">
        <f t="shared" si="12"/>
        <v>75</v>
      </c>
      <c r="E290" s="966">
        <f t="shared" si="12"/>
        <v>75</v>
      </c>
      <c r="F290" s="966">
        <f t="shared" si="12"/>
        <v>75</v>
      </c>
    </row>
    <row r="291" spans="2:6" ht="15.75" thickBot="1" x14ac:dyDescent="0.3">
      <c r="B291" s="969" t="s">
        <v>569</v>
      </c>
      <c r="C291" s="968">
        <f t="shared" si="12"/>
        <v>75</v>
      </c>
      <c r="D291" s="968">
        <f t="shared" si="12"/>
        <v>75</v>
      </c>
      <c r="E291" s="968">
        <f t="shared" si="12"/>
        <v>75</v>
      </c>
      <c r="F291" s="968">
        <f t="shared" si="12"/>
        <v>75</v>
      </c>
    </row>
    <row r="292" spans="2:6" ht="15.75" thickBot="1" x14ac:dyDescent="0.3">
      <c r="B292" s="969" t="s">
        <v>600</v>
      </c>
      <c r="C292" s="971">
        <f t="shared" si="12"/>
        <v>0</v>
      </c>
      <c r="D292" s="971">
        <f t="shared" si="12"/>
        <v>0</v>
      </c>
      <c r="E292" s="971">
        <f t="shared" si="12"/>
        <v>0</v>
      </c>
      <c r="F292" s="971">
        <f t="shared" si="12"/>
        <v>0</v>
      </c>
    </row>
    <row r="293" spans="2:6" ht="15.75" thickBot="1" x14ac:dyDescent="0.3">
      <c r="B293" s="970" t="s">
        <v>601</v>
      </c>
      <c r="C293" s="966">
        <f>C294+C295+C296+C297</f>
        <v>0</v>
      </c>
      <c r="D293" s="966">
        <f>D294+D295+D296+D297</f>
        <v>0</v>
      </c>
      <c r="E293" s="966">
        <f>E294+E295+E296+E297</f>
        <v>0</v>
      </c>
      <c r="F293" s="966">
        <f>F294+F295+F296+F297</f>
        <v>0</v>
      </c>
    </row>
    <row r="294" spans="2:6" ht="15.75" thickBot="1" x14ac:dyDescent="0.3">
      <c r="B294" s="969" t="s">
        <v>569</v>
      </c>
      <c r="C294" s="968">
        <f t="shared" ref="C294:D297" si="13">C208+C156</f>
        <v>0</v>
      </c>
      <c r="D294" s="968">
        <f t="shared" si="13"/>
        <v>0</v>
      </c>
      <c r="E294" s="968">
        <f>+E208+E156</f>
        <v>0</v>
      </c>
      <c r="F294" s="968">
        <f>+F208+F156</f>
        <v>0</v>
      </c>
    </row>
    <row r="295" spans="2:6" ht="15.75" thickBot="1" x14ac:dyDescent="0.3">
      <c r="B295" s="969" t="s">
        <v>602</v>
      </c>
      <c r="C295" s="968">
        <f t="shared" si="13"/>
        <v>0</v>
      </c>
      <c r="D295" s="968">
        <f t="shared" si="13"/>
        <v>0</v>
      </c>
      <c r="E295" s="968">
        <f>+E209+E157</f>
        <v>0</v>
      </c>
      <c r="F295" s="968">
        <f>+F209+F157</f>
        <v>0</v>
      </c>
    </row>
    <row r="296" spans="2:6" ht="15.75" thickBot="1" x14ac:dyDescent="0.3">
      <c r="B296" s="969" t="s">
        <v>595</v>
      </c>
      <c r="C296" s="968">
        <f t="shared" si="13"/>
        <v>0</v>
      </c>
      <c r="D296" s="968">
        <f t="shared" si="13"/>
        <v>0</v>
      </c>
      <c r="E296" s="968">
        <f>+E210+E158</f>
        <v>0</v>
      </c>
      <c r="F296" s="968">
        <f>F210+F158</f>
        <v>0</v>
      </c>
    </row>
    <row r="297" spans="2:6" ht="15.75" thickBot="1" x14ac:dyDescent="0.3">
      <c r="B297" s="969" t="s">
        <v>596</v>
      </c>
      <c r="C297" s="968">
        <f t="shared" si="13"/>
        <v>0</v>
      </c>
      <c r="D297" s="968">
        <f t="shared" si="13"/>
        <v>0</v>
      </c>
      <c r="E297" s="968">
        <f>+E211+E159</f>
        <v>0</v>
      </c>
      <c r="F297" s="968">
        <f>F211+F159</f>
        <v>0</v>
      </c>
    </row>
    <row r="298" spans="2:6" ht="15.75" thickBot="1" x14ac:dyDescent="0.3">
      <c r="B298" s="970" t="s">
        <v>603</v>
      </c>
      <c r="C298" s="966">
        <f>C299+C300+C301+C302</f>
        <v>80000</v>
      </c>
      <c r="D298" s="966">
        <f>D299+D300+D301+D302</f>
        <v>55000</v>
      </c>
      <c r="E298" s="966">
        <f>E299+E300+E301+E302</f>
        <v>55000</v>
      </c>
      <c r="F298" s="966">
        <f>F299+F300+F301+F302</f>
        <v>55000</v>
      </c>
    </row>
    <row r="299" spans="2:6" ht="15.75" thickBot="1" x14ac:dyDescent="0.3">
      <c r="B299" s="969" t="s">
        <v>569</v>
      </c>
      <c r="C299" s="968">
        <f>C213+C161+C265+C239+C187</f>
        <v>77000</v>
      </c>
      <c r="D299" s="968">
        <f>D213+D161+D265+D239+D187</f>
        <v>54000</v>
      </c>
      <c r="E299" s="968">
        <f>E213+E161+E265+E239+E187</f>
        <v>55000</v>
      </c>
      <c r="F299" s="968">
        <f>F213+F161+F265+F239+F187</f>
        <v>55000</v>
      </c>
    </row>
    <row r="300" spans="2:6" ht="15.75" thickBot="1" x14ac:dyDescent="0.3">
      <c r="B300" s="969" t="s">
        <v>602</v>
      </c>
      <c r="C300" s="968">
        <f t="shared" ref="C300:F302" si="14">C214+C162+C266</f>
        <v>0</v>
      </c>
      <c r="D300" s="968">
        <f t="shared" si="14"/>
        <v>0</v>
      </c>
      <c r="E300" s="968">
        <f t="shared" si="14"/>
        <v>0</v>
      </c>
      <c r="F300" s="968">
        <f t="shared" si="14"/>
        <v>0</v>
      </c>
    </row>
    <row r="301" spans="2:6" ht="15.75" thickBot="1" x14ac:dyDescent="0.3">
      <c r="B301" s="969" t="s">
        <v>595</v>
      </c>
      <c r="C301" s="968">
        <f t="shared" si="14"/>
        <v>0</v>
      </c>
      <c r="D301" s="968">
        <f t="shared" si="14"/>
        <v>0</v>
      </c>
      <c r="E301" s="968">
        <f t="shared" si="14"/>
        <v>0</v>
      </c>
      <c r="F301" s="968">
        <f t="shared" si="14"/>
        <v>0</v>
      </c>
    </row>
    <row r="302" spans="2:6" ht="15.75" thickBot="1" x14ac:dyDescent="0.3">
      <c r="B302" s="969" t="s">
        <v>596</v>
      </c>
      <c r="C302" s="968">
        <f t="shared" si="14"/>
        <v>3000</v>
      </c>
      <c r="D302" s="968">
        <f t="shared" si="14"/>
        <v>1000</v>
      </c>
      <c r="E302" s="968">
        <f t="shared" si="14"/>
        <v>0</v>
      </c>
      <c r="F302" s="968">
        <f t="shared" si="14"/>
        <v>0</v>
      </c>
    </row>
    <row r="303" spans="2:6" ht="15.75" thickBot="1" x14ac:dyDescent="0.3">
      <c r="B303" s="967" t="s">
        <v>578</v>
      </c>
      <c r="C303" s="966">
        <f>IF(C271-C270=0,0,)</f>
        <v>0</v>
      </c>
      <c r="D303" s="966">
        <f>IF(D271-D270=0,0,"Error")</f>
        <v>0</v>
      </c>
      <c r="E303" s="966">
        <f>IF(E271-E270=0,0,"Error")</f>
        <v>0</v>
      </c>
      <c r="F303" s="966">
        <f>IF(F271-F270=0,0,"Error")</f>
        <v>0</v>
      </c>
    </row>
    <row r="304" spans="2:6" x14ac:dyDescent="0.25">
      <c r="B304" s="965"/>
      <c r="C304" s="964"/>
      <c r="D304" s="964"/>
      <c r="E304" s="964"/>
      <c r="F304" s="964"/>
    </row>
  </sheetData>
  <mergeCells count="70">
    <mergeCell ref="B257:B258"/>
    <mergeCell ref="E245:F245"/>
    <mergeCell ref="B230:F230"/>
    <mergeCell ref="B231:B232"/>
    <mergeCell ref="C244:F244"/>
    <mergeCell ref="C246:F246"/>
    <mergeCell ref="C247:F247"/>
    <mergeCell ref="B248:B249"/>
    <mergeCell ref="B256:F256"/>
    <mergeCell ref="C169:F169"/>
    <mergeCell ref="B170:B171"/>
    <mergeCell ref="B222:B223"/>
    <mergeCell ref="E219:F219"/>
    <mergeCell ref="B179:B180"/>
    <mergeCell ref="C192:F192"/>
    <mergeCell ref="E193:F193"/>
    <mergeCell ref="C194:F194"/>
    <mergeCell ref="C195:F195"/>
    <mergeCell ref="B196:B197"/>
    <mergeCell ref="B178:F178"/>
    <mergeCell ref="B204:F204"/>
    <mergeCell ref="B205:B206"/>
    <mergeCell ref="C218:F218"/>
    <mergeCell ref="C220:F220"/>
    <mergeCell ref="C221:F221"/>
    <mergeCell ref="C168:F168"/>
    <mergeCell ref="B110:F110"/>
    <mergeCell ref="B111:B112"/>
    <mergeCell ref="B136:F136"/>
    <mergeCell ref="B137:F137"/>
    <mergeCell ref="B138:F138"/>
    <mergeCell ref="B139:F139"/>
    <mergeCell ref="E167:F167"/>
    <mergeCell ref="E141:F141"/>
    <mergeCell ref="C142:F142"/>
    <mergeCell ref="C143:F143"/>
    <mergeCell ref="B144:B145"/>
    <mergeCell ref="B152:F152"/>
    <mergeCell ref="B153:B154"/>
    <mergeCell ref="C166:F166"/>
    <mergeCell ref="C140:F140"/>
    <mergeCell ref="B74:B75"/>
    <mergeCell ref="C99:F99"/>
    <mergeCell ref="C100:F100"/>
    <mergeCell ref="C101:F101"/>
    <mergeCell ref="B102:B103"/>
    <mergeCell ref="C20:F20"/>
    <mergeCell ref="B21:F21"/>
    <mergeCell ref="B73:F73"/>
    <mergeCell ref="B24:F24"/>
    <mergeCell ref="C25:F25"/>
    <mergeCell ref="C26:F26"/>
    <mergeCell ref="C27:F27"/>
    <mergeCell ref="B28:B29"/>
    <mergeCell ref="B36:F36"/>
    <mergeCell ref="B37:B38"/>
    <mergeCell ref="B23:F23"/>
    <mergeCell ref="C62:F62"/>
    <mergeCell ref="C63:F63"/>
    <mergeCell ref="C64:F64"/>
    <mergeCell ref="B65:B66"/>
    <mergeCell ref="B8:F8"/>
    <mergeCell ref="B9:F11"/>
    <mergeCell ref="C12:F12"/>
    <mergeCell ref="B13:B14"/>
    <mergeCell ref="A2:F2"/>
    <mergeCell ref="B3:F3"/>
    <mergeCell ref="C5:F5"/>
    <mergeCell ref="C6:F6"/>
    <mergeCell ref="C7:F7"/>
  </mergeCells>
  <pageMargins left="0.7" right="0.7" top="0.5" bottom="0.64" header="0.3" footer="0.3"/>
  <pageSetup scale="68" fitToHeight="0" orientation="portrait" r:id="rId1"/>
  <rowBreaks count="1" manualBreakCount="1">
    <brk id="137" max="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79"/>
  <sheetViews>
    <sheetView view="pageBreakPreview" topLeftCell="B209" zoomScale="60" zoomScaleNormal="170" workbookViewId="0">
      <selection activeCell="J6" sqref="J6"/>
    </sheetView>
  </sheetViews>
  <sheetFormatPr defaultRowHeight="15" x14ac:dyDescent="0.25"/>
  <cols>
    <col min="1" max="1" width="12" style="387" hidden="1" customWidth="1"/>
    <col min="2" max="2" width="28.5703125" style="387" customWidth="1"/>
    <col min="3" max="6" width="11.7109375" style="387" customWidth="1"/>
    <col min="7" max="16384" width="9.140625" style="387"/>
  </cols>
  <sheetData>
    <row r="2" spans="1:7" ht="18" customHeight="1" x14ac:dyDescent="0.25">
      <c r="A2" s="1850" t="s">
        <v>542</v>
      </c>
      <c r="B2" s="1850"/>
      <c r="C2" s="1850"/>
      <c r="D2" s="1850"/>
      <c r="E2" s="1850"/>
      <c r="F2" s="1850"/>
      <c r="G2" s="1850"/>
    </row>
    <row r="3" spans="1:7" ht="18" customHeight="1" x14ac:dyDescent="0.25">
      <c r="A3" s="388"/>
      <c r="B3" s="1663" t="s">
        <v>611</v>
      </c>
      <c r="C3" s="1663"/>
      <c r="D3" s="1663"/>
      <c r="E3" s="1663"/>
      <c r="F3" s="1663"/>
      <c r="G3" s="388"/>
    </row>
    <row r="4" spans="1:7" ht="15.75" thickBot="1" x14ac:dyDescent="0.3"/>
    <row r="5" spans="1:7" ht="15.75" thickBot="1" x14ac:dyDescent="0.3">
      <c r="B5" s="758" t="s">
        <v>6</v>
      </c>
      <c r="C5" s="1851" t="s">
        <v>2371</v>
      </c>
      <c r="D5" s="1851"/>
      <c r="E5" s="1851"/>
      <c r="F5" s="1851"/>
    </row>
    <row r="6" spans="1:7" ht="15.75" thickBot="1" x14ac:dyDescent="0.3">
      <c r="B6" s="758" t="s">
        <v>8</v>
      </c>
      <c r="C6" s="1664" t="s">
        <v>2372</v>
      </c>
      <c r="D6" s="1665"/>
      <c r="E6" s="1665"/>
      <c r="F6" s="1852"/>
    </row>
    <row r="7" spans="1:7" ht="15.75" thickBot="1" x14ac:dyDescent="0.3">
      <c r="B7" s="758" t="s">
        <v>10</v>
      </c>
      <c r="C7" s="1667" t="s">
        <v>546</v>
      </c>
      <c r="D7" s="1668"/>
      <c r="E7" s="1668"/>
      <c r="F7" s="1673"/>
    </row>
    <row r="8" spans="1:7" ht="15.75" thickBot="1" x14ac:dyDescent="0.3">
      <c r="B8" s="1859" t="s">
        <v>12</v>
      </c>
      <c r="C8" s="1671"/>
      <c r="D8" s="1671"/>
      <c r="E8" s="1671"/>
      <c r="F8" s="1860"/>
    </row>
    <row r="9" spans="1:7" ht="15.75" thickBot="1" x14ac:dyDescent="0.3">
      <c r="B9" s="1861" t="s">
        <v>2371</v>
      </c>
      <c r="C9" s="1862"/>
      <c r="D9" s="1862"/>
      <c r="E9" s="1862"/>
      <c r="F9" s="1863"/>
    </row>
    <row r="10" spans="1:7" ht="5.25" customHeight="1" thickBot="1" x14ac:dyDescent="0.3">
      <c r="B10" s="1861"/>
      <c r="C10" s="1862"/>
      <c r="D10" s="1862"/>
      <c r="E10" s="1862"/>
      <c r="F10" s="1863"/>
    </row>
    <row r="11" spans="1:7" ht="15.75" hidden="1" thickBot="1" x14ac:dyDescent="0.3">
      <c r="B11" s="1861"/>
      <c r="C11" s="1862"/>
      <c r="D11" s="1862"/>
      <c r="E11" s="1862"/>
      <c r="F11" s="1863"/>
    </row>
    <row r="12" spans="1:7" ht="123.75" customHeight="1" thickBot="1" x14ac:dyDescent="0.3">
      <c r="B12" s="757" t="s">
        <v>14</v>
      </c>
      <c r="C12" s="1884" t="s">
        <v>2370</v>
      </c>
      <c r="D12" s="2147"/>
      <c r="E12" s="2147"/>
      <c r="F12" s="2148"/>
    </row>
    <row r="13" spans="1:7" ht="23.25" customHeight="1" x14ac:dyDescent="0.25">
      <c r="B13" s="1866" t="s">
        <v>16</v>
      </c>
      <c r="C13" s="398">
        <v>2022</v>
      </c>
      <c r="D13" s="398">
        <v>2023</v>
      </c>
      <c r="E13" s="398">
        <v>2024</v>
      </c>
      <c r="F13" s="398">
        <v>2025</v>
      </c>
    </row>
    <row r="14" spans="1:7" ht="15.75" thickBot="1" x14ac:dyDescent="0.3">
      <c r="B14" s="1867"/>
      <c r="C14" s="400" t="s">
        <v>17</v>
      </c>
      <c r="D14" s="400" t="s">
        <v>18</v>
      </c>
      <c r="E14" s="400" t="s">
        <v>18</v>
      </c>
      <c r="F14" s="400" t="s">
        <v>18</v>
      </c>
    </row>
    <row r="15" spans="1:7" ht="18.75" customHeight="1" thickBot="1" x14ac:dyDescent="0.3">
      <c r="B15" s="875" t="s">
        <v>2369</v>
      </c>
      <c r="C15" s="1004">
        <v>78</v>
      </c>
      <c r="D15" s="1004">
        <v>78</v>
      </c>
      <c r="E15" s="1004">
        <v>78</v>
      </c>
      <c r="F15" s="1004">
        <v>78</v>
      </c>
    </row>
    <row r="16" spans="1:7" ht="23.25" thickBot="1" x14ac:dyDescent="0.3">
      <c r="B16" s="875" t="s">
        <v>2368</v>
      </c>
      <c r="C16" s="1004" t="s">
        <v>2367</v>
      </c>
      <c r="D16" s="1004" t="s">
        <v>2367</v>
      </c>
      <c r="E16" s="1004" t="s">
        <v>2367</v>
      </c>
      <c r="F16" s="1004" t="s">
        <v>2367</v>
      </c>
    </row>
    <row r="17" spans="2:6" ht="23.25" thickBot="1" x14ac:dyDescent="0.3">
      <c r="B17" s="875" t="s">
        <v>2366</v>
      </c>
      <c r="C17" s="1005">
        <v>10</v>
      </c>
      <c r="D17" s="1004">
        <v>8</v>
      </c>
      <c r="E17" s="1004">
        <v>4</v>
      </c>
      <c r="F17" s="1004">
        <v>2</v>
      </c>
    </row>
    <row r="18" spans="2:6" ht="32.25" customHeight="1" thickBot="1" x14ac:dyDescent="0.3">
      <c r="B18" s="739" t="s">
        <v>550</v>
      </c>
      <c r="C18" s="1674" t="s">
        <v>2365</v>
      </c>
      <c r="D18" s="1675"/>
      <c r="E18" s="1675"/>
      <c r="F18" s="1886"/>
    </row>
    <row r="19" spans="2:6" ht="23.25" customHeight="1" thickBot="1" x14ac:dyDescent="0.3">
      <c r="B19" s="1629" t="s">
        <v>552</v>
      </c>
      <c r="C19" s="1630"/>
      <c r="D19" s="1630"/>
      <c r="E19" s="1630"/>
      <c r="F19" s="1871"/>
    </row>
    <row r="20" spans="2:6" ht="27" customHeight="1" thickBot="1" x14ac:dyDescent="0.3">
      <c r="B20" s="742" t="s">
        <v>2112</v>
      </c>
      <c r="C20" s="646" t="s">
        <v>2017</v>
      </c>
      <c r="D20" s="408" t="s">
        <v>2018</v>
      </c>
      <c r="E20" s="408" t="s">
        <v>2018</v>
      </c>
      <c r="F20" s="408" t="s">
        <v>2018</v>
      </c>
    </row>
    <row r="21" spans="2:6" ht="30.75" customHeight="1" thickBot="1" x14ac:dyDescent="0.3">
      <c r="B21" s="742" t="s">
        <v>2019</v>
      </c>
      <c r="C21" s="407" t="s">
        <v>2017</v>
      </c>
      <c r="D21" s="408" t="s">
        <v>2018</v>
      </c>
      <c r="E21" s="408" t="s">
        <v>2018</v>
      </c>
      <c r="F21" s="408" t="s">
        <v>2018</v>
      </c>
    </row>
    <row r="22" spans="2:6" ht="15" customHeight="1" thickBot="1" x14ac:dyDescent="0.3">
      <c r="B22" s="1853" t="s">
        <v>556</v>
      </c>
      <c r="C22" s="1648"/>
      <c r="D22" s="1648"/>
      <c r="E22" s="1648"/>
      <c r="F22" s="1854"/>
    </row>
    <row r="23" spans="2:6" ht="12.75" customHeight="1" thickBot="1" x14ac:dyDescent="0.3">
      <c r="B23" s="1855" t="s">
        <v>628</v>
      </c>
      <c r="C23" s="1641"/>
      <c r="D23" s="1641"/>
      <c r="E23" s="1641"/>
      <c r="F23" s="1856"/>
    </row>
    <row r="24" spans="2:6" ht="13.5" customHeight="1" thickBot="1" x14ac:dyDescent="0.3">
      <c r="B24" s="444" t="s">
        <v>558</v>
      </c>
      <c r="C24" s="1650" t="s">
        <v>2364</v>
      </c>
      <c r="D24" s="1864"/>
      <c r="E24" s="1864"/>
      <c r="F24" s="1865"/>
    </row>
    <row r="25" spans="2:6" ht="15.75" customHeight="1" thickBot="1" x14ac:dyDescent="0.3">
      <c r="B25" s="742" t="s">
        <v>560</v>
      </c>
      <c r="C25" s="1653" t="s">
        <v>2364</v>
      </c>
      <c r="D25" s="1654"/>
      <c r="E25" s="1654"/>
      <c r="F25" s="1858"/>
    </row>
    <row r="26" spans="2:6" ht="15.75" thickBot="1" x14ac:dyDescent="0.3">
      <c r="B26" s="742" t="s">
        <v>37</v>
      </c>
      <c r="C26" s="1643" t="s">
        <v>2363</v>
      </c>
      <c r="D26" s="1644"/>
      <c r="E26" s="1644"/>
      <c r="F26" s="1857"/>
    </row>
    <row r="27" spans="2:6" ht="12.75" customHeight="1" x14ac:dyDescent="0.25">
      <c r="B27" s="1866"/>
      <c r="C27" s="412">
        <v>2022</v>
      </c>
      <c r="D27" s="412">
        <v>2023</v>
      </c>
      <c r="E27" s="412">
        <v>2024</v>
      </c>
      <c r="F27" s="412">
        <v>2025</v>
      </c>
    </row>
    <row r="28" spans="2:6" ht="9" customHeight="1" thickBot="1" x14ac:dyDescent="0.3">
      <c r="B28" s="1867"/>
      <c r="C28" s="414" t="s">
        <v>17</v>
      </c>
      <c r="D28" s="414" t="s">
        <v>18</v>
      </c>
      <c r="E28" s="414" t="s">
        <v>18</v>
      </c>
      <c r="F28" s="414" t="s">
        <v>18</v>
      </c>
    </row>
    <row r="29" spans="2:6" ht="15.75" thickBot="1" x14ac:dyDescent="0.3">
      <c r="B29" s="742" t="s">
        <v>39</v>
      </c>
      <c r="C29" s="418"/>
      <c r="D29" s="418"/>
      <c r="E29" s="418"/>
      <c r="F29" s="418"/>
    </row>
    <row r="30" spans="2:6" ht="15.75" thickBot="1" x14ac:dyDescent="0.3">
      <c r="B30" s="742" t="s">
        <v>562</v>
      </c>
      <c r="C30" s="418">
        <f>C59</f>
        <v>56603</v>
      </c>
      <c r="D30" s="418">
        <f>D59</f>
        <v>56603</v>
      </c>
      <c r="E30" s="418">
        <f>E59</f>
        <v>56603</v>
      </c>
      <c r="F30" s="418">
        <f>F59</f>
        <v>56603</v>
      </c>
    </row>
    <row r="31" spans="2:6" ht="15.75" thickBot="1" x14ac:dyDescent="0.3">
      <c r="B31" s="742" t="s">
        <v>563</v>
      </c>
      <c r="C31" s="418" t="e">
        <f>C30/C29</f>
        <v>#DIV/0!</v>
      </c>
      <c r="D31" s="418" t="e">
        <f>D30/D29</f>
        <v>#DIV/0!</v>
      </c>
      <c r="E31" s="418" t="e">
        <f>E30/E29</f>
        <v>#DIV/0!</v>
      </c>
      <c r="F31" s="418" t="e">
        <f>F30/F29</f>
        <v>#DIV/0!</v>
      </c>
    </row>
    <row r="32" spans="2:6" ht="15.75" thickBot="1" x14ac:dyDescent="0.3">
      <c r="B32" s="742" t="s">
        <v>564</v>
      </c>
      <c r="C32" s="420" t="s">
        <v>565</v>
      </c>
      <c r="D32" s="421" t="e">
        <f t="shared" ref="D32:F34" si="0">D29/C29-1</f>
        <v>#DIV/0!</v>
      </c>
      <c r="E32" s="421" t="e">
        <f t="shared" si="0"/>
        <v>#DIV/0!</v>
      </c>
      <c r="F32" s="421" t="e">
        <f t="shared" si="0"/>
        <v>#DIV/0!</v>
      </c>
    </row>
    <row r="33" spans="2:6" ht="15.75" thickBot="1" x14ac:dyDescent="0.3">
      <c r="B33" s="742" t="s">
        <v>566</v>
      </c>
      <c r="C33" s="420" t="s">
        <v>565</v>
      </c>
      <c r="D33" s="421">
        <f t="shared" si="0"/>
        <v>0</v>
      </c>
      <c r="E33" s="421">
        <f t="shared" si="0"/>
        <v>0</v>
      </c>
      <c r="F33" s="421">
        <f t="shared" si="0"/>
        <v>0</v>
      </c>
    </row>
    <row r="34" spans="2:6" ht="15.75" thickBot="1" x14ac:dyDescent="0.3">
      <c r="B34" s="742" t="s">
        <v>51</v>
      </c>
      <c r="C34" s="420" t="s">
        <v>565</v>
      </c>
      <c r="D34" s="421" t="e">
        <f t="shared" si="0"/>
        <v>#DIV/0!</v>
      </c>
      <c r="E34" s="421" t="e">
        <f t="shared" si="0"/>
        <v>#DIV/0!</v>
      </c>
      <c r="F34" s="421" t="e">
        <f t="shared" si="0"/>
        <v>#DIV/0!</v>
      </c>
    </row>
    <row r="35" spans="2:6" ht="15.75" thickBot="1" x14ac:dyDescent="0.3">
      <c r="B35" s="1872" t="s">
        <v>567</v>
      </c>
      <c r="C35" s="1638"/>
      <c r="D35" s="1638"/>
      <c r="E35" s="1638"/>
      <c r="F35" s="1638"/>
    </row>
    <row r="36" spans="2:6" ht="12.75" customHeight="1" x14ac:dyDescent="0.25">
      <c r="B36" s="1866"/>
      <c r="C36" s="412">
        <v>2022</v>
      </c>
      <c r="D36" s="412">
        <v>2023</v>
      </c>
      <c r="E36" s="412">
        <v>2024</v>
      </c>
      <c r="F36" s="1003">
        <v>2025</v>
      </c>
    </row>
    <row r="37" spans="2:6" ht="9" customHeight="1" thickBot="1" x14ac:dyDescent="0.3">
      <c r="B37" s="1867"/>
      <c r="C37" s="414" t="s">
        <v>17</v>
      </c>
      <c r="D37" s="414" t="s">
        <v>18</v>
      </c>
      <c r="E37" s="414" t="s">
        <v>18</v>
      </c>
      <c r="F37" s="1002" t="s">
        <v>18</v>
      </c>
    </row>
    <row r="38" spans="2:6" ht="15.75" thickBot="1" x14ac:dyDescent="0.3">
      <c r="B38" s="738" t="s">
        <v>568</v>
      </c>
      <c r="C38" s="428">
        <f>C39+C40</f>
        <v>31664</v>
      </c>
      <c r="D38" s="428">
        <f>D39+D40</f>
        <v>31664</v>
      </c>
      <c r="E38" s="428">
        <f>E39+E40</f>
        <v>31664</v>
      </c>
      <c r="F38" s="1001">
        <f>F39+F40</f>
        <v>31664</v>
      </c>
    </row>
    <row r="39" spans="2:6" ht="15.75" thickBot="1" x14ac:dyDescent="0.3">
      <c r="B39" s="737" t="s">
        <v>569</v>
      </c>
      <c r="C39" s="432">
        <v>31664</v>
      </c>
      <c r="D39" s="432">
        <v>31664</v>
      </c>
      <c r="E39" s="432">
        <v>31664</v>
      </c>
      <c r="F39" s="432">
        <v>31664</v>
      </c>
    </row>
    <row r="40" spans="2:6" ht="15.75" thickBot="1" x14ac:dyDescent="0.3">
      <c r="B40" s="737" t="s">
        <v>570</v>
      </c>
      <c r="C40" s="432"/>
      <c r="D40" s="432"/>
      <c r="E40" s="432"/>
      <c r="F40" s="432"/>
    </row>
    <row r="41" spans="2:6" ht="24.75" thickBot="1" x14ac:dyDescent="0.3">
      <c r="B41" s="738" t="s">
        <v>571</v>
      </c>
      <c r="C41" s="428">
        <f>C42+C43</f>
        <v>3939</v>
      </c>
      <c r="D41" s="428">
        <f>D42+D43</f>
        <v>3939</v>
      </c>
      <c r="E41" s="428">
        <f>E42+E43</f>
        <v>3939</v>
      </c>
      <c r="F41" s="428">
        <f>F42+F43</f>
        <v>3939</v>
      </c>
    </row>
    <row r="42" spans="2:6" ht="15.75" thickBot="1" x14ac:dyDescent="0.3">
      <c r="B42" s="737" t="s">
        <v>569</v>
      </c>
      <c r="C42" s="428">
        <v>3939</v>
      </c>
      <c r="D42" s="428">
        <v>3939</v>
      </c>
      <c r="E42" s="428">
        <v>3939</v>
      </c>
      <c r="F42" s="428">
        <v>3939</v>
      </c>
    </row>
    <row r="43" spans="2:6" ht="15.75" thickBot="1" x14ac:dyDescent="0.3">
      <c r="B43" s="737" t="s">
        <v>570</v>
      </c>
      <c r="C43" s="432"/>
      <c r="D43" s="428"/>
      <c r="E43" s="428"/>
      <c r="F43" s="428"/>
    </row>
    <row r="44" spans="2:6" ht="15.75" thickBot="1" x14ac:dyDescent="0.3">
      <c r="B44" s="738" t="s">
        <v>572</v>
      </c>
      <c r="C44" s="432">
        <f>C45+C46</f>
        <v>21000</v>
      </c>
      <c r="D44" s="428">
        <f>D45+D46</f>
        <v>21000</v>
      </c>
      <c r="E44" s="428">
        <f>E45+E46</f>
        <v>21000</v>
      </c>
      <c r="F44" s="428">
        <f>F45+F46</f>
        <v>21000</v>
      </c>
    </row>
    <row r="45" spans="2:6" ht="15.75" thickBot="1" x14ac:dyDescent="0.3">
      <c r="B45" s="737" t="s">
        <v>569</v>
      </c>
      <c r="C45" s="431">
        <v>21000</v>
      </c>
      <c r="D45" s="428">
        <v>21000</v>
      </c>
      <c r="E45" s="428">
        <v>21000</v>
      </c>
      <c r="F45" s="428">
        <v>21000</v>
      </c>
    </row>
    <row r="46" spans="2:6" ht="15.75" thickBot="1" x14ac:dyDescent="0.3">
      <c r="B46" s="737" t="s">
        <v>570</v>
      </c>
      <c r="C46" s="432"/>
      <c r="D46" s="428"/>
      <c r="E46" s="428"/>
      <c r="F46" s="428"/>
    </row>
    <row r="47" spans="2:6" ht="15.75" thickBot="1" x14ac:dyDescent="0.3">
      <c r="B47" s="738" t="s">
        <v>573</v>
      </c>
      <c r="C47" s="432"/>
      <c r="D47" s="428"/>
      <c r="E47" s="428"/>
      <c r="F47" s="428"/>
    </row>
    <row r="48" spans="2:6" ht="15.75" thickBot="1" x14ac:dyDescent="0.3">
      <c r="B48" s="737" t="s">
        <v>569</v>
      </c>
      <c r="C48" s="432"/>
      <c r="D48" s="428"/>
      <c r="E48" s="428"/>
      <c r="F48" s="428"/>
    </row>
    <row r="49" spans="2:6" ht="15.75" thickBot="1" x14ac:dyDescent="0.3">
      <c r="B49" s="737" t="s">
        <v>570</v>
      </c>
      <c r="C49" s="432"/>
      <c r="D49" s="428"/>
      <c r="E49" s="428"/>
      <c r="F49" s="428"/>
    </row>
    <row r="50" spans="2:6" ht="15.75" thickBot="1" x14ac:dyDescent="0.3">
      <c r="B50" s="738" t="s">
        <v>574</v>
      </c>
      <c r="C50" s="432"/>
      <c r="D50" s="428"/>
      <c r="E50" s="428"/>
      <c r="F50" s="428"/>
    </row>
    <row r="51" spans="2:6" ht="15.75" thickBot="1" x14ac:dyDescent="0.3">
      <c r="B51" s="737" t="s">
        <v>569</v>
      </c>
      <c r="C51" s="432"/>
      <c r="D51" s="428"/>
      <c r="E51" s="428"/>
      <c r="F51" s="428"/>
    </row>
    <row r="52" spans="2:6" ht="15.75" thickBot="1" x14ac:dyDescent="0.3">
      <c r="B52" s="737" t="s">
        <v>570</v>
      </c>
      <c r="C52" s="432"/>
      <c r="D52" s="428"/>
      <c r="E52" s="428"/>
      <c r="F52" s="428"/>
    </row>
    <row r="53" spans="2:6" ht="15.75" thickBot="1" x14ac:dyDescent="0.3">
      <c r="B53" s="738" t="s">
        <v>575</v>
      </c>
      <c r="C53" s="432">
        <f>C54+C55</f>
        <v>0</v>
      </c>
      <c r="D53" s="428">
        <f>D54+D55</f>
        <v>0</v>
      </c>
      <c r="E53" s="428">
        <f>E54+E55</f>
        <v>0</v>
      </c>
      <c r="F53" s="428">
        <f>F54+F55</f>
        <v>0</v>
      </c>
    </row>
    <row r="54" spans="2:6" ht="15.75" thickBot="1" x14ac:dyDescent="0.3">
      <c r="B54" s="737" t="s">
        <v>569</v>
      </c>
      <c r="C54" s="431"/>
      <c r="D54" s="428">
        <v>0</v>
      </c>
      <c r="E54" s="435">
        <v>0</v>
      </c>
      <c r="F54" s="435">
        <v>0</v>
      </c>
    </row>
    <row r="55" spans="2:6" ht="15.75" thickBot="1" x14ac:dyDescent="0.3">
      <c r="B55" s="737" t="s">
        <v>570</v>
      </c>
      <c r="C55" s="432"/>
      <c r="D55" s="428"/>
      <c r="E55" s="428"/>
      <c r="F55" s="428"/>
    </row>
    <row r="56" spans="2:6" ht="24.75" thickBot="1" x14ac:dyDescent="0.3">
      <c r="B56" s="738" t="s">
        <v>576</v>
      </c>
      <c r="C56" s="432">
        <v>0</v>
      </c>
      <c r="D56" s="428">
        <v>0</v>
      </c>
      <c r="E56" s="428">
        <f>D56*1.03*0.99</f>
        <v>0</v>
      </c>
      <c r="F56" s="428">
        <f>E56*1.03*0.99</f>
        <v>0</v>
      </c>
    </row>
    <row r="57" spans="2:6" ht="15.75" thickBot="1" x14ac:dyDescent="0.3">
      <c r="B57" s="737" t="s">
        <v>569</v>
      </c>
      <c r="C57" s="432"/>
      <c r="D57" s="122"/>
      <c r="E57" s="122"/>
      <c r="F57" s="122"/>
    </row>
    <row r="58" spans="2:6" ht="15.75" thickBot="1" x14ac:dyDescent="0.3">
      <c r="B58" s="737" t="s">
        <v>570</v>
      </c>
      <c r="C58" s="432"/>
      <c r="D58" s="121"/>
      <c r="E58" s="122"/>
      <c r="F58" s="122"/>
    </row>
    <row r="59" spans="2:6" ht="15.75" thickBot="1" x14ac:dyDescent="0.3">
      <c r="B59" s="741" t="s">
        <v>577</v>
      </c>
      <c r="C59" s="432">
        <f>C56+C53+C50+C47+C44+C41+C38</f>
        <v>56603</v>
      </c>
      <c r="D59" s="432">
        <f>D56+D53+D50+D47+D44+D41+D38</f>
        <v>56603</v>
      </c>
      <c r="E59" s="432">
        <f>E56+E53+E50+E47+E44+E41+E38</f>
        <v>56603</v>
      </c>
      <c r="F59" s="432">
        <f>F56+F53+F50+F47+F44+F41+F38</f>
        <v>56603</v>
      </c>
    </row>
    <row r="60" spans="2:6" ht="15.75" thickBot="1" x14ac:dyDescent="0.3">
      <c r="B60" s="736" t="s">
        <v>578</v>
      </c>
      <c r="C60" s="442">
        <f>IF(C59-C30=0,0,"Error")</f>
        <v>0</v>
      </c>
      <c r="D60" s="442">
        <f>IF(D59-D30=0,0,"Error")</f>
        <v>0</v>
      </c>
      <c r="E60" s="442">
        <f>IF(E59-E30=0,0,"Error")</f>
        <v>0</v>
      </c>
      <c r="F60" s="442">
        <f>IF(F59-F30=0,0,"Error")</f>
        <v>0</v>
      </c>
    </row>
    <row r="61" spans="2:6" ht="15.75" hidden="1" thickBot="1" x14ac:dyDescent="0.3">
      <c r="B61" s="754" t="s">
        <v>579</v>
      </c>
      <c r="C61" s="1874"/>
      <c r="D61" s="1864"/>
      <c r="E61" s="1864"/>
      <c r="F61" s="1865"/>
    </row>
    <row r="62" spans="2:6" ht="26.25" hidden="1" customHeight="1" thickBot="1" x14ac:dyDescent="0.3">
      <c r="B62" s="742" t="s">
        <v>560</v>
      </c>
      <c r="C62" s="1629"/>
      <c r="D62" s="1630"/>
      <c r="E62" s="1630"/>
      <c r="F62" s="1871"/>
    </row>
    <row r="63" spans="2:6" ht="15.75" hidden="1" thickBot="1" x14ac:dyDescent="0.3">
      <c r="B63" s="742" t="s">
        <v>37</v>
      </c>
      <c r="C63" s="1643"/>
      <c r="D63" s="1644"/>
      <c r="E63" s="1644"/>
      <c r="F63" s="1857"/>
    </row>
    <row r="64" spans="2:6" ht="12.75" hidden="1" customHeight="1" x14ac:dyDescent="0.25">
      <c r="B64" s="1866"/>
      <c r="C64" s="412">
        <v>2018</v>
      </c>
      <c r="D64" s="412">
        <v>2019</v>
      </c>
      <c r="E64" s="412">
        <v>2020</v>
      </c>
      <c r="F64" s="412">
        <v>2021</v>
      </c>
    </row>
    <row r="65" spans="2:6" ht="9" hidden="1" customHeight="1" thickBot="1" x14ac:dyDescent="0.3">
      <c r="B65" s="1867"/>
      <c r="C65" s="414" t="s">
        <v>17</v>
      </c>
      <c r="D65" s="414" t="s">
        <v>18</v>
      </c>
      <c r="E65" s="414" t="s">
        <v>18</v>
      </c>
      <c r="F65" s="414" t="s">
        <v>18</v>
      </c>
    </row>
    <row r="66" spans="2:6" ht="15.75" hidden="1" thickBot="1" x14ac:dyDescent="0.3">
      <c r="B66" s="742" t="s">
        <v>39</v>
      </c>
      <c r="C66" s="742"/>
      <c r="D66" s="742"/>
      <c r="E66" s="742"/>
      <c r="F66" s="742"/>
    </row>
    <row r="67" spans="2:6" ht="15.75" hidden="1" thickBot="1" x14ac:dyDescent="0.3">
      <c r="B67" s="742" t="s">
        <v>562</v>
      </c>
      <c r="C67" s="418">
        <f>C96</f>
        <v>0</v>
      </c>
      <c r="D67" s="418">
        <f>D96</f>
        <v>0</v>
      </c>
      <c r="E67" s="418">
        <f>E96</f>
        <v>0</v>
      </c>
      <c r="F67" s="418">
        <f>F96</f>
        <v>0</v>
      </c>
    </row>
    <row r="68" spans="2:6" ht="15.75" hidden="1" thickBot="1" x14ac:dyDescent="0.3">
      <c r="B68" s="742" t="s">
        <v>563</v>
      </c>
      <c r="C68" s="418" t="e">
        <f>C67/C66</f>
        <v>#DIV/0!</v>
      </c>
      <c r="D68" s="418" t="e">
        <f>D67/D66</f>
        <v>#DIV/0!</v>
      </c>
      <c r="E68" s="418" t="e">
        <f>E67/E66</f>
        <v>#DIV/0!</v>
      </c>
      <c r="F68" s="418" t="e">
        <f>F67/F66</f>
        <v>#DIV/0!</v>
      </c>
    </row>
    <row r="69" spans="2:6" ht="15.75" hidden="1" thickBot="1" x14ac:dyDescent="0.3">
      <c r="B69" s="742" t="s">
        <v>564</v>
      </c>
      <c r="C69" s="420"/>
      <c r="D69" s="421" t="e">
        <f t="shared" ref="D69:F71" si="1">D66/C66-1</f>
        <v>#DIV/0!</v>
      </c>
      <c r="E69" s="421" t="e">
        <f t="shared" si="1"/>
        <v>#DIV/0!</v>
      </c>
      <c r="F69" s="421" t="e">
        <f t="shared" si="1"/>
        <v>#DIV/0!</v>
      </c>
    </row>
    <row r="70" spans="2:6" ht="15.75" hidden="1" thickBot="1" x14ac:dyDescent="0.3">
      <c r="B70" s="742" t="s">
        <v>566</v>
      </c>
      <c r="C70" s="420"/>
      <c r="D70" s="421" t="e">
        <f t="shared" si="1"/>
        <v>#DIV/0!</v>
      </c>
      <c r="E70" s="421" t="e">
        <f t="shared" si="1"/>
        <v>#DIV/0!</v>
      </c>
      <c r="F70" s="421" t="e">
        <f t="shared" si="1"/>
        <v>#DIV/0!</v>
      </c>
    </row>
    <row r="71" spans="2:6" ht="15.75" hidden="1" thickBot="1" x14ac:dyDescent="0.3">
      <c r="B71" s="742" t="s">
        <v>51</v>
      </c>
      <c r="C71" s="420"/>
      <c r="D71" s="421" t="e">
        <f t="shared" si="1"/>
        <v>#DIV/0!</v>
      </c>
      <c r="E71" s="421" t="e">
        <f t="shared" si="1"/>
        <v>#DIV/0!</v>
      </c>
      <c r="F71" s="421" t="e">
        <f t="shared" si="1"/>
        <v>#DIV/0!</v>
      </c>
    </row>
    <row r="72" spans="2:6" ht="24.75" hidden="1" customHeight="1" thickBot="1" x14ac:dyDescent="0.3">
      <c r="B72" s="1872" t="s">
        <v>580</v>
      </c>
      <c r="C72" s="1638"/>
      <c r="D72" s="1638"/>
      <c r="E72" s="1638"/>
      <c r="F72" s="1873"/>
    </row>
    <row r="73" spans="2:6" ht="12.75" hidden="1" customHeight="1" x14ac:dyDescent="0.25">
      <c r="B73" s="1866"/>
      <c r="C73" s="412">
        <v>2018</v>
      </c>
      <c r="D73" s="412">
        <v>2019</v>
      </c>
      <c r="E73" s="412">
        <v>2020</v>
      </c>
      <c r="F73" s="412">
        <v>2021</v>
      </c>
    </row>
    <row r="74" spans="2:6" ht="9" hidden="1" customHeight="1" thickBot="1" x14ac:dyDescent="0.3">
      <c r="B74" s="1867"/>
      <c r="C74" s="414" t="s">
        <v>17</v>
      </c>
      <c r="D74" s="414" t="s">
        <v>18</v>
      </c>
      <c r="E74" s="414" t="s">
        <v>18</v>
      </c>
      <c r="F74" s="414" t="s">
        <v>18</v>
      </c>
    </row>
    <row r="75" spans="2:6" ht="24.75" hidden="1" customHeight="1" thickBot="1" x14ac:dyDescent="0.3">
      <c r="B75" s="738" t="s">
        <v>568</v>
      </c>
      <c r="C75" s="428"/>
      <c r="D75" s="428"/>
      <c r="E75" s="428"/>
      <c r="F75" s="428"/>
    </row>
    <row r="76" spans="2:6" ht="38.25" hidden="1" customHeight="1" thickBot="1" x14ac:dyDescent="0.3">
      <c r="B76" s="737" t="s">
        <v>569</v>
      </c>
      <c r="C76" s="432"/>
      <c r="D76" s="753"/>
      <c r="E76" s="753"/>
      <c r="F76" s="753"/>
    </row>
    <row r="77" spans="2:6" ht="24.75" hidden="1" customHeight="1" thickBot="1" x14ac:dyDescent="0.3">
      <c r="B77" s="737" t="s">
        <v>570</v>
      </c>
      <c r="C77" s="432"/>
      <c r="D77" s="753"/>
      <c r="E77" s="753"/>
      <c r="F77" s="753"/>
    </row>
    <row r="78" spans="2:6" ht="24.75" hidden="1" customHeight="1" thickBot="1" x14ac:dyDescent="0.3">
      <c r="B78" s="738" t="s">
        <v>571</v>
      </c>
      <c r="C78" s="428"/>
      <c r="D78" s="428"/>
      <c r="E78" s="428"/>
      <c r="F78" s="428"/>
    </row>
    <row r="79" spans="2:6" ht="15.75" hidden="1" thickBot="1" x14ac:dyDescent="0.3">
      <c r="B79" s="737" t="s">
        <v>569</v>
      </c>
      <c r="C79" s="432"/>
      <c r="D79" s="428"/>
      <c r="E79" s="428"/>
      <c r="F79" s="428"/>
    </row>
    <row r="80" spans="2:6" ht="15.75" hidden="1" thickBot="1" x14ac:dyDescent="0.3">
      <c r="B80" s="737" t="s">
        <v>570</v>
      </c>
      <c r="C80" s="432"/>
      <c r="D80" s="428"/>
      <c r="E80" s="428"/>
      <c r="F80" s="428"/>
    </row>
    <row r="81" spans="2:6" ht="24.75" hidden="1" customHeight="1" thickBot="1" x14ac:dyDescent="0.3">
      <c r="B81" s="738" t="s">
        <v>572</v>
      </c>
      <c r="C81" s="432">
        <v>0</v>
      </c>
      <c r="D81" s="428">
        <v>0</v>
      </c>
      <c r="E81" s="428">
        <v>0</v>
      </c>
      <c r="F81" s="428">
        <v>0</v>
      </c>
    </row>
    <row r="82" spans="2:6" ht="15.75" hidden="1" thickBot="1" x14ac:dyDescent="0.3">
      <c r="B82" s="737" t="s">
        <v>569</v>
      </c>
      <c r="C82" s="432"/>
      <c r="D82" s="428"/>
      <c r="E82" s="428"/>
      <c r="F82" s="428"/>
    </row>
    <row r="83" spans="2:6" ht="15.75" hidden="1" thickBot="1" x14ac:dyDescent="0.3">
      <c r="B83" s="737" t="s">
        <v>570</v>
      </c>
      <c r="C83" s="432"/>
      <c r="D83" s="428"/>
      <c r="E83" s="428"/>
      <c r="F83" s="428"/>
    </row>
    <row r="84" spans="2:6" ht="15.75" hidden="1" thickBot="1" x14ac:dyDescent="0.3">
      <c r="B84" s="738" t="s">
        <v>573</v>
      </c>
      <c r="C84" s="432"/>
      <c r="D84" s="428"/>
      <c r="E84" s="428"/>
      <c r="F84" s="428"/>
    </row>
    <row r="85" spans="2:6" ht="15.75" hidden="1" thickBot="1" x14ac:dyDescent="0.3">
      <c r="B85" s="737" t="s">
        <v>569</v>
      </c>
      <c r="C85" s="432"/>
      <c r="D85" s="428"/>
      <c r="E85" s="428"/>
      <c r="F85" s="428"/>
    </row>
    <row r="86" spans="2:6" ht="15.75" hidden="1" thickBot="1" x14ac:dyDescent="0.3">
      <c r="B86" s="737" t="s">
        <v>570</v>
      </c>
      <c r="C86" s="432"/>
      <c r="D86" s="428"/>
      <c r="E86" s="428"/>
      <c r="F86" s="428"/>
    </row>
    <row r="87" spans="2:6" ht="15.75" hidden="1" thickBot="1" x14ac:dyDescent="0.3">
      <c r="B87" s="738" t="s">
        <v>574</v>
      </c>
      <c r="C87" s="432"/>
      <c r="D87" s="428"/>
      <c r="E87" s="428"/>
      <c r="F87" s="428"/>
    </row>
    <row r="88" spans="2:6" ht="15.75" hidden="1" thickBot="1" x14ac:dyDescent="0.3">
      <c r="B88" s="737" t="s">
        <v>569</v>
      </c>
      <c r="C88" s="432"/>
      <c r="D88" s="428"/>
      <c r="E88" s="428"/>
      <c r="F88" s="428"/>
    </row>
    <row r="89" spans="2:6" ht="15.75" hidden="1" thickBot="1" x14ac:dyDescent="0.3">
      <c r="B89" s="737" t="s">
        <v>570</v>
      </c>
      <c r="C89" s="432"/>
      <c r="D89" s="428"/>
      <c r="E89" s="428"/>
      <c r="F89" s="428"/>
    </row>
    <row r="90" spans="2:6" ht="15.75" hidden="1" thickBot="1" x14ac:dyDescent="0.3">
      <c r="B90" s="738" t="s">
        <v>575</v>
      </c>
      <c r="C90" s="432"/>
      <c r="D90" s="428"/>
      <c r="E90" s="428"/>
      <c r="F90" s="428"/>
    </row>
    <row r="91" spans="2:6" ht="15.75" hidden="1" thickBot="1" x14ac:dyDescent="0.3">
      <c r="B91" s="737" t="s">
        <v>569</v>
      </c>
      <c r="C91" s="432"/>
      <c r="D91" s="428"/>
      <c r="E91" s="428"/>
      <c r="F91" s="428"/>
    </row>
    <row r="92" spans="2:6" ht="15.75" hidden="1" thickBot="1" x14ac:dyDescent="0.3">
      <c r="B92" s="737" t="s">
        <v>570</v>
      </c>
      <c r="C92" s="432"/>
      <c r="D92" s="428"/>
      <c r="E92" s="428"/>
      <c r="F92" s="428"/>
    </row>
    <row r="93" spans="2:6" ht="24.75" hidden="1" thickBot="1" x14ac:dyDescent="0.3">
      <c r="B93" s="738" t="s">
        <v>576</v>
      </c>
      <c r="C93" s="432"/>
      <c r="D93" s="428"/>
      <c r="E93" s="428"/>
      <c r="F93" s="428"/>
    </row>
    <row r="94" spans="2:6" ht="15.75" hidden="1" thickBot="1" x14ac:dyDescent="0.3">
      <c r="B94" s="737" t="s">
        <v>569</v>
      </c>
      <c r="C94" s="432"/>
      <c r="D94" s="428"/>
      <c r="E94" s="428"/>
      <c r="F94" s="428"/>
    </row>
    <row r="95" spans="2:6" ht="15.75" hidden="1" thickBot="1" x14ac:dyDescent="0.3">
      <c r="B95" s="737" t="s">
        <v>570</v>
      </c>
      <c r="C95" s="432"/>
      <c r="D95" s="428"/>
      <c r="E95" s="428"/>
      <c r="F95" s="428"/>
    </row>
    <row r="96" spans="2:6" ht="15.75" hidden="1" thickBot="1" x14ac:dyDescent="0.3">
      <c r="B96" s="750" t="s">
        <v>581</v>
      </c>
      <c r="C96" s="432">
        <f>C93+C90+C87+C84+C81+C78+C75</f>
        <v>0</v>
      </c>
      <c r="D96" s="432">
        <f>D93+D90+D87+D84+D81+D78+D75</f>
        <v>0</v>
      </c>
      <c r="E96" s="432">
        <f>E93+E90+E87+E84+E81+E78+E75</f>
        <v>0</v>
      </c>
      <c r="F96" s="432">
        <f>F93+F90+F87+F84+F81+F78+F75</f>
        <v>0</v>
      </c>
    </row>
    <row r="97" spans="2:6" ht="17.25" hidden="1" customHeight="1" thickBot="1" x14ac:dyDescent="0.3">
      <c r="B97" s="736" t="s">
        <v>578</v>
      </c>
      <c r="C97" s="442">
        <f>IF(C96-C67=0,0,"Error")</f>
        <v>0</v>
      </c>
      <c r="D97" s="442">
        <f>IF(D96-D67=0,0,"Error")</f>
        <v>0</v>
      </c>
      <c r="E97" s="442">
        <f>IF(E96-E67=0,0,"Error")</f>
        <v>0</v>
      </c>
      <c r="F97" s="442">
        <f>IF(F96-F67=0,0,"Error")</f>
        <v>0</v>
      </c>
    </row>
    <row r="98" spans="2:6" ht="15.75" hidden="1" thickBot="1" x14ac:dyDescent="0.3">
      <c r="B98" s="754" t="s">
        <v>582</v>
      </c>
      <c r="C98" s="1874"/>
      <c r="D98" s="1864"/>
      <c r="E98" s="1864"/>
      <c r="F98" s="1865"/>
    </row>
    <row r="99" spans="2:6" ht="26.25" hidden="1" customHeight="1" thickBot="1" x14ac:dyDescent="0.3">
      <c r="B99" s="742" t="s">
        <v>560</v>
      </c>
      <c r="C99" s="1629"/>
      <c r="D99" s="1630"/>
      <c r="E99" s="1630"/>
      <c r="F99" s="1871"/>
    </row>
    <row r="100" spans="2:6" ht="15.75" hidden="1" thickBot="1" x14ac:dyDescent="0.3">
      <c r="B100" s="742" t="s">
        <v>37</v>
      </c>
      <c r="C100" s="1643"/>
      <c r="D100" s="1644"/>
      <c r="E100" s="1644"/>
      <c r="F100" s="1857"/>
    </row>
    <row r="101" spans="2:6" ht="12.75" hidden="1" customHeight="1" x14ac:dyDescent="0.25">
      <c r="B101" s="1866"/>
      <c r="C101" s="412">
        <v>2018</v>
      </c>
      <c r="D101" s="412">
        <v>2019</v>
      </c>
      <c r="E101" s="412">
        <v>2020</v>
      </c>
      <c r="F101" s="412">
        <v>2021</v>
      </c>
    </row>
    <row r="102" spans="2:6" ht="9" hidden="1" customHeight="1" thickBot="1" x14ac:dyDescent="0.3">
      <c r="B102" s="1867"/>
      <c r="C102" s="414" t="s">
        <v>17</v>
      </c>
      <c r="D102" s="414" t="s">
        <v>18</v>
      </c>
      <c r="E102" s="414" t="s">
        <v>18</v>
      </c>
      <c r="F102" s="414" t="s">
        <v>18</v>
      </c>
    </row>
    <row r="103" spans="2:6" ht="15.75" hidden="1" thickBot="1" x14ac:dyDescent="0.3">
      <c r="B103" s="742" t="s">
        <v>39</v>
      </c>
      <c r="C103" s="446"/>
      <c r="D103" s="446"/>
      <c r="E103" s="446"/>
      <c r="F103" s="446"/>
    </row>
    <row r="104" spans="2:6" ht="15.75" hidden="1" thickBot="1" x14ac:dyDescent="0.3">
      <c r="B104" s="742" t="s">
        <v>562</v>
      </c>
      <c r="C104" s="418">
        <f>C133</f>
        <v>0</v>
      </c>
      <c r="D104" s="418">
        <f>D133</f>
        <v>0</v>
      </c>
      <c r="E104" s="418">
        <f>E133</f>
        <v>0</v>
      </c>
      <c r="F104" s="418">
        <f>F133</f>
        <v>0</v>
      </c>
    </row>
    <row r="105" spans="2:6" ht="15.75" hidden="1" thickBot="1" x14ac:dyDescent="0.3">
      <c r="B105" s="742" t="s">
        <v>563</v>
      </c>
      <c r="C105" s="418" t="e">
        <f>C104/C103</f>
        <v>#DIV/0!</v>
      </c>
      <c r="D105" s="418" t="e">
        <f>D104/D103</f>
        <v>#DIV/0!</v>
      </c>
      <c r="E105" s="418" t="e">
        <f>E104/E103</f>
        <v>#DIV/0!</v>
      </c>
      <c r="F105" s="418" t="e">
        <f>F104/F103</f>
        <v>#DIV/0!</v>
      </c>
    </row>
    <row r="106" spans="2:6" ht="15.75" hidden="1" thickBot="1" x14ac:dyDescent="0.3">
      <c r="B106" s="742" t="s">
        <v>564</v>
      </c>
      <c r="C106" s="420"/>
      <c r="D106" s="421" t="e">
        <f t="shared" ref="D106:F108" si="2">D103/C103-1</f>
        <v>#DIV/0!</v>
      </c>
      <c r="E106" s="421" t="e">
        <f t="shared" si="2"/>
        <v>#DIV/0!</v>
      </c>
      <c r="F106" s="421" t="e">
        <f t="shared" si="2"/>
        <v>#DIV/0!</v>
      </c>
    </row>
    <row r="107" spans="2:6" ht="15.75" hidden="1" thickBot="1" x14ac:dyDescent="0.3">
      <c r="B107" s="742" t="s">
        <v>566</v>
      </c>
      <c r="C107" s="420"/>
      <c r="D107" s="421" t="e">
        <f t="shared" si="2"/>
        <v>#DIV/0!</v>
      </c>
      <c r="E107" s="421" t="e">
        <f t="shared" si="2"/>
        <v>#DIV/0!</v>
      </c>
      <c r="F107" s="421" t="e">
        <f t="shared" si="2"/>
        <v>#DIV/0!</v>
      </c>
    </row>
    <row r="108" spans="2:6" ht="15.75" hidden="1" thickBot="1" x14ac:dyDescent="0.3">
      <c r="B108" s="742" t="s">
        <v>51</v>
      </c>
      <c r="C108" s="420"/>
      <c r="D108" s="421" t="e">
        <f t="shared" si="2"/>
        <v>#DIV/0!</v>
      </c>
      <c r="E108" s="421" t="e">
        <f t="shared" si="2"/>
        <v>#DIV/0!</v>
      </c>
      <c r="F108" s="421" t="e">
        <f t="shared" si="2"/>
        <v>#DIV/0!</v>
      </c>
    </row>
    <row r="109" spans="2:6" ht="24.75" hidden="1" customHeight="1" thickBot="1" x14ac:dyDescent="0.3">
      <c r="B109" s="1872" t="s">
        <v>580</v>
      </c>
      <c r="C109" s="1638"/>
      <c r="D109" s="1638"/>
      <c r="E109" s="1638"/>
      <c r="F109" s="1873"/>
    </row>
    <row r="110" spans="2:6" ht="12.75" hidden="1" customHeight="1" x14ac:dyDescent="0.25">
      <c r="B110" s="1866"/>
      <c r="C110" s="412">
        <v>2018</v>
      </c>
      <c r="D110" s="412">
        <v>2019</v>
      </c>
      <c r="E110" s="412">
        <v>2020</v>
      </c>
      <c r="F110" s="412">
        <v>2021</v>
      </c>
    </row>
    <row r="111" spans="2:6" ht="9" hidden="1" customHeight="1" thickBot="1" x14ac:dyDescent="0.3">
      <c r="B111" s="1867"/>
      <c r="C111" s="414" t="s">
        <v>17</v>
      </c>
      <c r="D111" s="414" t="s">
        <v>18</v>
      </c>
      <c r="E111" s="414" t="s">
        <v>18</v>
      </c>
      <c r="F111" s="414" t="s">
        <v>18</v>
      </c>
    </row>
    <row r="112" spans="2:6" ht="24.75" hidden="1" customHeight="1" thickBot="1" x14ac:dyDescent="0.3">
      <c r="B112" s="738" t="s">
        <v>568</v>
      </c>
      <c r="C112" s="428"/>
      <c r="D112" s="428"/>
      <c r="E112" s="428"/>
      <c r="F112" s="428"/>
    </row>
    <row r="113" spans="2:6" ht="15.75" hidden="1" thickBot="1" x14ac:dyDescent="0.3">
      <c r="B113" s="737" t="s">
        <v>569</v>
      </c>
      <c r="C113" s="432"/>
      <c r="D113" s="753"/>
      <c r="E113" s="753"/>
      <c r="F113" s="753"/>
    </row>
    <row r="114" spans="2:6" ht="15.75" hidden="1" thickBot="1" x14ac:dyDescent="0.3">
      <c r="B114" s="737" t="s">
        <v>570</v>
      </c>
      <c r="C114" s="432"/>
      <c r="D114" s="753"/>
      <c r="E114" s="753"/>
      <c r="F114" s="753"/>
    </row>
    <row r="115" spans="2:6" ht="24.75" hidden="1" customHeight="1" thickBot="1" x14ac:dyDescent="0.3">
      <c r="B115" s="738" t="s">
        <v>571</v>
      </c>
      <c r="C115" s="428"/>
      <c r="D115" s="428"/>
      <c r="E115" s="428"/>
      <c r="F115" s="428"/>
    </row>
    <row r="116" spans="2:6" ht="15.75" hidden="1" thickBot="1" x14ac:dyDescent="0.3">
      <c r="B116" s="737" t="s">
        <v>569</v>
      </c>
      <c r="C116" s="432"/>
      <c r="D116" s="428"/>
      <c r="E116" s="428"/>
      <c r="F116" s="428"/>
    </row>
    <row r="117" spans="2:6" ht="15.75" hidden="1" thickBot="1" x14ac:dyDescent="0.3">
      <c r="B117" s="737" t="s">
        <v>570</v>
      </c>
      <c r="C117" s="432"/>
      <c r="D117" s="428"/>
      <c r="E117" s="428"/>
      <c r="F117" s="428"/>
    </row>
    <row r="118" spans="2:6" ht="24.75" hidden="1" customHeight="1" thickBot="1" x14ac:dyDescent="0.3">
      <c r="B118" s="738" t="s">
        <v>572</v>
      </c>
      <c r="C118" s="438">
        <v>0</v>
      </c>
      <c r="D118" s="434">
        <v>0</v>
      </c>
      <c r="E118" s="434">
        <v>0</v>
      </c>
      <c r="F118" s="434">
        <v>0</v>
      </c>
    </row>
    <row r="119" spans="2:6" ht="15.75" hidden="1" thickBot="1" x14ac:dyDescent="0.3">
      <c r="B119" s="737" t="s">
        <v>569</v>
      </c>
      <c r="C119" s="432"/>
      <c r="D119" s="428"/>
      <c r="E119" s="428"/>
      <c r="F119" s="428"/>
    </row>
    <row r="120" spans="2:6" ht="15.75" hidden="1" thickBot="1" x14ac:dyDescent="0.3">
      <c r="B120" s="737" t="s">
        <v>570</v>
      </c>
      <c r="C120" s="432"/>
      <c r="D120" s="428"/>
      <c r="E120" s="428"/>
      <c r="F120" s="428"/>
    </row>
    <row r="121" spans="2:6" ht="15.75" hidden="1" thickBot="1" x14ac:dyDescent="0.3">
      <c r="B121" s="738" t="s">
        <v>573</v>
      </c>
      <c r="C121" s="432"/>
      <c r="D121" s="428"/>
      <c r="E121" s="428"/>
      <c r="F121" s="428"/>
    </row>
    <row r="122" spans="2:6" ht="15.75" hidden="1" thickBot="1" x14ac:dyDescent="0.3">
      <c r="B122" s="737" t="s">
        <v>569</v>
      </c>
      <c r="C122" s="432"/>
      <c r="D122" s="428"/>
      <c r="E122" s="428"/>
      <c r="F122" s="428"/>
    </row>
    <row r="123" spans="2:6" ht="15.75" hidden="1" thickBot="1" x14ac:dyDescent="0.3">
      <c r="B123" s="737" t="s">
        <v>570</v>
      </c>
      <c r="C123" s="432"/>
      <c r="D123" s="428"/>
      <c r="E123" s="428"/>
      <c r="F123" s="428"/>
    </row>
    <row r="124" spans="2:6" ht="15.75" hidden="1" thickBot="1" x14ac:dyDescent="0.3">
      <c r="B124" s="738" t="s">
        <v>574</v>
      </c>
      <c r="C124" s="432"/>
      <c r="D124" s="428"/>
      <c r="E124" s="428"/>
      <c r="F124" s="428"/>
    </row>
    <row r="125" spans="2:6" ht="15.75" hidden="1" thickBot="1" x14ac:dyDescent="0.3">
      <c r="B125" s="737" t="s">
        <v>569</v>
      </c>
      <c r="C125" s="432"/>
      <c r="D125" s="428"/>
      <c r="E125" s="428"/>
      <c r="F125" s="428"/>
    </row>
    <row r="126" spans="2:6" ht="15" hidden="1" customHeight="1" thickBot="1" x14ac:dyDescent="0.3">
      <c r="B126" s="737" t="s">
        <v>570</v>
      </c>
      <c r="C126" s="432"/>
      <c r="D126" s="428"/>
      <c r="E126" s="428"/>
      <c r="F126" s="428"/>
    </row>
    <row r="127" spans="2:6" ht="15.75" hidden="1" thickBot="1" x14ac:dyDescent="0.3">
      <c r="B127" s="738" t="s">
        <v>575</v>
      </c>
      <c r="C127" s="432">
        <v>0</v>
      </c>
      <c r="D127" s="428">
        <v>0</v>
      </c>
      <c r="E127" s="428">
        <v>0</v>
      </c>
      <c r="F127" s="428">
        <v>0</v>
      </c>
    </row>
    <row r="128" spans="2:6" ht="15.75" hidden="1" thickBot="1" x14ac:dyDescent="0.3">
      <c r="B128" s="737" t="s">
        <v>569</v>
      </c>
      <c r="C128" s="432"/>
      <c r="D128" s="428"/>
      <c r="E128" s="428"/>
      <c r="F128" s="428"/>
    </row>
    <row r="129" spans="2:6" ht="15.75" hidden="1" thickBot="1" x14ac:dyDescent="0.3">
      <c r="B129" s="737" t="s">
        <v>570</v>
      </c>
      <c r="C129" s="432"/>
      <c r="D129" s="428"/>
      <c r="E129" s="428"/>
      <c r="F129" s="428"/>
    </row>
    <row r="130" spans="2:6" ht="24.75" hidden="1" thickBot="1" x14ac:dyDescent="0.3">
      <c r="B130" s="738" t="s">
        <v>576</v>
      </c>
      <c r="C130" s="432"/>
      <c r="D130" s="428"/>
      <c r="E130" s="428"/>
      <c r="F130" s="428"/>
    </row>
    <row r="131" spans="2:6" ht="15.75" hidden="1" thickBot="1" x14ac:dyDescent="0.3">
      <c r="B131" s="737" t="s">
        <v>569</v>
      </c>
      <c r="C131" s="432"/>
      <c r="D131" s="428"/>
      <c r="E131" s="428"/>
      <c r="F131" s="428"/>
    </row>
    <row r="132" spans="2:6" ht="15.75" hidden="1" thickBot="1" x14ac:dyDescent="0.3">
      <c r="B132" s="737" t="s">
        <v>570</v>
      </c>
      <c r="C132" s="432"/>
      <c r="D132" s="428"/>
      <c r="E132" s="428"/>
      <c r="F132" s="428"/>
    </row>
    <row r="133" spans="2:6" ht="15.75" hidden="1" thickBot="1" x14ac:dyDescent="0.3">
      <c r="B133" s="750" t="s">
        <v>581</v>
      </c>
      <c r="C133" s="432">
        <f>C130+C127+C124+C121+C118+C115+C112</f>
        <v>0</v>
      </c>
      <c r="D133" s="432">
        <f>D130+D127+D124+D121+D118+D115+D112</f>
        <v>0</v>
      </c>
      <c r="E133" s="432">
        <f>E130+E127+E124+E121+E118+E115+E112</f>
        <v>0</v>
      </c>
      <c r="F133" s="432">
        <f>F130+F127+F124+F121+F118+F115+F112</f>
        <v>0</v>
      </c>
    </row>
    <row r="134" spans="2:6" ht="17.25" hidden="1" customHeight="1" thickBot="1" x14ac:dyDescent="0.3">
      <c r="B134" s="736" t="s">
        <v>578</v>
      </c>
      <c r="C134" s="442">
        <f>IF(C133-C104=0,0,"Error")</f>
        <v>0</v>
      </c>
      <c r="D134" s="442">
        <f>IF(D133-D104=0,0,"Error")</f>
        <v>0</v>
      </c>
      <c r="E134" s="442">
        <f>IF(E133-E104=0,0,"Error")</f>
        <v>0</v>
      </c>
      <c r="F134" s="442">
        <f>IF(F133-F104=0,0,"Error")</f>
        <v>0</v>
      </c>
    </row>
    <row r="135" spans="2:6" ht="15.75" thickBot="1" x14ac:dyDescent="0.3">
      <c r="B135" s="1855" t="s">
        <v>639</v>
      </c>
      <c r="C135" s="1641"/>
      <c r="D135" s="1641"/>
      <c r="E135" s="1641"/>
      <c r="F135" s="1856"/>
    </row>
    <row r="136" spans="2:6" ht="15.75" thickBot="1" x14ac:dyDescent="0.3">
      <c r="B136" s="1855" t="s">
        <v>640</v>
      </c>
      <c r="C136" s="1641"/>
      <c r="D136" s="1641"/>
      <c r="E136" s="1641"/>
      <c r="F136" s="1856"/>
    </row>
    <row r="137" spans="2:6" ht="15.75" thickBot="1" x14ac:dyDescent="0.3">
      <c r="B137" s="444" t="s">
        <v>584</v>
      </c>
      <c r="C137" s="1895" t="s">
        <v>1973</v>
      </c>
      <c r="D137" s="1896"/>
      <c r="E137" s="1897"/>
      <c r="F137" s="1898"/>
    </row>
    <row r="138" spans="2:6" ht="30.75" customHeight="1" thickBot="1" x14ac:dyDescent="0.3">
      <c r="B138" s="444" t="s">
        <v>641</v>
      </c>
      <c r="C138" s="444" t="s">
        <v>1973</v>
      </c>
      <c r="D138" s="445" t="s">
        <v>587</v>
      </c>
      <c r="E138" s="1960" t="s">
        <v>2362</v>
      </c>
      <c r="F138" s="1879"/>
    </row>
    <row r="139" spans="2:6" ht="15.75" thickBot="1" x14ac:dyDescent="0.3">
      <c r="B139" s="749"/>
      <c r="C139" s="1646"/>
      <c r="D139" s="1881"/>
      <c r="E139" s="1627"/>
      <c r="F139" s="1880"/>
    </row>
    <row r="140" spans="2:6" ht="17.25" customHeight="1" thickBot="1" x14ac:dyDescent="0.3">
      <c r="B140" s="742" t="s">
        <v>560</v>
      </c>
      <c r="C140" s="1629" t="s">
        <v>1973</v>
      </c>
      <c r="D140" s="1630"/>
      <c r="E140" s="1630"/>
      <c r="F140" s="1871"/>
    </row>
    <row r="141" spans="2:6" ht="15.75" thickBot="1" x14ac:dyDescent="0.3">
      <c r="B141" s="742" t="s">
        <v>37</v>
      </c>
      <c r="C141" s="1643" t="s">
        <v>1685</v>
      </c>
      <c r="D141" s="1644"/>
      <c r="E141" s="1644"/>
      <c r="F141" s="1857"/>
    </row>
    <row r="142" spans="2:6" ht="12.75" customHeight="1" x14ac:dyDescent="0.25">
      <c r="B142" s="1866"/>
      <c r="C142" s="412">
        <v>2022</v>
      </c>
      <c r="D142" s="412">
        <v>2023</v>
      </c>
      <c r="E142" s="412">
        <v>2024</v>
      </c>
      <c r="F142" s="412">
        <v>2025</v>
      </c>
    </row>
    <row r="143" spans="2:6" ht="9" customHeight="1" thickBot="1" x14ac:dyDescent="0.3">
      <c r="B143" s="1867"/>
      <c r="C143" s="414" t="s">
        <v>17</v>
      </c>
      <c r="D143" s="414" t="s">
        <v>18</v>
      </c>
      <c r="E143" s="414" t="s">
        <v>18</v>
      </c>
      <c r="F143" s="414" t="s">
        <v>18</v>
      </c>
    </row>
    <row r="144" spans="2:6" ht="15.75" thickBot="1" x14ac:dyDescent="0.3">
      <c r="B144" s="742" t="s">
        <v>39</v>
      </c>
      <c r="C144" s="418">
        <v>4</v>
      </c>
      <c r="D144" s="418">
        <v>0</v>
      </c>
      <c r="E144" s="418">
        <v>0</v>
      </c>
      <c r="F144" s="418">
        <v>0</v>
      </c>
    </row>
    <row r="145" spans="2:6" ht="15.75" thickBot="1" x14ac:dyDescent="0.3">
      <c r="B145" s="742" t="s">
        <v>562</v>
      </c>
      <c r="C145" s="418">
        <v>400</v>
      </c>
      <c r="D145" s="418">
        <f>D163</f>
        <v>0</v>
      </c>
      <c r="E145" s="418">
        <f>E163</f>
        <v>0</v>
      </c>
      <c r="F145" s="418">
        <f>F163</f>
        <v>0</v>
      </c>
    </row>
    <row r="146" spans="2:6" ht="15.75" thickBot="1" x14ac:dyDescent="0.3">
      <c r="B146" s="742" t="s">
        <v>563</v>
      </c>
      <c r="C146" s="418">
        <f>C145/C144</f>
        <v>100</v>
      </c>
      <c r="D146" s="418" t="e">
        <f>D145/D144</f>
        <v>#DIV/0!</v>
      </c>
      <c r="E146" s="418" t="e">
        <f>E145/E144</f>
        <v>#DIV/0!</v>
      </c>
      <c r="F146" s="418" t="e">
        <f>F145/F144</f>
        <v>#DIV/0!</v>
      </c>
    </row>
    <row r="147" spans="2:6" ht="15.75" thickBot="1" x14ac:dyDescent="0.3">
      <c r="B147" s="742" t="s">
        <v>564</v>
      </c>
      <c r="C147" s="420" t="s">
        <v>565</v>
      </c>
      <c r="D147" s="421">
        <f t="shared" ref="D147:F149" si="3">D144/C144-1</f>
        <v>-1</v>
      </c>
      <c r="E147" s="421" t="e">
        <f t="shared" si="3"/>
        <v>#DIV/0!</v>
      </c>
      <c r="F147" s="421" t="e">
        <f t="shared" si="3"/>
        <v>#DIV/0!</v>
      </c>
    </row>
    <row r="148" spans="2:6" ht="15.75" thickBot="1" x14ac:dyDescent="0.3">
      <c r="B148" s="742" t="s">
        <v>566</v>
      </c>
      <c r="C148" s="420" t="s">
        <v>565</v>
      </c>
      <c r="D148" s="421">
        <f t="shared" si="3"/>
        <v>-1</v>
      </c>
      <c r="E148" s="421" t="e">
        <f t="shared" si="3"/>
        <v>#DIV/0!</v>
      </c>
      <c r="F148" s="421" t="e">
        <f t="shared" si="3"/>
        <v>#DIV/0!</v>
      </c>
    </row>
    <row r="149" spans="2:6" ht="15.75" thickBot="1" x14ac:dyDescent="0.3">
      <c r="B149" s="742" t="s">
        <v>51</v>
      </c>
      <c r="C149" s="420" t="s">
        <v>565</v>
      </c>
      <c r="D149" s="421" t="e">
        <f t="shared" si="3"/>
        <v>#DIV/0!</v>
      </c>
      <c r="E149" s="421" t="e">
        <f t="shared" si="3"/>
        <v>#DIV/0!</v>
      </c>
      <c r="F149" s="421" t="e">
        <f t="shared" si="3"/>
        <v>#DIV/0!</v>
      </c>
    </row>
    <row r="150" spans="2:6" ht="15.75" thickBot="1" x14ac:dyDescent="0.3">
      <c r="B150" s="1872" t="s">
        <v>592</v>
      </c>
      <c r="C150" s="1638"/>
      <c r="D150" s="1638"/>
      <c r="E150" s="1638"/>
      <c r="F150" s="1873"/>
    </row>
    <row r="151" spans="2:6" ht="12.75" customHeight="1" x14ac:dyDescent="0.25">
      <c r="B151" s="1866"/>
      <c r="C151" s="412">
        <v>2022</v>
      </c>
      <c r="D151" s="412">
        <v>2023</v>
      </c>
      <c r="E151" s="412">
        <v>2024</v>
      </c>
      <c r="F151" s="412">
        <v>2025</v>
      </c>
    </row>
    <row r="152" spans="2:6" ht="9" customHeight="1" thickBot="1" x14ac:dyDescent="0.3">
      <c r="B152" s="1867"/>
      <c r="C152" s="414" t="s">
        <v>17</v>
      </c>
      <c r="D152" s="414" t="s">
        <v>18</v>
      </c>
      <c r="E152" s="414" t="s">
        <v>18</v>
      </c>
      <c r="F152" s="414" t="s">
        <v>18</v>
      </c>
    </row>
    <row r="153" spans="2:6" ht="15.75" thickBot="1" x14ac:dyDescent="0.3">
      <c r="B153" s="738" t="s">
        <v>593</v>
      </c>
      <c r="C153" s="428">
        <f>C154+C155+C156+C157</f>
        <v>0</v>
      </c>
      <c r="D153" s="428">
        <f>D154+D155+D156+D157</f>
        <v>0</v>
      </c>
      <c r="E153" s="428">
        <f>E154+E155+E156+E157</f>
        <v>0</v>
      </c>
      <c r="F153" s="428">
        <f>F154+F155+F156+F157</f>
        <v>0</v>
      </c>
    </row>
    <row r="154" spans="2:6" ht="15.75" thickBot="1" x14ac:dyDescent="0.3">
      <c r="B154" s="737" t="s">
        <v>569</v>
      </c>
      <c r="C154" s="428"/>
      <c r="D154" s="428"/>
      <c r="E154" s="428"/>
      <c r="F154" s="428"/>
    </row>
    <row r="155" spans="2:6" ht="15.75" thickBot="1" x14ac:dyDescent="0.3">
      <c r="B155" s="737" t="s">
        <v>594</v>
      </c>
      <c r="C155" s="428"/>
      <c r="D155" s="428"/>
      <c r="E155" s="428"/>
      <c r="F155" s="428"/>
    </row>
    <row r="156" spans="2:6" ht="15.75" thickBot="1" x14ac:dyDescent="0.3">
      <c r="B156" s="737" t="s">
        <v>595</v>
      </c>
      <c r="C156" s="428"/>
      <c r="D156" s="428"/>
      <c r="E156" s="428"/>
      <c r="F156" s="428"/>
    </row>
    <row r="157" spans="2:6" ht="15.75" thickBot="1" x14ac:dyDescent="0.3">
      <c r="B157" s="737" t="s">
        <v>596</v>
      </c>
      <c r="C157" s="428"/>
      <c r="D157" s="428"/>
      <c r="E157" s="428"/>
      <c r="F157" s="428"/>
    </row>
    <row r="158" spans="2:6" ht="15.75" thickBot="1" x14ac:dyDescent="0.3">
      <c r="B158" s="738" t="s">
        <v>597</v>
      </c>
      <c r="C158" s="432">
        <f>C159+C160+C161+C162</f>
        <v>400</v>
      </c>
      <c r="D158" s="432">
        <f>D159+D160+D161+D162</f>
        <v>0</v>
      </c>
      <c r="E158" s="432">
        <f>E159+E160+E161+E162</f>
        <v>0</v>
      </c>
      <c r="F158" s="432">
        <f>F159+F160+F161+F162</f>
        <v>0</v>
      </c>
    </row>
    <row r="159" spans="2:6" ht="15.75" thickBot="1" x14ac:dyDescent="0.3">
      <c r="B159" s="737" t="s">
        <v>569</v>
      </c>
      <c r="C159" s="432">
        <v>400</v>
      </c>
      <c r="D159" s="428">
        <v>0</v>
      </c>
      <c r="E159" s="428">
        <v>0</v>
      </c>
      <c r="F159" s="428"/>
    </row>
    <row r="160" spans="2:6" ht="15.75" thickBot="1" x14ac:dyDescent="0.3">
      <c r="B160" s="737" t="s">
        <v>594</v>
      </c>
      <c r="C160" s="432"/>
      <c r="D160" s="428"/>
      <c r="E160" s="428"/>
      <c r="F160" s="428"/>
    </row>
    <row r="161" spans="2:6" ht="15.75" thickBot="1" x14ac:dyDescent="0.3">
      <c r="B161" s="737" t="s">
        <v>595</v>
      </c>
      <c r="C161" s="432"/>
      <c r="D161" s="428"/>
      <c r="E161" s="428"/>
      <c r="F161" s="428"/>
    </row>
    <row r="162" spans="2:6" ht="15.75" thickBot="1" x14ac:dyDescent="0.3">
      <c r="B162" s="737" t="s">
        <v>596</v>
      </c>
      <c r="C162" s="432"/>
      <c r="D162" s="428"/>
      <c r="E162" s="428"/>
      <c r="F162" s="428"/>
    </row>
    <row r="163" spans="2:6" ht="15.75" thickBot="1" x14ac:dyDescent="0.3">
      <c r="B163" s="748" t="s">
        <v>577</v>
      </c>
      <c r="C163" s="432">
        <f>C153+C158</f>
        <v>400</v>
      </c>
      <c r="D163" s="432">
        <f>D153+D158</f>
        <v>0</v>
      </c>
      <c r="E163" s="432">
        <f>E153+E158</f>
        <v>0</v>
      </c>
      <c r="F163" s="432">
        <f>F153+F158</f>
        <v>0</v>
      </c>
    </row>
    <row r="164" spans="2:6" ht="34.5" thickBot="1" x14ac:dyDescent="0.3">
      <c r="B164" s="444" t="s">
        <v>647</v>
      </c>
      <c r="C164" s="444" t="s">
        <v>2361</v>
      </c>
      <c r="D164" s="445" t="s">
        <v>587</v>
      </c>
      <c r="E164" s="1627" t="s">
        <v>2360</v>
      </c>
      <c r="F164" s="1880"/>
    </row>
    <row r="165" spans="2:6" ht="17.25" customHeight="1" thickBot="1" x14ac:dyDescent="0.3">
      <c r="B165" s="742" t="s">
        <v>560</v>
      </c>
      <c r="C165" s="1629" t="s">
        <v>2359</v>
      </c>
      <c r="D165" s="1630"/>
      <c r="E165" s="1630"/>
      <c r="F165" s="1871"/>
    </row>
    <row r="166" spans="2:6" ht="15.75" thickBot="1" x14ac:dyDescent="0.3">
      <c r="B166" s="742" t="s">
        <v>37</v>
      </c>
      <c r="C166" s="1643" t="s">
        <v>1685</v>
      </c>
      <c r="D166" s="1644"/>
      <c r="E166" s="1644"/>
      <c r="F166" s="1857"/>
    </row>
    <row r="167" spans="2:6" ht="12.75" customHeight="1" x14ac:dyDescent="0.25">
      <c r="B167" s="1866"/>
      <c r="C167" s="412">
        <v>2022</v>
      </c>
      <c r="D167" s="412">
        <v>2023</v>
      </c>
      <c r="E167" s="412">
        <v>2024</v>
      </c>
      <c r="F167" s="412">
        <v>2025</v>
      </c>
    </row>
    <row r="168" spans="2:6" ht="9" customHeight="1" thickBot="1" x14ac:dyDescent="0.3">
      <c r="B168" s="1867"/>
      <c r="C168" s="414" t="s">
        <v>17</v>
      </c>
      <c r="D168" s="414" t="s">
        <v>18</v>
      </c>
      <c r="E168" s="414" t="s">
        <v>18</v>
      </c>
      <c r="F168" s="414" t="s">
        <v>18</v>
      </c>
    </row>
    <row r="169" spans="2:6" ht="15.75" thickBot="1" x14ac:dyDescent="0.3">
      <c r="B169" s="742" t="s">
        <v>39</v>
      </c>
      <c r="C169" s="742">
        <v>5</v>
      </c>
      <c r="D169" s="420">
        <v>2</v>
      </c>
      <c r="E169" s="420">
        <v>2</v>
      </c>
      <c r="F169" s="420">
        <v>2</v>
      </c>
    </row>
    <row r="170" spans="2:6" ht="15.75" thickBot="1" x14ac:dyDescent="0.3">
      <c r="B170" s="742" t="s">
        <v>562</v>
      </c>
      <c r="C170" s="418">
        <v>600</v>
      </c>
      <c r="D170" s="418">
        <v>1000</v>
      </c>
      <c r="E170" s="418">
        <f>E188</f>
        <v>1000</v>
      </c>
      <c r="F170" s="418">
        <f>F188</f>
        <v>1000</v>
      </c>
    </row>
    <row r="171" spans="2:6" ht="15.75" thickBot="1" x14ac:dyDescent="0.3">
      <c r="B171" s="742" t="s">
        <v>563</v>
      </c>
      <c r="C171" s="418">
        <f>C170/C169</f>
        <v>120</v>
      </c>
      <c r="D171" s="418">
        <f>D170/D169</f>
        <v>500</v>
      </c>
      <c r="E171" s="418">
        <f>E170/E169</f>
        <v>500</v>
      </c>
      <c r="F171" s="418">
        <f>F170/F169</f>
        <v>500</v>
      </c>
    </row>
    <row r="172" spans="2:6" ht="15.75" thickBot="1" x14ac:dyDescent="0.3">
      <c r="B172" s="742" t="s">
        <v>564</v>
      </c>
      <c r="C172" s="420" t="s">
        <v>565</v>
      </c>
      <c r="D172" s="421">
        <f t="shared" ref="D172:F174" si="4">D169/C169-1</f>
        <v>-0.6</v>
      </c>
      <c r="E172" s="421">
        <f t="shared" si="4"/>
        <v>0</v>
      </c>
      <c r="F172" s="421">
        <f t="shared" si="4"/>
        <v>0</v>
      </c>
    </row>
    <row r="173" spans="2:6" ht="15.75" thickBot="1" x14ac:dyDescent="0.3">
      <c r="B173" s="742" t="s">
        <v>566</v>
      </c>
      <c r="C173" s="420" t="s">
        <v>565</v>
      </c>
      <c r="D173" s="421">
        <f t="shared" si="4"/>
        <v>0.66666666666666674</v>
      </c>
      <c r="E173" s="421">
        <f t="shared" si="4"/>
        <v>0</v>
      </c>
      <c r="F173" s="421">
        <f t="shared" si="4"/>
        <v>0</v>
      </c>
    </row>
    <row r="174" spans="2:6" ht="15.75" thickBot="1" x14ac:dyDescent="0.3">
      <c r="B174" s="742" t="s">
        <v>51</v>
      </c>
      <c r="C174" s="420" t="s">
        <v>565</v>
      </c>
      <c r="D174" s="421">
        <f t="shared" si="4"/>
        <v>3.166666666666667</v>
      </c>
      <c r="E174" s="421">
        <f t="shared" si="4"/>
        <v>0</v>
      </c>
      <c r="F174" s="421">
        <f t="shared" si="4"/>
        <v>0</v>
      </c>
    </row>
    <row r="175" spans="2:6" ht="15.75" thickBot="1" x14ac:dyDescent="0.3">
      <c r="B175" s="1872" t="s">
        <v>1974</v>
      </c>
      <c r="C175" s="1638"/>
      <c r="D175" s="1638"/>
      <c r="E175" s="1638"/>
      <c r="F175" s="1873"/>
    </row>
    <row r="176" spans="2:6" ht="12.75" customHeight="1" x14ac:dyDescent="0.25">
      <c r="B176" s="1866"/>
      <c r="C176" s="412">
        <v>2022</v>
      </c>
      <c r="D176" s="412">
        <v>2023</v>
      </c>
      <c r="E176" s="412">
        <v>2024</v>
      </c>
      <c r="F176" s="412">
        <v>2025</v>
      </c>
    </row>
    <row r="177" spans="2:6" ht="9" customHeight="1" thickBot="1" x14ac:dyDescent="0.3">
      <c r="B177" s="1867"/>
      <c r="C177" s="414" t="s">
        <v>17</v>
      </c>
      <c r="D177" s="414" t="s">
        <v>18</v>
      </c>
      <c r="E177" s="414" t="s">
        <v>18</v>
      </c>
      <c r="F177" s="414" t="s">
        <v>18</v>
      </c>
    </row>
    <row r="178" spans="2:6" ht="15.75" thickBot="1" x14ac:dyDescent="0.3">
      <c r="B178" s="738" t="s">
        <v>593</v>
      </c>
      <c r="C178" s="428">
        <f>C179+C180+C181+C182</f>
        <v>0</v>
      </c>
      <c r="D178" s="428">
        <f>D179+D180+D181+D182</f>
        <v>0</v>
      </c>
      <c r="E178" s="428">
        <f>E179+E180+E181+E182</f>
        <v>0</v>
      </c>
      <c r="F178" s="428">
        <f>F179+F180+F181+F182</f>
        <v>0</v>
      </c>
    </row>
    <row r="179" spans="2:6" ht="15.75" thickBot="1" x14ac:dyDescent="0.3">
      <c r="B179" s="737" t="s">
        <v>569</v>
      </c>
      <c r="C179" s="428"/>
      <c r="D179" s="428"/>
      <c r="E179" s="428"/>
      <c r="F179" s="428"/>
    </row>
    <row r="180" spans="2:6" ht="15.75" thickBot="1" x14ac:dyDescent="0.3">
      <c r="B180" s="737" t="s">
        <v>594</v>
      </c>
      <c r="C180" s="428"/>
      <c r="D180" s="428"/>
      <c r="E180" s="428"/>
      <c r="F180" s="428"/>
    </row>
    <row r="181" spans="2:6" ht="15.75" thickBot="1" x14ac:dyDescent="0.3">
      <c r="B181" s="737" t="s">
        <v>595</v>
      </c>
      <c r="C181" s="428"/>
      <c r="D181" s="428"/>
      <c r="E181" s="428"/>
      <c r="F181" s="428"/>
    </row>
    <row r="182" spans="2:6" ht="15.75" thickBot="1" x14ac:dyDescent="0.3">
      <c r="B182" s="737" t="s">
        <v>596</v>
      </c>
      <c r="C182" s="428"/>
      <c r="D182" s="428"/>
      <c r="E182" s="428"/>
      <c r="F182" s="428"/>
    </row>
    <row r="183" spans="2:6" ht="15.75" thickBot="1" x14ac:dyDescent="0.3">
      <c r="B183" s="738" t="s">
        <v>597</v>
      </c>
      <c r="C183" s="432">
        <f>C184+C185+C186+C187</f>
        <v>600</v>
      </c>
      <c r="D183" s="432">
        <f>D184+D185+D186+D187</f>
        <v>1000</v>
      </c>
      <c r="E183" s="432">
        <f>E184+E185+E186+E187</f>
        <v>1000</v>
      </c>
      <c r="F183" s="432">
        <f>F184+F185+F186+F187</f>
        <v>1000</v>
      </c>
    </row>
    <row r="184" spans="2:6" ht="15.75" thickBot="1" x14ac:dyDescent="0.3">
      <c r="B184" s="737" t="s">
        <v>569</v>
      </c>
      <c r="C184" s="432">
        <v>600</v>
      </c>
      <c r="D184" s="432">
        <v>1000</v>
      </c>
      <c r="E184" s="432">
        <v>1000</v>
      </c>
      <c r="F184" s="432">
        <v>1000</v>
      </c>
    </row>
    <row r="185" spans="2:6" ht="15.75" thickBot="1" x14ac:dyDescent="0.3">
      <c r="B185" s="737" t="s">
        <v>594</v>
      </c>
      <c r="C185" s="432"/>
      <c r="D185" s="428"/>
      <c r="E185" s="428"/>
      <c r="F185" s="428"/>
    </row>
    <row r="186" spans="2:6" ht="15.75" thickBot="1" x14ac:dyDescent="0.3">
      <c r="B186" s="737" t="s">
        <v>595</v>
      </c>
      <c r="C186" s="432"/>
      <c r="D186" s="428"/>
      <c r="E186" s="428"/>
      <c r="F186" s="428"/>
    </row>
    <row r="187" spans="2:6" ht="15.75" thickBot="1" x14ac:dyDescent="0.3">
      <c r="B187" s="737" t="s">
        <v>596</v>
      </c>
      <c r="C187" s="432"/>
      <c r="D187" s="428"/>
      <c r="E187" s="428"/>
      <c r="F187" s="428"/>
    </row>
    <row r="188" spans="2:6" ht="15.75" thickBot="1" x14ac:dyDescent="0.3">
      <c r="B188" s="748" t="s">
        <v>653</v>
      </c>
      <c r="C188" s="432">
        <f>C178+C183</f>
        <v>600</v>
      </c>
      <c r="D188" s="432">
        <f>D178+D183</f>
        <v>1000</v>
      </c>
      <c r="E188" s="432">
        <f>E178+E183</f>
        <v>1000</v>
      </c>
      <c r="F188" s="432">
        <f>F178+F183</f>
        <v>1000</v>
      </c>
    </row>
    <row r="189" spans="2:6" ht="57" thickBot="1" x14ac:dyDescent="0.3">
      <c r="B189" s="444" t="s">
        <v>654</v>
      </c>
      <c r="C189" s="874" t="s">
        <v>2358</v>
      </c>
      <c r="D189" s="745" t="s">
        <v>587</v>
      </c>
      <c r="E189" s="1874"/>
      <c r="F189" s="1865"/>
    </row>
    <row r="190" spans="2:6" ht="17.25" customHeight="1" thickBot="1" x14ac:dyDescent="0.3">
      <c r="B190" s="742" t="s">
        <v>560</v>
      </c>
      <c r="C190" s="1629" t="s">
        <v>2358</v>
      </c>
      <c r="D190" s="1630"/>
      <c r="E190" s="1630"/>
      <c r="F190" s="1871"/>
    </row>
    <row r="191" spans="2:6" ht="15.75" thickBot="1" x14ac:dyDescent="0.3">
      <c r="B191" s="742" t="s">
        <v>37</v>
      </c>
      <c r="C191" s="1643" t="s">
        <v>2357</v>
      </c>
      <c r="D191" s="1644"/>
      <c r="E191" s="1644"/>
      <c r="F191" s="1857"/>
    </row>
    <row r="192" spans="2:6" ht="12.75" customHeight="1" x14ac:dyDescent="0.25">
      <c r="B192" s="1866"/>
      <c r="C192" s="412">
        <v>2022</v>
      </c>
      <c r="D192" s="412">
        <v>2023</v>
      </c>
      <c r="E192" s="412">
        <v>2024</v>
      </c>
      <c r="F192" s="412">
        <v>2025</v>
      </c>
    </row>
    <row r="193" spans="2:6" ht="9" customHeight="1" thickBot="1" x14ac:dyDescent="0.3">
      <c r="B193" s="1867"/>
      <c r="C193" s="414" t="s">
        <v>17</v>
      </c>
      <c r="D193" s="414" t="s">
        <v>18</v>
      </c>
      <c r="E193" s="414" t="s">
        <v>18</v>
      </c>
      <c r="F193" s="414" t="s">
        <v>18</v>
      </c>
    </row>
    <row r="194" spans="2:6" ht="15.75" thickBot="1" x14ac:dyDescent="0.3">
      <c r="B194" s="742" t="s">
        <v>39</v>
      </c>
      <c r="C194" s="742">
        <v>1</v>
      </c>
      <c r="D194" s="742">
        <v>1</v>
      </c>
      <c r="E194" s="742">
        <v>1</v>
      </c>
      <c r="F194" s="742">
        <v>1</v>
      </c>
    </row>
    <row r="195" spans="2:6" ht="15.75" thickBot="1" x14ac:dyDescent="0.3">
      <c r="B195" s="742" t="s">
        <v>562</v>
      </c>
      <c r="C195" s="418">
        <v>3000</v>
      </c>
      <c r="D195" s="418">
        <f>D213</f>
        <v>1000</v>
      </c>
      <c r="E195" s="418">
        <f>E213</f>
        <v>1000</v>
      </c>
      <c r="F195" s="418">
        <f>F213</f>
        <v>1000</v>
      </c>
    </row>
    <row r="196" spans="2:6" ht="15.75" thickBot="1" x14ac:dyDescent="0.3">
      <c r="B196" s="742" t="s">
        <v>563</v>
      </c>
      <c r="C196" s="418">
        <f>C195/C194</f>
        <v>3000</v>
      </c>
      <c r="D196" s="418">
        <f>D195/D194</f>
        <v>1000</v>
      </c>
      <c r="E196" s="418">
        <f>E195/E194</f>
        <v>1000</v>
      </c>
      <c r="F196" s="418">
        <f>F195/F194</f>
        <v>1000</v>
      </c>
    </row>
    <row r="197" spans="2:6" ht="15.75" thickBot="1" x14ac:dyDescent="0.3">
      <c r="B197" s="742" t="s">
        <v>564</v>
      </c>
      <c r="C197" s="420" t="s">
        <v>565</v>
      </c>
      <c r="D197" s="421">
        <f t="shared" ref="D197:F199" si="5">D194/C194-1</f>
        <v>0</v>
      </c>
      <c r="E197" s="421">
        <f t="shared" si="5"/>
        <v>0</v>
      </c>
      <c r="F197" s="421">
        <f t="shared" si="5"/>
        <v>0</v>
      </c>
    </row>
    <row r="198" spans="2:6" ht="15.75" thickBot="1" x14ac:dyDescent="0.3">
      <c r="B198" s="742" t="s">
        <v>566</v>
      </c>
      <c r="C198" s="420" t="s">
        <v>565</v>
      </c>
      <c r="D198" s="421">
        <f t="shared" si="5"/>
        <v>-0.66666666666666674</v>
      </c>
      <c r="E198" s="421">
        <f t="shared" si="5"/>
        <v>0</v>
      </c>
      <c r="F198" s="421">
        <f t="shared" si="5"/>
        <v>0</v>
      </c>
    </row>
    <row r="199" spans="2:6" ht="15.75" thickBot="1" x14ac:dyDescent="0.3">
      <c r="B199" s="742" t="s">
        <v>51</v>
      </c>
      <c r="C199" s="420" t="s">
        <v>565</v>
      </c>
      <c r="D199" s="421">
        <f t="shared" si="5"/>
        <v>-0.66666666666666674</v>
      </c>
      <c r="E199" s="421">
        <f t="shared" si="5"/>
        <v>0</v>
      </c>
      <c r="F199" s="421">
        <f t="shared" si="5"/>
        <v>0</v>
      </c>
    </row>
    <row r="200" spans="2:6" ht="15.75" thickBot="1" x14ac:dyDescent="0.3">
      <c r="B200" s="1872" t="s">
        <v>2031</v>
      </c>
      <c r="C200" s="1638"/>
      <c r="D200" s="1638"/>
      <c r="E200" s="1638"/>
      <c r="F200" s="1873"/>
    </row>
    <row r="201" spans="2:6" ht="12.75" customHeight="1" x14ac:dyDescent="0.25">
      <c r="B201" s="1866"/>
      <c r="C201" s="412">
        <v>2022</v>
      </c>
      <c r="D201" s="412">
        <v>2023</v>
      </c>
      <c r="E201" s="412">
        <v>2024</v>
      </c>
      <c r="F201" s="412">
        <v>2025</v>
      </c>
    </row>
    <row r="202" spans="2:6" ht="9" customHeight="1" thickBot="1" x14ac:dyDescent="0.3">
      <c r="B202" s="1867"/>
      <c r="C202" s="414" t="s">
        <v>17</v>
      </c>
      <c r="D202" s="414" t="s">
        <v>18</v>
      </c>
      <c r="E202" s="414" t="s">
        <v>18</v>
      </c>
      <c r="F202" s="414" t="s">
        <v>18</v>
      </c>
    </row>
    <row r="203" spans="2:6" ht="15.75" thickBot="1" x14ac:dyDescent="0.3">
      <c r="B203" s="738" t="s">
        <v>593</v>
      </c>
      <c r="C203" s="428">
        <f>C204+C205+C206+C207</f>
        <v>0</v>
      </c>
      <c r="D203" s="428">
        <f>D204+D205+D206+D207</f>
        <v>0</v>
      </c>
      <c r="E203" s="428">
        <f>E204+E205+E206+E207</f>
        <v>0</v>
      </c>
      <c r="F203" s="428">
        <f>F204+F205+F206+F207</f>
        <v>0</v>
      </c>
    </row>
    <row r="204" spans="2:6" ht="15.75" thickBot="1" x14ac:dyDescent="0.3">
      <c r="B204" s="737" t="s">
        <v>569</v>
      </c>
      <c r="C204" s="428"/>
      <c r="D204" s="428"/>
      <c r="E204" s="428"/>
      <c r="F204" s="428"/>
    </row>
    <row r="205" spans="2:6" ht="15.75" thickBot="1" x14ac:dyDescent="0.3">
      <c r="B205" s="737" t="s">
        <v>594</v>
      </c>
      <c r="C205" s="428"/>
      <c r="D205" s="428"/>
      <c r="E205" s="428"/>
      <c r="F205" s="428"/>
    </row>
    <row r="206" spans="2:6" ht="15.75" thickBot="1" x14ac:dyDescent="0.3">
      <c r="B206" s="737" t="s">
        <v>595</v>
      </c>
      <c r="C206" s="428"/>
      <c r="D206" s="428"/>
      <c r="E206" s="428"/>
      <c r="F206" s="428"/>
    </row>
    <row r="207" spans="2:6" ht="15.75" thickBot="1" x14ac:dyDescent="0.3">
      <c r="B207" s="737" t="s">
        <v>596</v>
      </c>
      <c r="C207" s="428"/>
      <c r="D207" s="428"/>
      <c r="E207" s="428"/>
      <c r="F207" s="428"/>
    </row>
    <row r="208" spans="2:6" ht="15.75" thickBot="1" x14ac:dyDescent="0.3">
      <c r="B208" s="738" t="s">
        <v>597</v>
      </c>
      <c r="C208" s="432">
        <f>C209+C210+C211+C212</f>
        <v>3000</v>
      </c>
      <c r="D208" s="432">
        <f>D209+D210+D211+D212</f>
        <v>1000</v>
      </c>
      <c r="E208" s="432">
        <f>E209+E210+E211+E212</f>
        <v>1000</v>
      </c>
      <c r="F208" s="432">
        <f>F209+F210+F211+F212</f>
        <v>1000</v>
      </c>
    </row>
    <row r="209" spans="2:6" ht="15.75" thickBot="1" x14ac:dyDescent="0.3">
      <c r="B209" s="737" t="s">
        <v>569</v>
      </c>
      <c r="C209" s="432">
        <v>3000</v>
      </c>
      <c r="D209" s="428">
        <v>1000</v>
      </c>
      <c r="E209" s="428">
        <v>1000</v>
      </c>
      <c r="F209" s="428">
        <v>1000</v>
      </c>
    </row>
    <row r="210" spans="2:6" ht="15.75" thickBot="1" x14ac:dyDescent="0.3">
      <c r="B210" s="737" t="s">
        <v>594</v>
      </c>
      <c r="C210" s="432"/>
      <c r="D210" s="428"/>
      <c r="E210" s="428"/>
      <c r="F210" s="428"/>
    </row>
    <row r="211" spans="2:6" ht="15.75" thickBot="1" x14ac:dyDescent="0.3">
      <c r="B211" s="737" t="s">
        <v>595</v>
      </c>
      <c r="C211" s="432"/>
      <c r="D211" s="428"/>
      <c r="E211" s="428"/>
      <c r="F211" s="428"/>
    </row>
    <row r="212" spans="2:6" ht="15.75" thickBot="1" x14ac:dyDescent="0.3">
      <c r="B212" s="737" t="s">
        <v>596</v>
      </c>
      <c r="C212" s="432"/>
      <c r="D212" s="428"/>
      <c r="E212" s="428"/>
      <c r="F212" s="428"/>
    </row>
    <row r="213" spans="2:6" ht="15.75" thickBot="1" x14ac:dyDescent="0.3">
      <c r="B213" s="741" t="s">
        <v>660</v>
      </c>
      <c r="C213" s="432">
        <f>C203+C208</f>
        <v>3000</v>
      </c>
      <c r="D213" s="432">
        <f>D203+D208</f>
        <v>1000</v>
      </c>
      <c r="E213" s="432">
        <f>E203+E208</f>
        <v>1000</v>
      </c>
      <c r="F213" s="432">
        <f>F203+F208</f>
        <v>1000</v>
      </c>
    </row>
    <row r="214" spans="2:6" ht="25.5" hidden="1" customHeight="1" thickBot="1" x14ac:dyDescent="0.3">
      <c r="B214" s="747" t="s">
        <v>661</v>
      </c>
      <c r="C214" s="1646"/>
      <c r="D214" s="1627"/>
      <c r="E214" s="1627"/>
      <c r="F214" s="1880"/>
    </row>
    <row r="215" spans="2:6" ht="34.5" hidden="1" thickBot="1" x14ac:dyDescent="0.3">
      <c r="B215" s="444" t="s">
        <v>585</v>
      </c>
      <c r="C215" s="746"/>
      <c r="D215" s="745" t="s">
        <v>587</v>
      </c>
      <c r="E215" s="744"/>
      <c r="F215" s="743"/>
    </row>
    <row r="216" spans="2:6" ht="17.25" hidden="1" customHeight="1" thickBot="1" x14ac:dyDescent="0.3">
      <c r="B216" s="742" t="s">
        <v>560</v>
      </c>
      <c r="C216" s="1629"/>
      <c r="D216" s="1630"/>
      <c r="E216" s="1630"/>
      <c r="F216" s="1871"/>
    </row>
    <row r="217" spans="2:6" ht="15.75" hidden="1" thickBot="1" x14ac:dyDescent="0.3">
      <c r="B217" s="742" t="s">
        <v>37</v>
      </c>
      <c r="C217" s="1882"/>
      <c r="D217" s="1644"/>
      <c r="E217" s="1644"/>
      <c r="F217" s="1857"/>
    </row>
    <row r="218" spans="2:6" ht="12.75" hidden="1" customHeight="1" x14ac:dyDescent="0.25">
      <c r="B218" s="1866"/>
      <c r="C218" s="412">
        <v>2021</v>
      </c>
      <c r="D218" s="412">
        <v>2022</v>
      </c>
      <c r="E218" s="412">
        <v>2023</v>
      </c>
      <c r="F218" s="412">
        <v>2024</v>
      </c>
    </row>
    <row r="219" spans="2:6" ht="9" hidden="1" customHeight="1" thickBot="1" x14ac:dyDescent="0.3">
      <c r="B219" s="1867"/>
      <c r="C219" s="414" t="s">
        <v>17</v>
      </c>
      <c r="D219" s="414" t="s">
        <v>18</v>
      </c>
      <c r="E219" s="414" t="s">
        <v>18</v>
      </c>
      <c r="F219" s="414" t="s">
        <v>18</v>
      </c>
    </row>
    <row r="220" spans="2:6" ht="15.75" hidden="1" thickBot="1" x14ac:dyDescent="0.3">
      <c r="B220" s="742" t="s">
        <v>39</v>
      </c>
      <c r="C220" s="742">
        <v>0</v>
      </c>
      <c r="D220" s="420">
        <v>0</v>
      </c>
      <c r="E220" s="420">
        <v>0</v>
      </c>
      <c r="F220" s="742">
        <v>0</v>
      </c>
    </row>
    <row r="221" spans="2:6" ht="15.75" hidden="1" thickBot="1" x14ac:dyDescent="0.3">
      <c r="B221" s="742" t="s">
        <v>562</v>
      </c>
      <c r="C221" s="418">
        <f>C239</f>
        <v>0</v>
      </c>
      <c r="D221" s="418">
        <f>D239</f>
        <v>0</v>
      </c>
      <c r="E221" s="418">
        <f>E239</f>
        <v>0</v>
      </c>
      <c r="F221" s="418">
        <f>F239</f>
        <v>0</v>
      </c>
    </row>
    <row r="222" spans="2:6" ht="15.75" hidden="1" thickBot="1" x14ac:dyDescent="0.3">
      <c r="B222" s="742" t="s">
        <v>563</v>
      </c>
      <c r="C222" s="418" t="e">
        <f>C221/C220</f>
        <v>#DIV/0!</v>
      </c>
      <c r="D222" s="418" t="e">
        <f>D221/D220</f>
        <v>#DIV/0!</v>
      </c>
      <c r="E222" s="418" t="e">
        <f>E221/E220</f>
        <v>#DIV/0!</v>
      </c>
      <c r="F222" s="418" t="e">
        <f>F221/F220</f>
        <v>#DIV/0!</v>
      </c>
    </row>
    <row r="223" spans="2:6" ht="15.75" hidden="1" thickBot="1" x14ac:dyDescent="0.3">
      <c r="B223" s="742" t="s">
        <v>564</v>
      </c>
      <c r="C223" s="420" t="s">
        <v>565</v>
      </c>
      <c r="D223" s="421" t="e">
        <f t="shared" ref="D223:F225" si="6">D220/C220-1</f>
        <v>#DIV/0!</v>
      </c>
      <c r="E223" s="421" t="e">
        <f t="shared" si="6"/>
        <v>#DIV/0!</v>
      </c>
      <c r="F223" s="421" t="e">
        <f t="shared" si="6"/>
        <v>#DIV/0!</v>
      </c>
    </row>
    <row r="224" spans="2:6" ht="15.75" hidden="1" thickBot="1" x14ac:dyDescent="0.3">
      <c r="B224" s="742" t="s">
        <v>566</v>
      </c>
      <c r="C224" s="420" t="s">
        <v>565</v>
      </c>
      <c r="D224" s="421" t="e">
        <f t="shared" si="6"/>
        <v>#DIV/0!</v>
      </c>
      <c r="E224" s="421" t="e">
        <f t="shared" si="6"/>
        <v>#DIV/0!</v>
      </c>
      <c r="F224" s="421" t="e">
        <f t="shared" si="6"/>
        <v>#DIV/0!</v>
      </c>
    </row>
    <row r="225" spans="2:6" ht="15.75" hidden="1" thickBot="1" x14ac:dyDescent="0.3">
      <c r="B225" s="742" t="s">
        <v>51</v>
      </c>
      <c r="C225" s="420" t="s">
        <v>565</v>
      </c>
      <c r="D225" s="421" t="e">
        <f t="shared" si="6"/>
        <v>#DIV/0!</v>
      </c>
      <c r="E225" s="421" t="e">
        <f t="shared" si="6"/>
        <v>#DIV/0!</v>
      </c>
      <c r="F225" s="421" t="e">
        <f t="shared" si="6"/>
        <v>#DIV/0!</v>
      </c>
    </row>
    <row r="226" spans="2:6" ht="15.75" hidden="1" thickBot="1" x14ac:dyDescent="0.3">
      <c r="B226" s="1872" t="s">
        <v>2032</v>
      </c>
      <c r="C226" s="1638"/>
      <c r="D226" s="1638"/>
      <c r="E226" s="1638"/>
      <c r="F226" s="1873"/>
    </row>
    <row r="227" spans="2:6" ht="12.75" hidden="1" customHeight="1" x14ac:dyDescent="0.25">
      <c r="B227" s="1866"/>
      <c r="C227" s="412">
        <v>2021</v>
      </c>
      <c r="D227" s="412">
        <v>2022</v>
      </c>
      <c r="E227" s="412">
        <v>2023</v>
      </c>
      <c r="F227" s="412">
        <v>2024</v>
      </c>
    </row>
    <row r="228" spans="2:6" ht="9" hidden="1" customHeight="1" thickBot="1" x14ac:dyDescent="0.3">
      <c r="B228" s="1867"/>
      <c r="C228" s="414" t="s">
        <v>17</v>
      </c>
      <c r="D228" s="414" t="s">
        <v>18</v>
      </c>
      <c r="E228" s="414" t="s">
        <v>18</v>
      </c>
      <c r="F228" s="414" t="s">
        <v>18</v>
      </c>
    </row>
    <row r="229" spans="2:6" ht="15.75" hidden="1" thickBot="1" x14ac:dyDescent="0.3">
      <c r="B229" s="738" t="s">
        <v>593</v>
      </c>
      <c r="C229" s="428">
        <f>C230+C231+C232+C233</f>
        <v>0</v>
      </c>
      <c r="D229" s="428">
        <f>D230+D231+D232+D233</f>
        <v>0</v>
      </c>
      <c r="E229" s="428">
        <f>E230+E231+E232+E233</f>
        <v>0</v>
      </c>
      <c r="F229" s="428">
        <f>F230+F231+F232+F233</f>
        <v>0</v>
      </c>
    </row>
    <row r="230" spans="2:6" ht="15.75" hidden="1" thickBot="1" x14ac:dyDescent="0.3">
      <c r="B230" s="737" t="s">
        <v>569</v>
      </c>
      <c r="C230" s="428"/>
      <c r="D230" s="428"/>
      <c r="E230" s="428"/>
      <c r="F230" s="428"/>
    </row>
    <row r="231" spans="2:6" ht="15.75" hidden="1" thickBot="1" x14ac:dyDescent="0.3">
      <c r="B231" s="737" t="s">
        <v>594</v>
      </c>
      <c r="C231" s="428"/>
      <c r="D231" s="428"/>
      <c r="E231" s="428"/>
      <c r="F231" s="428"/>
    </row>
    <row r="232" spans="2:6" ht="15.75" hidden="1" thickBot="1" x14ac:dyDescent="0.3">
      <c r="B232" s="737" t="s">
        <v>595</v>
      </c>
      <c r="C232" s="428"/>
      <c r="D232" s="428"/>
      <c r="E232" s="428"/>
      <c r="F232" s="428"/>
    </row>
    <row r="233" spans="2:6" ht="15.75" hidden="1" thickBot="1" x14ac:dyDescent="0.3">
      <c r="B233" s="737" t="s">
        <v>596</v>
      </c>
      <c r="C233" s="428"/>
      <c r="D233" s="428"/>
      <c r="E233" s="428"/>
      <c r="F233" s="428"/>
    </row>
    <row r="234" spans="2:6" ht="15.75" hidden="1" thickBot="1" x14ac:dyDescent="0.3">
      <c r="B234" s="738" t="s">
        <v>597</v>
      </c>
      <c r="C234" s="432">
        <f>C235+C236+C237+C238</f>
        <v>0</v>
      </c>
      <c r="D234" s="432">
        <f>D235+D236+D237+D238</f>
        <v>0</v>
      </c>
      <c r="E234" s="432">
        <f>E235+E236+E237+E238</f>
        <v>0</v>
      </c>
      <c r="F234" s="432">
        <f>F235+F236+F237+F238</f>
        <v>0</v>
      </c>
    </row>
    <row r="235" spans="2:6" ht="15.75" hidden="1" thickBot="1" x14ac:dyDescent="0.3">
      <c r="B235" s="737" t="s">
        <v>569</v>
      </c>
      <c r="C235" s="432"/>
      <c r="D235" s="432">
        <v>0</v>
      </c>
      <c r="E235" s="432">
        <v>0</v>
      </c>
      <c r="F235" s="432"/>
    </row>
    <row r="236" spans="2:6" ht="15.75" hidden="1" thickBot="1" x14ac:dyDescent="0.3">
      <c r="B236" s="737" t="s">
        <v>594</v>
      </c>
      <c r="C236" s="432"/>
      <c r="D236" s="432"/>
      <c r="E236" s="432"/>
      <c r="F236" s="432"/>
    </row>
    <row r="237" spans="2:6" ht="15.75" hidden="1" thickBot="1" x14ac:dyDescent="0.3">
      <c r="B237" s="737" t="s">
        <v>595</v>
      </c>
      <c r="C237" s="432"/>
      <c r="D237" s="432"/>
      <c r="E237" s="432"/>
      <c r="F237" s="432"/>
    </row>
    <row r="238" spans="2:6" ht="15.75" hidden="1" thickBot="1" x14ac:dyDescent="0.3">
      <c r="B238" s="737" t="s">
        <v>596</v>
      </c>
      <c r="C238" s="432"/>
      <c r="D238" s="432"/>
      <c r="E238" s="432"/>
      <c r="F238" s="432"/>
    </row>
    <row r="239" spans="2:6" ht="15.75" hidden="1" thickBot="1" x14ac:dyDescent="0.3">
      <c r="B239" s="741" t="s">
        <v>581</v>
      </c>
      <c r="C239" s="432">
        <f>C229+C234</f>
        <v>0</v>
      </c>
      <c r="D239" s="432">
        <f>D229+D234</f>
        <v>0</v>
      </c>
      <c r="E239" s="432">
        <f>E229+E234</f>
        <v>0</v>
      </c>
      <c r="F239" s="432">
        <f>F229+F234</f>
        <v>0</v>
      </c>
    </row>
    <row r="240" spans="2:6" ht="15.75" hidden="1" thickBot="1" x14ac:dyDescent="0.3">
      <c r="B240" s="1855" t="s">
        <v>72</v>
      </c>
      <c r="C240" s="1641"/>
      <c r="D240" s="1641"/>
      <c r="E240" s="1641"/>
      <c r="F240" s="1856"/>
    </row>
    <row r="241" spans="2:6" ht="15.75" hidden="1" thickBot="1" x14ac:dyDescent="0.3">
      <c r="B241" s="1855" t="s">
        <v>583</v>
      </c>
      <c r="C241" s="1641"/>
      <c r="D241" s="1641"/>
      <c r="E241" s="1641"/>
      <c r="F241" s="1856"/>
    </row>
    <row r="242" spans="2:6" ht="15.75" hidden="1" thickBot="1" x14ac:dyDescent="0.3">
      <c r="B242" s="444" t="s">
        <v>584</v>
      </c>
      <c r="C242" s="1961"/>
      <c r="D242" s="1962"/>
      <c r="E242" s="1962"/>
      <c r="F242" s="1963"/>
    </row>
    <row r="243" spans="2:6" ht="30.75" hidden="1" customHeight="1" thickBot="1" x14ac:dyDescent="0.3">
      <c r="B243" s="444" t="s">
        <v>641</v>
      </c>
      <c r="C243" s="444"/>
      <c r="D243" s="445" t="s">
        <v>587</v>
      </c>
      <c r="E243" s="1627"/>
      <c r="F243" s="1880"/>
    </row>
    <row r="244" spans="2:6" ht="15.75" hidden="1" customHeight="1" thickBot="1" x14ac:dyDescent="0.3">
      <c r="B244" s="749"/>
      <c r="C244" s="1646"/>
      <c r="D244" s="1881"/>
      <c r="E244" s="1627"/>
      <c r="F244" s="1880"/>
    </row>
    <row r="245" spans="2:6" ht="17.25" hidden="1" customHeight="1" thickBot="1" x14ac:dyDescent="0.3">
      <c r="B245" s="742" t="s">
        <v>560</v>
      </c>
      <c r="C245" s="1629"/>
      <c r="D245" s="1630"/>
      <c r="E245" s="1630"/>
      <c r="F245" s="1871"/>
    </row>
    <row r="246" spans="2:6" ht="15.75" hidden="1" thickBot="1" x14ac:dyDescent="0.3">
      <c r="B246" s="742" t="s">
        <v>37</v>
      </c>
      <c r="C246" s="1643"/>
      <c r="D246" s="1644"/>
      <c r="E246" s="1644"/>
      <c r="F246" s="1857"/>
    </row>
    <row r="247" spans="2:6" ht="12.75" hidden="1" customHeight="1" x14ac:dyDescent="0.25">
      <c r="B247" s="1866"/>
      <c r="C247" s="412">
        <v>2021</v>
      </c>
      <c r="D247" s="412">
        <v>2022</v>
      </c>
      <c r="E247" s="412">
        <v>2023</v>
      </c>
      <c r="F247" s="412">
        <v>2024</v>
      </c>
    </row>
    <row r="248" spans="2:6" ht="9" hidden="1" customHeight="1" thickBot="1" x14ac:dyDescent="0.3">
      <c r="B248" s="1867"/>
      <c r="C248" s="414" t="s">
        <v>17</v>
      </c>
      <c r="D248" s="414" t="s">
        <v>18</v>
      </c>
      <c r="E248" s="414" t="s">
        <v>18</v>
      </c>
      <c r="F248" s="414" t="s">
        <v>18</v>
      </c>
    </row>
    <row r="249" spans="2:6" ht="15.75" hidden="1" thickBot="1" x14ac:dyDescent="0.3">
      <c r="B249" s="742" t="s">
        <v>39</v>
      </c>
      <c r="C249" s="418"/>
      <c r="D249" s="418"/>
      <c r="E249" s="418"/>
      <c r="F249" s="418"/>
    </row>
    <row r="250" spans="2:6" ht="15.75" hidden="1" thickBot="1" x14ac:dyDescent="0.3">
      <c r="B250" s="742" t="s">
        <v>562</v>
      </c>
      <c r="C250" s="418">
        <f>C313-C275</f>
        <v>0</v>
      </c>
      <c r="D250" s="418">
        <f>D313-D275</f>
        <v>0</v>
      </c>
      <c r="E250" s="418">
        <f>E313-E275</f>
        <v>0</v>
      </c>
      <c r="F250" s="418">
        <f>F268</f>
        <v>0</v>
      </c>
    </row>
    <row r="251" spans="2:6" ht="15.75" hidden="1" thickBot="1" x14ac:dyDescent="0.3">
      <c r="B251" s="742" t="s">
        <v>563</v>
      </c>
      <c r="C251" s="418" t="e">
        <f>C250/C249</f>
        <v>#DIV/0!</v>
      </c>
      <c r="D251" s="418" t="e">
        <f>D250/D249</f>
        <v>#DIV/0!</v>
      </c>
      <c r="E251" s="418" t="e">
        <f>E250/E249</f>
        <v>#DIV/0!</v>
      </c>
      <c r="F251" s="418" t="e">
        <f>F250/F249</f>
        <v>#DIV/0!</v>
      </c>
    </row>
    <row r="252" spans="2:6" ht="15.75" hidden="1" thickBot="1" x14ac:dyDescent="0.3">
      <c r="B252" s="742" t="s">
        <v>564</v>
      </c>
      <c r="C252" s="420" t="s">
        <v>565</v>
      </c>
      <c r="D252" s="421" t="e">
        <f t="shared" ref="D252:F254" si="7">D249/C249-1</f>
        <v>#DIV/0!</v>
      </c>
      <c r="E252" s="421" t="e">
        <f t="shared" si="7"/>
        <v>#DIV/0!</v>
      </c>
      <c r="F252" s="421" t="e">
        <f t="shared" si="7"/>
        <v>#DIV/0!</v>
      </c>
    </row>
    <row r="253" spans="2:6" ht="15.75" hidden="1" thickBot="1" x14ac:dyDescent="0.3">
      <c r="B253" s="742" t="s">
        <v>566</v>
      </c>
      <c r="C253" s="420" t="s">
        <v>565</v>
      </c>
      <c r="D253" s="421" t="e">
        <f t="shared" si="7"/>
        <v>#DIV/0!</v>
      </c>
      <c r="E253" s="421" t="e">
        <f t="shared" si="7"/>
        <v>#DIV/0!</v>
      </c>
      <c r="F253" s="421" t="e">
        <f t="shared" si="7"/>
        <v>#DIV/0!</v>
      </c>
    </row>
    <row r="254" spans="2:6" ht="15.75" hidden="1" thickBot="1" x14ac:dyDescent="0.3">
      <c r="B254" s="742" t="s">
        <v>51</v>
      </c>
      <c r="C254" s="420" t="s">
        <v>565</v>
      </c>
      <c r="D254" s="421" t="e">
        <f t="shared" si="7"/>
        <v>#DIV/0!</v>
      </c>
      <c r="E254" s="421" t="e">
        <f t="shared" si="7"/>
        <v>#DIV/0!</v>
      </c>
      <c r="F254" s="421" t="e">
        <f t="shared" si="7"/>
        <v>#DIV/0!</v>
      </c>
    </row>
    <row r="255" spans="2:6" ht="15.75" hidden="1" thickBot="1" x14ac:dyDescent="0.3">
      <c r="B255" s="1872" t="s">
        <v>592</v>
      </c>
      <c r="C255" s="1638"/>
      <c r="D255" s="1638"/>
      <c r="E255" s="1638"/>
      <c r="F255" s="1873"/>
    </row>
    <row r="256" spans="2:6" ht="12.75" hidden="1" customHeight="1" x14ac:dyDescent="0.25">
      <c r="B256" s="1866"/>
      <c r="C256" s="412">
        <v>2021</v>
      </c>
      <c r="D256" s="412">
        <v>2022</v>
      </c>
      <c r="E256" s="412">
        <v>2023</v>
      </c>
      <c r="F256" s="412">
        <v>2024</v>
      </c>
    </row>
    <row r="257" spans="2:6" ht="9" hidden="1" customHeight="1" thickBot="1" x14ac:dyDescent="0.3">
      <c r="B257" s="1867"/>
      <c r="C257" s="414" t="s">
        <v>17</v>
      </c>
      <c r="D257" s="414" t="s">
        <v>18</v>
      </c>
      <c r="E257" s="414" t="s">
        <v>18</v>
      </c>
      <c r="F257" s="414" t="s">
        <v>18</v>
      </c>
    </row>
    <row r="258" spans="2:6" ht="15.75" hidden="1" thickBot="1" x14ac:dyDescent="0.3">
      <c r="B258" s="738" t="s">
        <v>593</v>
      </c>
      <c r="C258" s="428">
        <f>C259+C260+C261+C262</f>
        <v>0</v>
      </c>
      <c r="D258" s="428">
        <f>D259+D260+D261+D262</f>
        <v>0</v>
      </c>
      <c r="E258" s="428">
        <f>E259+E260+E261+E262</f>
        <v>0</v>
      </c>
      <c r="F258" s="428">
        <f>F259+F260+F261+F262</f>
        <v>0</v>
      </c>
    </row>
    <row r="259" spans="2:6" ht="15.75" hidden="1" thickBot="1" x14ac:dyDescent="0.3">
      <c r="B259" s="737" t="s">
        <v>569</v>
      </c>
      <c r="C259" s="428"/>
      <c r="D259" s="428"/>
      <c r="E259" s="428"/>
      <c r="F259" s="428"/>
    </row>
    <row r="260" spans="2:6" ht="15.75" hidden="1" thickBot="1" x14ac:dyDescent="0.3">
      <c r="B260" s="737" t="s">
        <v>594</v>
      </c>
      <c r="C260" s="428"/>
      <c r="D260" s="428"/>
      <c r="E260" s="428"/>
      <c r="F260" s="428"/>
    </row>
    <row r="261" spans="2:6" ht="15.75" hidden="1" thickBot="1" x14ac:dyDescent="0.3">
      <c r="B261" s="737" t="s">
        <v>595</v>
      </c>
      <c r="C261" s="428"/>
      <c r="D261" s="428"/>
      <c r="E261" s="428"/>
      <c r="F261" s="428"/>
    </row>
    <row r="262" spans="2:6" ht="15.75" hidden="1" thickBot="1" x14ac:dyDescent="0.3">
      <c r="B262" s="737" t="s">
        <v>596</v>
      </c>
      <c r="C262" s="428"/>
      <c r="D262" s="428"/>
      <c r="E262" s="428"/>
      <c r="F262" s="428"/>
    </row>
    <row r="263" spans="2:6" ht="15.75" hidden="1" thickBot="1" x14ac:dyDescent="0.3">
      <c r="B263" s="738" t="s">
        <v>597</v>
      </c>
      <c r="C263" s="432">
        <f>C264+C265+C266+C267</f>
        <v>0</v>
      </c>
      <c r="D263" s="432">
        <f>D264+D265+D266+D267</f>
        <v>0</v>
      </c>
      <c r="E263" s="432">
        <f>E264+E265+E266+E267</f>
        <v>0</v>
      </c>
      <c r="F263" s="432">
        <f>F264+F265+F266+F267</f>
        <v>0</v>
      </c>
    </row>
    <row r="264" spans="2:6" ht="15.75" hidden="1" thickBot="1" x14ac:dyDescent="0.3">
      <c r="B264" s="737" t="s">
        <v>569</v>
      </c>
      <c r="C264" s="432"/>
      <c r="D264" s="428"/>
      <c r="E264" s="428"/>
      <c r="F264" s="428">
        <v>0</v>
      </c>
    </row>
    <row r="265" spans="2:6" ht="15.75" hidden="1" thickBot="1" x14ac:dyDescent="0.3">
      <c r="B265" s="737" t="s">
        <v>594</v>
      </c>
      <c r="C265" s="432"/>
      <c r="D265" s="428"/>
      <c r="E265" s="428"/>
      <c r="F265" s="428"/>
    </row>
    <row r="266" spans="2:6" ht="15.75" hidden="1" thickBot="1" x14ac:dyDescent="0.3">
      <c r="B266" s="737" t="s">
        <v>595</v>
      </c>
      <c r="C266" s="432"/>
      <c r="D266" s="428"/>
      <c r="E266" s="428"/>
      <c r="F266" s="428"/>
    </row>
    <row r="267" spans="2:6" ht="15.75" hidden="1" thickBot="1" x14ac:dyDescent="0.3">
      <c r="B267" s="737" t="s">
        <v>596</v>
      </c>
      <c r="C267" s="432"/>
      <c r="D267" s="428"/>
      <c r="E267" s="428"/>
      <c r="F267" s="428"/>
    </row>
    <row r="268" spans="2:6" ht="15.75" hidden="1" thickBot="1" x14ac:dyDescent="0.3">
      <c r="B268" s="748" t="s">
        <v>577</v>
      </c>
      <c r="C268" s="432">
        <f>C258+C263</f>
        <v>0</v>
      </c>
      <c r="D268" s="432">
        <f>D258+D263</f>
        <v>0</v>
      </c>
      <c r="E268" s="432">
        <f>E258+E263</f>
        <v>0</v>
      </c>
      <c r="F268" s="432">
        <f>F258+F263</f>
        <v>0</v>
      </c>
    </row>
    <row r="269" spans="2:6" ht="34.5" hidden="1" thickBot="1" x14ac:dyDescent="0.3">
      <c r="B269" s="444" t="s">
        <v>647</v>
      </c>
      <c r="C269" s="444"/>
      <c r="D269" s="445" t="s">
        <v>587</v>
      </c>
      <c r="E269" s="1627"/>
      <c r="F269" s="1880"/>
    </row>
    <row r="270" spans="2:6" ht="17.25" hidden="1" customHeight="1" thickBot="1" x14ac:dyDescent="0.3">
      <c r="B270" s="742" t="s">
        <v>560</v>
      </c>
      <c r="C270" s="1629"/>
      <c r="D270" s="1630"/>
      <c r="E270" s="1630"/>
      <c r="F270" s="1871"/>
    </row>
    <row r="271" spans="2:6" ht="15.75" hidden="1" thickBot="1" x14ac:dyDescent="0.3">
      <c r="B271" s="742" t="s">
        <v>37</v>
      </c>
      <c r="C271" s="1643"/>
      <c r="D271" s="1644"/>
      <c r="E271" s="1644"/>
      <c r="F271" s="1857"/>
    </row>
    <row r="272" spans="2:6" ht="12.75" hidden="1" customHeight="1" x14ac:dyDescent="0.25">
      <c r="B272" s="1866"/>
      <c r="C272" s="412">
        <v>2021</v>
      </c>
      <c r="D272" s="412">
        <v>2022</v>
      </c>
      <c r="E272" s="412">
        <v>2023</v>
      </c>
      <c r="F272" s="412">
        <v>2024</v>
      </c>
    </row>
    <row r="273" spans="2:6" ht="9" hidden="1" customHeight="1" thickBot="1" x14ac:dyDescent="0.3">
      <c r="B273" s="1867"/>
      <c r="C273" s="414" t="s">
        <v>17</v>
      </c>
      <c r="D273" s="414" t="s">
        <v>18</v>
      </c>
      <c r="E273" s="414" t="s">
        <v>18</v>
      </c>
      <c r="F273" s="414" t="s">
        <v>18</v>
      </c>
    </row>
    <row r="274" spans="2:6" ht="15.75" hidden="1" thickBot="1" x14ac:dyDescent="0.3">
      <c r="B274" s="742" t="s">
        <v>39</v>
      </c>
      <c r="C274" s="742"/>
      <c r="D274" s="742"/>
      <c r="E274" s="742"/>
      <c r="F274" s="742"/>
    </row>
    <row r="275" spans="2:6" ht="15.75" hidden="1" thickBot="1" x14ac:dyDescent="0.3">
      <c r="B275" s="742" t="s">
        <v>562</v>
      </c>
      <c r="C275" s="418"/>
      <c r="D275" s="418"/>
      <c r="E275" s="418"/>
      <c r="F275" s="418"/>
    </row>
    <row r="276" spans="2:6" ht="15.75" hidden="1" thickBot="1" x14ac:dyDescent="0.3">
      <c r="B276" s="742" t="s">
        <v>563</v>
      </c>
      <c r="C276" s="418" t="e">
        <f>C275/C274</f>
        <v>#DIV/0!</v>
      </c>
      <c r="D276" s="418" t="e">
        <f>D275/D274</f>
        <v>#DIV/0!</v>
      </c>
      <c r="E276" s="418" t="e">
        <f>E275/E274</f>
        <v>#DIV/0!</v>
      </c>
      <c r="F276" s="418" t="e">
        <f>F275/F274</f>
        <v>#DIV/0!</v>
      </c>
    </row>
    <row r="277" spans="2:6" ht="15.75" hidden="1" thickBot="1" x14ac:dyDescent="0.3">
      <c r="B277" s="742" t="s">
        <v>564</v>
      </c>
      <c r="C277" s="420" t="s">
        <v>565</v>
      </c>
      <c r="D277" s="421" t="e">
        <f t="shared" ref="D277:F279" si="8">D274/C274-1</f>
        <v>#DIV/0!</v>
      </c>
      <c r="E277" s="421" t="e">
        <f t="shared" si="8"/>
        <v>#DIV/0!</v>
      </c>
      <c r="F277" s="421" t="e">
        <f t="shared" si="8"/>
        <v>#DIV/0!</v>
      </c>
    </row>
    <row r="278" spans="2:6" ht="15.75" hidden="1" thickBot="1" x14ac:dyDescent="0.3">
      <c r="B278" s="742" t="s">
        <v>566</v>
      </c>
      <c r="C278" s="420" t="s">
        <v>565</v>
      </c>
      <c r="D278" s="421" t="e">
        <f t="shared" si="8"/>
        <v>#DIV/0!</v>
      </c>
      <c r="E278" s="421" t="e">
        <f t="shared" si="8"/>
        <v>#DIV/0!</v>
      </c>
      <c r="F278" s="421" t="e">
        <f t="shared" si="8"/>
        <v>#DIV/0!</v>
      </c>
    </row>
    <row r="279" spans="2:6" ht="15.75" hidden="1" thickBot="1" x14ac:dyDescent="0.3">
      <c r="B279" s="742" t="s">
        <v>51</v>
      </c>
      <c r="C279" s="420" t="s">
        <v>565</v>
      </c>
      <c r="D279" s="421" t="e">
        <f t="shared" si="8"/>
        <v>#DIV/0!</v>
      </c>
      <c r="E279" s="421" t="e">
        <f t="shared" si="8"/>
        <v>#DIV/0!</v>
      </c>
      <c r="F279" s="421" t="e">
        <f t="shared" si="8"/>
        <v>#DIV/0!</v>
      </c>
    </row>
    <row r="280" spans="2:6" ht="15.75" hidden="1" thickBot="1" x14ac:dyDescent="0.3">
      <c r="B280" s="1872" t="s">
        <v>1974</v>
      </c>
      <c r="C280" s="1638"/>
      <c r="D280" s="1638"/>
      <c r="E280" s="1638"/>
      <c r="F280" s="1873"/>
    </row>
    <row r="281" spans="2:6" ht="12.75" hidden="1" customHeight="1" x14ac:dyDescent="0.25">
      <c r="B281" s="1866"/>
      <c r="C281" s="412">
        <v>2021</v>
      </c>
      <c r="D281" s="412">
        <v>2022</v>
      </c>
      <c r="E281" s="412">
        <v>2023</v>
      </c>
      <c r="F281" s="412">
        <v>2024</v>
      </c>
    </row>
    <row r="282" spans="2:6" ht="9" hidden="1" customHeight="1" thickBot="1" x14ac:dyDescent="0.3">
      <c r="B282" s="1867"/>
      <c r="C282" s="414" t="s">
        <v>17</v>
      </c>
      <c r="D282" s="414" t="s">
        <v>18</v>
      </c>
      <c r="E282" s="414" t="s">
        <v>18</v>
      </c>
      <c r="F282" s="414" t="s">
        <v>18</v>
      </c>
    </row>
    <row r="283" spans="2:6" ht="15.75" hidden="1" thickBot="1" x14ac:dyDescent="0.3">
      <c r="B283" s="738" t="s">
        <v>593</v>
      </c>
      <c r="C283" s="428">
        <f>C284+C285+C286+C287</f>
        <v>0</v>
      </c>
      <c r="D283" s="428">
        <f>D284+D285+D286+D287</f>
        <v>0</v>
      </c>
      <c r="E283" s="428">
        <f>E284+E285+E286+E287</f>
        <v>0</v>
      </c>
      <c r="F283" s="428">
        <f>F284+F285+F286+F287</f>
        <v>0</v>
      </c>
    </row>
    <row r="284" spans="2:6" ht="15.75" hidden="1" thickBot="1" x14ac:dyDescent="0.3">
      <c r="B284" s="737" t="s">
        <v>569</v>
      </c>
      <c r="C284" s="428"/>
      <c r="D284" s="428"/>
      <c r="E284" s="428"/>
      <c r="F284" s="428"/>
    </row>
    <row r="285" spans="2:6" ht="15.75" hidden="1" thickBot="1" x14ac:dyDescent="0.3">
      <c r="B285" s="737" t="s">
        <v>594</v>
      </c>
      <c r="C285" s="428"/>
      <c r="D285" s="428"/>
      <c r="E285" s="428"/>
      <c r="F285" s="428"/>
    </row>
    <row r="286" spans="2:6" ht="15.75" hidden="1" thickBot="1" x14ac:dyDescent="0.3">
      <c r="B286" s="737" t="s">
        <v>595</v>
      </c>
      <c r="C286" s="428"/>
      <c r="D286" s="428"/>
      <c r="E286" s="428"/>
      <c r="F286" s="428"/>
    </row>
    <row r="287" spans="2:6" ht="15.75" hidden="1" thickBot="1" x14ac:dyDescent="0.3">
      <c r="B287" s="737" t="s">
        <v>596</v>
      </c>
      <c r="C287" s="428"/>
      <c r="D287" s="428"/>
      <c r="E287" s="428"/>
      <c r="F287" s="428"/>
    </row>
    <row r="288" spans="2:6" ht="15.75" hidden="1" thickBot="1" x14ac:dyDescent="0.3">
      <c r="B288" s="738" t="s">
        <v>597</v>
      </c>
      <c r="C288" s="432">
        <f>C289+C290+C291+C292</f>
        <v>0</v>
      </c>
      <c r="D288" s="432">
        <f>D289+D290+D291+D292</f>
        <v>0</v>
      </c>
      <c r="E288" s="432">
        <f>E289+E290+E291+E292</f>
        <v>0</v>
      </c>
      <c r="F288" s="432">
        <f>F289+F290+F291+F292</f>
        <v>0</v>
      </c>
    </row>
    <row r="289" spans="2:6" ht="15.75" hidden="1" thickBot="1" x14ac:dyDescent="0.3">
      <c r="B289" s="737" t="s">
        <v>569</v>
      </c>
      <c r="C289" s="432"/>
      <c r="D289" s="428"/>
      <c r="E289" s="428"/>
      <c r="F289" s="428"/>
    </row>
    <row r="290" spans="2:6" ht="15.75" hidden="1" thickBot="1" x14ac:dyDescent="0.3">
      <c r="B290" s="737" t="s">
        <v>594</v>
      </c>
      <c r="C290" s="432"/>
      <c r="D290" s="428"/>
      <c r="E290" s="428"/>
      <c r="F290" s="428"/>
    </row>
    <row r="291" spans="2:6" ht="15.75" hidden="1" thickBot="1" x14ac:dyDescent="0.3">
      <c r="B291" s="737" t="s">
        <v>595</v>
      </c>
      <c r="C291" s="432"/>
      <c r="D291" s="428"/>
      <c r="E291" s="428"/>
      <c r="F291" s="428"/>
    </row>
    <row r="292" spans="2:6" ht="15.75" hidden="1" thickBot="1" x14ac:dyDescent="0.3">
      <c r="B292" s="737" t="s">
        <v>596</v>
      </c>
      <c r="C292" s="432"/>
      <c r="D292" s="428"/>
      <c r="E292" s="428"/>
      <c r="F292" s="428"/>
    </row>
    <row r="293" spans="2:6" ht="15.75" hidden="1" thickBot="1" x14ac:dyDescent="0.3">
      <c r="B293" s="748" t="s">
        <v>653</v>
      </c>
      <c r="C293" s="432">
        <f>C283+C288</f>
        <v>0</v>
      </c>
      <c r="D293" s="432">
        <f>D283+D288</f>
        <v>0</v>
      </c>
      <c r="E293" s="432">
        <f>E283+E288</f>
        <v>0</v>
      </c>
      <c r="F293" s="432">
        <f>F283+F288</f>
        <v>0</v>
      </c>
    </row>
    <row r="294" spans="2:6" ht="34.5" hidden="1" thickBot="1" x14ac:dyDescent="0.3">
      <c r="B294" s="444" t="s">
        <v>664</v>
      </c>
      <c r="C294" s="746"/>
      <c r="D294" s="745" t="s">
        <v>587</v>
      </c>
      <c r="E294" s="744"/>
      <c r="F294" s="743"/>
    </row>
    <row r="295" spans="2:6" ht="17.25" hidden="1" customHeight="1" thickBot="1" x14ac:dyDescent="0.3">
      <c r="B295" s="742" t="s">
        <v>560</v>
      </c>
      <c r="C295" s="1629"/>
      <c r="D295" s="1630"/>
      <c r="E295" s="1630"/>
      <c r="F295" s="1871"/>
    </row>
    <row r="296" spans="2:6" ht="15.75" hidden="1" thickBot="1" x14ac:dyDescent="0.3">
      <c r="B296" s="742" t="s">
        <v>37</v>
      </c>
      <c r="C296" s="1643"/>
      <c r="D296" s="1644"/>
      <c r="E296" s="1644"/>
      <c r="F296" s="1857"/>
    </row>
    <row r="297" spans="2:6" ht="12.75" hidden="1" customHeight="1" x14ac:dyDescent="0.25">
      <c r="B297" s="1866"/>
      <c r="C297" s="412">
        <v>2021</v>
      </c>
      <c r="D297" s="412">
        <v>2022</v>
      </c>
      <c r="E297" s="412">
        <v>2023</v>
      </c>
      <c r="F297" s="412">
        <v>2024</v>
      </c>
    </row>
    <row r="298" spans="2:6" ht="9" hidden="1" customHeight="1" thickBot="1" x14ac:dyDescent="0.3">
      <c r="B298" s="1867"/>
      <c r="C298" s="414" t="s">
        <v>17</v>
      </c>
      <c r="D298" s="414" t="s">
        <v>18</v>
      </c>
      <c r="E298" s="414" t="s">
        <v>18</v>
      </c>
      <c r="F298" s="414" t="s">
        <v>18</v>
      </c>
    </row>
    <row r="299" spans="2:6" ht="15.75" hidden="1" thickBot="1" x14ac:dyDescent="0.3">
      <c r="B299" s="742" t="s">
        <v>39</v>
      </c>
      <c r="C299" s="742"/>
      <c r="D299" s="742"/>
      <c r="E299" s="742"/>
      <c r="F299" s="742"/>
    </row>
    <row r="300" spans="2:6" ht="15.75" hidden="1" thickBot="1" x14ac:dyDescent="0.3">
      <c r="B300" s="742" t="s">
        <v>562</v>
      </c>
      <c r="C300" s="418">
        <f>C318</f>
        <v>0</v>
      </c>
      <c r="D300" s="418">
        <f>D318</f>
        <v>0</v>
      </c>
      <c r="E300" s="418">
        <f>E318</f>
        <v>0</v>
      </c>
      <c r="F300" s="418">
        <f>F318</f>
        <v>0</v>
      </c>
    </row>
    <row r="301" spans="2:6" ht="15.75" hidden="1" thickBot="1" x14ac:dyDescent="0.3">
      <c r="B301" s="742" t="s">
        <v>563</v>
      </c>
      <c r="C301" s="418" t="e">
        <f>C300/C299</f>
        <v>#DIV/0!</v>
      </c>
      <c r="D301" s="418" t="e">
        <f>D300/D299</f>
        <v>#DIV/0!</v>
      </c>
      <c r="E301" s="418" t="e">
        <f>E300/E299</f>
        <v>#DIV/0!</v>
      </c>
      <c r="F301" s="418" t="e">
        <f>F300/F299</f>
        <v>#DIV/0!</v>
      </c>
    </row>
    <row r="302" spans="2:6" ht="15.75" hidden="1" thickBot="1" x14ac:dyDescent="0.3">
      <c r="B302" s="742" t="s">
        <v>564</v>
      </c>
      <c r="C302" s="420" t="s">
        <v>565</v>
      </c>
      <c r="D302" s="421" t="e">
        <f t="shared" ref="D302:F304" si="9">D299/C299-1</f>
        <v>#DIV/0!</v>
      </c>
      <c r="E302" s="421" t="e">
        <f t="shared" si="9"/>
        <v>#DIV/0!</v>
      </c>
      <c r="F302" s="421" t="e">
        <f t="shared" si="9"/>
        <v>#DIV/0!</v>
      </c>
    </row>
    <row r="303" spans="2:6" ht="15.75" hidden="1" thickBot="1" x14ac:dyDescent="0.3">
      <c r="B303" s="742" t="s">
        <v>566</v>
      </c>
      <c r="C303" s="420" t="s">
        <v>565</v>
      </c>
      <c r="D303" s="421" t="e">
        <f t="shared" si="9"/>
        <v>#DIV/0!</v>
      </c>
      <c r="E303" s="421" t="e">
        <f t="shared" si="9"/>
        <v>#DIV/0!</v>
      </c>
      <c r="F303" s="421" t="e">
        <f t="shared" si="9"/>
        <v>#DIV/0!</v>
      </c>
    </row>
    <row r="304" spans="2:6" ht="15.75" hidden="1" thickBot="1" x14ac:dyDescent="0.3">
      <c r="B304" s="742" t="s">
        <v>51</v>
      </c>
      <c r="C304" s="420" t="s">
        <v>565</v>
      </c>
      <c r="D304" s="421" t="e">
        <f t="shared" si="9"/>
        <v>#DIV/0!</v>
      </c>
      <c r="E304" s="421" t="e">
        <f t="shared" si="9"/>
        <v>#DIV/0!</v>
      </c>
      <c r="F304" s="421" t="e">
        <f t="shared" si="9"/>
        <v>#DIV/0!</v>
      </c>
    </row>
    <row r="305" spans="2:6" ht="15.75" hidden="1" thickBot="1" x14ac:dyDescent="0.3">
      <c r="B305" s="1872" t="s">
        <v>2033</v>
      </c>
      <c r="C305" s="1638"/>
      <c r="D305" s="1638"/>
      <c r="E305" s="1638"/>
      <c r="F305" s="1873"/>
    </row>
    <row r="306" spans="2:6" ht="12.75" hidden="1" customHeight="1" x14ac:dyDescent="0.25">
      <c r="B306" s="1866"/>
      <c r="C306" s="412">
        <v>2021</v>
      </c>
      <c r="D306" s="412">
        <v>2022</v>
      </c>
      <c r="E306" s="412">
        <v>2023</v>
      </c>
      <c r="F306" s="412">
        <v>2024</v>
      </c>
    </row>
    <row r="307" spans="2:6" ht="9" hidden="1" customHeight="1" thickBot="1" x14ac:dyDescent="0.3">
      <c r="B307" s="1867"/>
      <c r="C307" s="414" t="s">
        <v>17</v>
      </c>
      <c r="D307" s="414" t="s">
        <v>18</v>
      </c>
      <c r="E307" s="414" t="s">
        <v>18</v>
      </c>
      <c r="F307" s="414" t="s">
        <v>18</v>
      </c>
    </row>
    <row r="308" spans="2:6" ht="15.75" hidden="1" thickBot="1" x14ac:dyDescent="0.3">
      <c r="B308" s="738" t="s">
        <v>593</v>
      </c>
      <c r="C308" s="428">
        <f>C309+C310+C311+C312</f>
        <v>0</v>
      </c>
      <c r="D308" s="428">
        <f>D309+D310+D311+D312</f>
        <v>0</v>
      </c>
      <c r="E308" s="428">
        <f>E309+E310+E311+E312</f>
        <v>0</v>
      </c>
      <c r="F308" s="428">
        <f>F309+F310+F311+F312</f>
        <v>0</v>
      </c>
    </row>
    <row r="309" spans="2:6" ht="15.75" hidden="1" thickBot="1" x14ac:dyDescent="0.3">
      <c r="B309" s="737" t="s">
        <v>569</v>
      </c>
      <c r="C309" s="428"/>
      <c r="D309" s="428"/>
      <c r="E309" s="428"/>
      <c r="F309" s="428"/>
    </row>
    <row r="310" spans="2:6" ht="15.75" hidden="1" thickBot="1" x14ac:dyDescent="0.3">
      <c r="B310" s="737" t="s">
        <v>594</v>
      </c>
      <c r="C310" s="428"/>
      <c r="D310" s="428"/>
      <c r="E310" s="428"/>
      <c r="F310" s="428"/>
    </row>
    <row r="311" spans="2:6" ht="15.75" hidden="1" thickBot="1" x14ac:dyDescent="0.3">
      <c r="B311" s="737" t="s">
        <v>595</v>
      </c>
      <c r="C311" s="428"/>
      <c r="D311" s="428"/>
      <c r="E311" s="428"/>
      <c r="F311" s="428"/>
    </row>
    <row r="312" spans="2:6" ht="15.75" hidden="1" thickBot="1" x14ac:dyDescent="0.3">
      <c r="B312" s="737" t="s">
        <v>596</v>
      </c>
      <c r="C312" s="428"/>
      <c r="D312" s="428"/>
      <c r="E312" s="428"/>
      <c r="F312" s="428"/>
    </row>
    <row r="313" spans="2:6" ht="15.75" hidden="1" thickBot="1" x14ac:dyDescent="0.3">
      <c r="B313" s="738" t="s">
        <v>597</v>
      </c>
      <c r="C313" s="432">
        <f>C314+C315+C316+C317</f>
        <v>0</v>
      </c>
      <c r="D313" s="432">
        <f>D314+D315+D316+D317</f>
        <v>0</v>
      </c>
      <c r="E313" s="432">
        <f>E314+E315+E316+E317</f>
        <v>0</v>
      </c>
      <c r="F313" s="432">
        <f>F314+F315+F316+F317</f>
        <v>0</v>
      </c>
    </row>
    <row r="314" spans="2:6" ht="15.75" hidden="1" thickBot="1" x14ac:dyDescent="0.3">
      <c r="B314" s="737" t="s">
        <v>569</v>
      </c>
      <c r="C314" s="432"/>
      <c r="D314" s="428"/>
      <c r="E314" s="428"/>
      <c r="F314" s="428"/>
    </row>
    <row r="315" spans="2:6" ht="15.75" hidden="1" thickBot="1" x14ac:dyDescent="0.3">
      <c r="B315" s="737" t="s">
        <v>594</v>
      </c>
      <c r="C315" s="432"/>
      <c r="D315" s="428"/>
      <c r="E315" s="428"/>
      <c r="F315" s="428"/>
    </row>
    <row r="316" spans="2:6" ht="15.75" hidden="1" thickBot="1" x14ac:dyDescent="0.3">
      <c r="B316" s="737" t="s">
        <v>595</v>
      </c>
      <c r="C316" s="432"/>
      <c r="D316" s="428"/>
      <c r="E316" s="428"/>
      <c r="F316" s="428"/>
    </row>
    <row r="317" spans="2:6" ht="15.75" hidden="1" thickBot="1" x14ac:dyDescent="0.3">
      <c r="B317" s="737" t="s">
        <v>596</v>
      </c>
      <c r="C317" s="432"/>
      <c r="D317" s="428"/>
      <c r="E317" s="428"/>
      <c r="F317" s="428"/>
    </row>
    <row r="318" spans="2:6" ht="15.75" hidden="1" thickBot="1" x14ac:dyDescent="0.3">
      <c r="B318" s="741" t="s">
        <v>71</v>
      </c>
      <c r="C318" s="432">
        <f>C308+C313</f>
        <v>0</v>
      </c>
      <c r="D318" s="432">
        <f>D308+D313</f>
        <v>0</v>
      </c>
      <c r="E318" s="432">
        <f>E308+E313</f>
        <v>0</v>
      </c>
      <c r="F318" s="432">
        <f>F308+F313</f>
        <v>0</v>
      </c>
    </row>
    <row r="319" spans="2:6" ht="25.5" hidden="1" customHeight="1" thickBot="1" x14ac:dyDescent="0.3">
      <c r="B319" s="747" t="s">
        <v>661</v>
      </c>
      <c r="C319" s="1646"/>
      <c r="D319" s="1627"/>
      <c r="E319" s="1627"/>
      <c r="F319" s="1880"/>
    </row>
    <row r="320" spans="2:6" ht="34.5" hidden="1" thickBot="1" x14ac:dyDescent="0.3">
      <c r="B320" s="444" t="s">
        <v>664</v>
      </c>
      <c r="C320" s="746"/>
      <c r="D320" s="745" t="s">
        <v>587</v>
      </c>
      <c r="E320" s="744"/>
      <c r="F320" s="743"/>
    </row>
    <row r="321" spans="2:6" ht="17.25" hidden="1" customHeight="1" thickBot="1" x14ac:dyDescent="0.3">
      <c r="B321" s="742" t="s">
        <v>560</v>
      </c>
      <c r="C321" s="1629"/>
      <c r="D321" s="1630"/>
      <c r="E321" s="1630"/>
      <c r="F321" s="1871"/>
    </row>
    <row r="322" spans="2:6" ht="15.75" hidden="1" thickBot="1" x14ac:dyDescent="0.3">
      <c r="B322" s="742" t="s">
        <v>37</v>
      </c>
      <c r="C322" s="1643"/>
      <c r="D322" s="1644"/>
      <c r="E322" s="1644"/>
      <c r="F322" s="1857"/>
    </row>
    <row r="323" spans="2:6" ht="12.75" hidden="1" customHeight="1" x14ac:dyDescent="0.25">
      <c r="B323" s="1866"/>
      <c r="C323" s="412">
        <v>2021</v>
      </c>
      <c r="D323" s="412">
        <v>2022</v>
      </c>
      <c r="E323" s="412">
        <v>2023</v>
      </c>
      <c r="F323" s="412">
        <v>2024</v>
      </c>
    </row>
    <row r="324" spans="2:6" ht="9" hidden="1" customHeight="1" thickBot="1" x14ac:dyDescent="0.3">
      <c r="B324" s="1867"/>
      <c r="C324" s="414" t="s">
        <v>17</v>
      </c>
      <c r="D324" s="414" t="s">
        <v>18</v>
      </c>
      <c r="E324" s="414" t="s">
        <v>18</v>
      </c>
      <c r="F324" s="414" t="s">
        <v>18</v>
      </c>
    </row>
    <row r="325" spans="2:6" ht="15.75" hidden="1" thickBot="1" x14ac:dyDescent="0.3">
      <c r="B325" s="742" t="s">
        <v>39</v>
      </c>
      <c r="C325" s="742"/>
      <c r="D325" s="742"/>
      <c r="E325" s="742"/>
      <c r="F325" s="742"/>
    </row>
    <row r="326" spans="2:6" ht="15.75" hidden="1" thickBot="1" x14ac:dyDescent="0.3">
      <c r="B326" s="742" t="s">
        <v>562</v>
      </c>
      <c r="C326" s="418">
        <f>C344</f>
        <v>0</v>
      </c>
      <c r="D326" s="418">
        <f>D344</f>
        <v>0</v>
      </c>
      <c r="E326" s="418">
        <f>E344</f>
        <v>0</v>
      </c>
      <c r="F326" s="418">
        <f>F344</f>
        <v>0</v>
      </c>
    </row>
    <row r="327" spans="2:6" ht="15.75" hidden="1" thickBot="1" x14ac:dyDescent="0.3">
      <c r="B327" s="742" t="s">
        <v>563</v>
      </c>
      <c r="C327" s="418" t="e">
        <f>C326/C325</f>
        <v>#DIV/0!</v>
      </c>
      <c r="D327" s="418" t="e">
        <f>D326/D325</f>
        <v>#DIV/0!</v>
      </c>
      <c r="E327" s="418" t="e">
        <f>E326/E325</f>
        <v>#DIV/0!</v>
      </c>
      <c r="F327" s="418" t="e">
        <f>F326/F325</f>
        <v>#DIV/0!</v>
      </c>
    </row>
    <row r="328" spans="2:6" ht="15.75" hidden="1" thickBot="1" x14ac:dyDescent="0.3">
      <c r="B328" s="742" t="s">
        <v>564</v>
      </c>
      <c r="C328" s="420" t="s">
        <v>565</v>
      </c>
      <c r="D328" s="421" t="e">
        <f t="shared" ref="D328:F330" si="10">D325/C325-1</f>
        <v>#DIV/0!</v>
      </c>
      <c r="E328" s="421" t="e">
        <f t="shared" si="10"/>
        <v>#DIV/0!</v>
      </c>
      <c r="F328" s="421" t="e">
        <f t="shared" si="10"/>
        <v>#DIV/0!</v>
      </c>
    </row>
    <row r="329" spans="2:6" ht="15.75" hidden="1" thickBot="1" x14ac:dyDescent="0.3">
      <c r="B329" s="742" t="s">
        <v>566</v>
      </c>
      <c r="C329" s="420" t="s">
        <v>565</v>
      </c>
      <c r="D329" s="421" t="e">
        <f t="shared" si="10"/>
        <v>#DIV/0!</v>
      </c>
      <c r="E329" s="421" t="e">
        <f t="shared" si="10"/>
        <v>#DIV/0!</v>
      </c>
      <c r="F329" s="421" t="e">
        <f t="shared" si="10"/>
        <v>#DIV/0!</v>
      </c>
    </row>
    <row r="330" spans="2:6" ht="15.75" hidden="1" thickBot="1" x14ac:dyDescent="0.3">
      <c r="B330" s="742" t="s">
        <v>51</v>
      </c>
      <c r="C330" s="420" t="s">
        <v>565</v>
      </c>
      <c r="D330" s="421" t="e">
        <f t="shared" si="10"/>
        <v>#DIV/0!</v>
      </c>
      <c r="E330" s="421" t="e">
        <f t="shared" si="10"/>
        <v>#DIV/0!</v>
      </c>
      <c r="F330" s="421" t="e">
        <f t="shared" si="10"/>
        <v>#DIV/0!</v>
      </c>
    </row>
    <row r="331" spans="2:6" ht="15.75" hidden="1" thickBot="1" x14ac:dyDescent="0.3">
      <c r="B331" s="1872" t="s">
        <v>2032</v>
      </c>
      <c r="C331" s="1638"/>
      <c r="D331" s="1638"/>
      <c r="E331" s="1638"/>
      <c r="F331" s="1873"/>
    </row>
    <row r="332" spans="2:6" ht="12.75" hidden="1" customHeight="1" x14ac:dyDescent="0.25">
      <c r="B332" s="1866"/>
      <c r="C332" s="412">
        <v>2019</v>
      </c>
      <c r="D332" s="412">
        <v>2020</v>
      </c>
      <c r="E332" s="412">
        <v>2021</v>
      </c>
      <c r="F332" s="412">
        <v>2022</v>
      </c>
    </row>
    <row r="333" spans="2:6" ht="9" hidden="1" customHeight="1" thickBot="1" x14ac:dyDescent="0.3">
      <c r="B333" s="1867"/>
      <c r="C333" s="414" t="s">
        <v>17</v>
      </c>
      <c r="D333" s="414" t="s">
        <v>18</v>
      </c>
      <c r="E333" s="414" t="s">
        <v>18</v>
      </c>
      <c r="F333" s="414" t="s">
        <v>18</v>
      </c>
    </row>
    <row r="334" spans="2:6" ht="15.75" hidden="1" thickBot="1" x14ac:dyDescent="0.3">
      <c r="B334" s="738" t="s">
        <v>593</v>
      </c>
      <c r="C334" s="428">
        <f>C335+C336+C337+C338</f>
        <v>0</v>
      </c>
      <c r="D334" s="428">
        <f>D335+D336+D337+D338</f>
        <v>0</v>
      </c>
      <c r="E334" s="428">
        <f>E335+E336+E337+E338</f>
        <v>0</v>
      </c>
      <c r="F334" s="428">
        <f>F335+F336+F337+F338</f>
        <v>0</v>
      </c>
    </row>
    <row r="335" spans="2:6" ht="15.75" hidden="1" thickBot="1" x14ac:dyDescent="0.3">
      <c r="B335" s="737" t="s">
        <v>569</v>
      </c>
      <c r="C335" s="428"/>
      <c r="D335" s="428"/>
      <c r="E335" s="428"/>
      <c r="F335" s="428"/>
    </row>
    <row r="336" spans="2:6" ht="15.75" hidden="1" thickBot="1" x14ac:dyDescent="0.3">
      <c r="B336" s="737" t="s">
        <v>594</v>
      </c>
      <c r="C336" s="428"/>
      <c r="D336" s="428"/>
      <c r="E336" s="428"/>
      <c r="F336" s="428"/>
    </row>
    <row r="337" spans="2:7" ht="15.75" hidden="1" thickBot="1" x14ac:dyDescent="0.3">
      <c r="B337" s="737" t="s">
        <v>595</v>
      </c>
      <c r="C337" s="428"/>
      <c r="D337" s="428"/>
      <c r="E337" s="428"/>
      <c r="F337" s="428"/>
    </row>
    <row r="338" spans="2:7" ht="15.75" hidden="1" thickBot="1" x14ac:dyDescent="0.3">
      <c r="B338" s="737" t="s">
        <v>596</v>
      </c>
      <c r="C338" s="428"/>
      <c r="D338" s="428"/>
      <c r="E338" s="428"/>
      <c r="F338" s="428"/>
    </row>
    <row r="339" spans="2:7" ht="15.75" hidden="1" thickBot="1" x14ac:dyDescent="0.3">
      <c r="B339" s="738" t="s">
        <v>597</v>
      </c>
      <c r="C339" s="432">
        <f>C340+C341+C342+C343</f>
        <v>0</v>
      </c>
      <c r="D339" s="432">
        <f>D340+D341+D342+D343</f>
        <v>0</v>
      </c>
      <c r="E339" s="432">
        <f>E340+E341+E342+E343</f>
        <v>0</v>
      </c>
      <c r="F339" s="432">
        <f>F340+F341+F342+F343</f>
        <v>0</v>
      </c>
    </row>
    <row r="340" spans="2:7" ht="15.75" hidden="1" thickBot="1" x14ac:dyDescent="0.3">
      <c r="B340" s="737" t="s">
        <v>569</v>
      </c>
      <c r="C340" s="432"/>
      <c r="D340" s="432"/>
      <c r="E340" s="432"/>
      <c r="F340" s="432"/>
    </row>
    <row r="341" spans="2:7" ht="15.75" hidden="1" thickBot="1" x14ac:dyDescent="0.3">
      <c r="B341" s="737" t="s">
        <v>594</v>
      </c>
      <c r="C341" s="432"/>
      <c r="D341" s="432"/>
      <c r="E341" s="432"/>
      <c r="F341" s="432"/>
    </row>
    <row r="342" spans="2:7" ht="15.75" hidden="1" thickBot="1" x14ac:dyDescent="0.3">
      <c r="B342" s="737" t="s">
        <v>595</v>
      </c>
      <c r="C342" s="432"/>
      <c r="D342" s="432"/>
      <c r="E342" s="432"/>
      <c r="F342" s="432"/>
    </row>
    <row r="343" spans="2:7" ht="15.75" hidden="1" thickBot="1" x14ac:dyDescent="0.3">
      <c r="B343" s="737" t="s">
        <v>596</v>
      </c>
      <c r="C343" s="432"/>
      <c r="D343" s="432"/>
      <c r="E343" s="432"/>
      <c r="F343" s="432"/>
    </row>
    <row r="344" spans="2:7" ht="15.75" hidden="1" thickBot="1" x14ac:dyDescent="0.3">
      <c r="B344" s="741" t="s">
        <v>581</v>
      </c>
      <c r="C344" s="432">
        <f>C334+C339</f>
        <v>0</v>
      </c>
      <c r="D344" s="432">
        <f>D334+D339</f>
        <v>0</v>
      </c>
      <c r="E344" s="432">
        <f>E334+E339</f>
        <v>0</v>
      </c>
      <c r="F344" s="432">
        <f>F334+F339</f>
        <v>0</v>
      </c>
    </row>
    <row r="345" spans="2:7" ht="15.75" thickBot="1" x14ac:dyDescent="0.3">
      <c r="B345" s="740"/>
      <c r="C345" s="451"/>
      <c r="D345" s="451"/>
      <c r="E345" s="451"/>
      <c r="F345" s="451"/>
    </row>
    <row r="346" spans="2:7" ht="27" customHeight="1" thickBot="1" x14ac:dyDescent="0.3">
      <c r="B346" s="739" t="s">
        <v>598</v>
      </c>
      <c r="C346" s="453">
        <f>+C221+C145+C67+C30+C170+C104+C326+C300+C275+C250+C195</f>
        <v>60603</v>
      </c>
      <c r="D346" s="453">
        <f>+D221+D145+D67+D30+D170+D104+D326+D300+D275+D250+D195</f>
        <v>58603</v>
      </c>
      <c r="E346" s="453">
        <f>+E221+E145+E67+E30+E170+E104+E326+E300+E275+E250+E195</f>
        <v>58603</v>
      </c>
      <c r="F346" s="453">
        <f>+F221+F145+F67+F30+F170+F104+F326+F300+F275+F250+F195</f>
        <v>58603</v>
      </c>
    </row>
    <row r="347" spans="2:7" ht="24.75" thickBot="1" x14ac:dyDescent="0.3">
      <c r="B347" s="739" t="s">
        <v>599</v>
      </c>
      <c r="C347" s="453">
        <f>+C239+C213+C133+C96+C59+C344+C318+C293+C268+C188+C163</f>
        <v>60603</v>
      </c>
      <c r="D347" s="453">
        <f>+D239+D213+D133+D96+D59+D344+D318+D293+D268+D188+D163</f>
        <v>58603</v>
      </c>
      <c r="E347" s="453">
        <f>+E239+E213+E133+E96+E59+E344+E318+E293+E268+E188+E163</f>
        <v>58603</v>
      </c>
      <c r="F347" s="453">
        <f>+F239+F213+F133+F96+F59+F344+F318+F293+F268+F188+F163</f>
        <v>58603</v>
      </c>
      <c r="G347" s="1000"/>
    </row>
    <row r="348" spans="2:7" ht="15.75" thickBot="1" x14ac:dyDescent="0.3">
      <c r="B348" s="738" t="s">
        <v>568</v>
      </c>
      <c r="C348" s="454">
        <f>C349+C350</f>
        <v>31664</v>
      </c>
      <c r="D348" s="454">
        <f>D349+D350</f>
        <v>31664</v>
      </c>
      <c r="E348" s="454">
        <f>E349+E350</f>
        <v>31664</v>
      </c>
      <c r="F348" s="454">
        <f>F349+F350</f>
        <v>31664</v>
      </c>
      <c r="G348" s="999"/>
    </row>
    <row r="349" spans="2:7" ht="15.75" thickBot="1" x14ac:dyDescent="0.3">
      <c r="B349" s="737" t="s">
        <v>569</v>
      </c>
      <c r="C349" s="432">
        <f t="shared" ref="C349:F350" si="11">C39+C76+C113</f>
        <v>31664</v>
      </c>
      <c r="D349" s="432">
        <f t="shared" si="11"/>
        <v>31664</v>
      </c>
      <c r="E349" s="432">
        <f t="shared" si="11"/>
        <v>31664</v>
      </c>
      <c r="F349" s="432">
        <f t="shared" si="11"/>
        <v>31664</v>
      </c>
      <c r="G349" s="998"/>
    </row>
    <row r="350" spans="2:7" ht="15.75" thickBot="1" x14ac:dyDescent="0.3">
      <c r="B350" s="737" t="s">
        <v>600</v>
      </c>
      <c r="C350" s="432">
        <f t="shared" si="11"/>
        <v>0</v>
      </c>
      <c r="D350" s="432">
        <f t="shared" si="11"/>
        <v>0</v>
      </c>
      <c r="E350" s="432">
        <f t="shared" si="11"/>
        <v>0</v>
      </c>
      <c r="F350" s="432">
        <f t="shared" si="11"/>
        <v>0</v>
      </c>
      <c r="G350" s="998"/>
    </row>
    <row r="351" spans="2:7" ht="24.75" thickBot="1" x14ac:dyDescent="0.3">
      <c r="B351" s="738" t="s">
        <v>571</v>
      </c>
      <c r="C351" s="454">
        <f>C352+C353</f>
        <v>3939</v>
      </c>
      <c r="D351" s="454">
        <f>D352+D353</f>
        <v>3939</v>
      </c>
      <c r="E351" s="454">
        <f>E352+E353</f>
        <v>3939</v>
      </c>
      <c r="F351" s="454">
        <f>F352+F353</f>
        <v>3939</v>
      </c>
    </row>
    <row r="352" spans="2:7" ht="15.75" thickBot="1" x14ac:dyDescent="0.3">
      <c r="B352" s="737" t="s">
        <v>569</v>
      </c>
      <c r="C352" s="428">
        <f>C42+C79+C116</f>
        <v>3939</v>
      </c>
      <c r="D352" s="428">
        <f>D42+D79+D116</f>
        <v>3939</v>
      </c>
      <c r="E352" s="428">
        <f>E42+E79+E116</f>
        <v>3939</v>
      </c>
      <c r="F352" s="428">
        <f>F42+F79+F116</f>
        <v>3939</v>
      </c>
    </row>
    <row r="353" spans="2:6" ht="15.75" thickBot="1" x14ac:dyDescent="0.3">
      <c r="B353" s="737" t="s">
        <v>600</v>
      </c>
      <c r="C353" s="432">
        <f>C43+C80+C114</f>
        <v>0</v>
      </c>
      <c r="D353" s="432">
        <f>D43+D80+D114</f>
        <v>0</v>
      </c>
      <c r="E353" s="432">
        <f>E43+E80+E114</f>
        <v>0</v>
      </c>
      <c r="F353" s="432">
        <f>F43+F80+F114</f>
        <v>0</v>
      </c>
    </row>
    <row r="354" spans="2:6" ht="15.75" thickBot="1" x14ac:dyDescent="0.3">
      <c r="B354" s="738" t="s">
        <v>572</v>
      </c>
      <c r="C354" s="454">
        <f>C355+C356</f>
        <v>21000</v>
      </c>
      <c r="D354" s="454">
        <f>D355+D356</f>
        <v>21000</v>
      </c>
      <c r="E354" s="454">
        <f>E355+E356</f>
        <v>21000</v>
      </c>
      <c r="F354" s="454">
        <f>F355+F356</f>
        <v>21000</v>
      </c>
    </row>
    <row r="355" spans="2:6" ht="15.75" thickBot="1" x14ac:dyDescent="0.3">
      <c r="B355" s="737" t="s">
        <v>569</v>
      </c>
      <c r="C355" s="432">
        <f t="shared" ref="C355:F356" si="12">C45+C82+C119</f>
        <v>21000</v>
      </c>
      <c r="D355" s="432">
        <f t="shared" si="12"/>
        <v>21000</v>
      </c>
      <c r="E355" s="432">
        <f t="shared" si="12"/>
        <v>21000</v>
      </c>
      <c r="F355" s="432">
        <f t="shared" si="12"/>
        <v>21000</v>
      </c>
    </row>
    <row r="356" spans="2:6" ht="15.75" thickBot="1" x14ac:dyDescent="0.3">
      <c r="B356" s="737" t="s">
        <v>600</v>
      </c>
      <c r="C356" s="432">
        <f t="shared" si="12"/>
        <v>0</v>
      </c>
      <c r="D356" s="432">
        <f t="shared" si="12"/>
        <v>0</v>
      </c>
      <c r="E356" s="432">
        <f t="shared" si="12"/>
        <v>0</v>
      </c>
      <c r="F356" s="432">
        <f t="shared" si="12"/>
        <v>0</v>
      </c>
    </row>
    <row r="357" spans="2:6" ht="15.75" thickBot="1" x14ac:dyDescent="0.3">
      <c r="B357" s="738" t="s">
        <v>573</v>
      </c>
      <c r="C357" s="454">
        <f>C358+C359</f>
        <v>0</v>
      </c>
      <c r="D357" s="454">
        <f>D358+D359</f>
        <v>0</v>
      </c>
      <c r="E357" s="454">
        <f>E358+E359</f>
        <v>0</v>
      </c>
      <c r="F357" s="454">
        <f>F358+F359</f>
        <v>0</v>
      </c>
    </row>
    <row r="358" spans="2:6" ht="15.75" thickBot="1" x14ac:dyDescent="0.3">
      <c r="B358" s="737" t="s">
        <v>569</v>
      </c>
      <c r="C358" s="428">
        <f t="shared" ref="C358:F359" si="13">C48+C85+C122</f>
        <v>0</v>
      </c>
      <c r="D358" s="428">
        <f t="shared" si="13"/>
        <v>0</v>
      </c>
      <c r="E358" s="428">
        <f t="shared" si="13"/>
        <v>0</v>
      </c>
      <c r="F358" s="428">
        <f t="shared" si="13"/>
        <v>0</v>
      </c>
    </row>
    <row r="359" spans="2:6" ht="15.75" thickBot="1" x14ac:dyDescent="0.3">
      <c r="B359" s="737" t="s">
        <v>600</v>
      </c>
      <c r="C359" s="432">
        <f t="shared" si="13"/>
        <v>0</v>
      </c>
      <c r="D359" s="432">
        <f t="shared" si="13"/>
        <v>0</v>
      </c>
      <c r="E359" s="432">
        <f t="shared" si="13"/>
        <v>0</v>
      </c>
      <c r="F359" s="432">
        <f t="shared" si="13"/>
        <v>0</v>
      </c>
    </row>
    <row r="360" spans="2:6" ht="15.75" thickBot="1" x14ac:dyDescent="0.3">
      <c r="B360" s="738" t="s">
        <v>574</v>
      </c>
      <c r="C360" s="454">
        <f>C361+C362</f>
        <v>0</v>
      </c>
      <c r="D360" s="454">
        <f>D361+D362</f>
        <v>0</v>
      </c>
      <c r="E360" s="454">
        <f>E361+E362</f>
        <v>0</v>
      </c>
      <c r="F360" s="454">
        <f>F361+F362</f>
        <v>0</v>
      </c>
    </row>
    <row r="361" spans="2:6" ht="15.75" thickBot="1" x14ac:dyDescent="0.3">
      <c r="B361" s="737" t="s">
        <v>569</v>
      </c>
      <c r="C361" s="428">
        <f t="shared" ref="C361:F362" si="14">C51+C88+C125</f>
        <v>0</v>
      </c>
      <c r="D361" s="428">
        <f t="shared" si="14"/>
        <v>0</v>
      </c>
      <c r="E361" s="428">
        <f t="shared" si="14"/>
        <v>0</v>
      </c>
      <c r="F361" s="428">
        <f t="shared" si="14"/>
        <v>0</v>
      </c>
    </row>
    <row r="362" spans="2:6" ht="15.75" thickBot="1" x14ac:dyDescent="0.3">
      <c r="B362" s="737" t="s">
        <v>600</v>
      </c>
      <c r="C362" s="432">
        <f t="shared" si="14"/>
        <v>0</v>
      </c>
      <c r="D362" s="432">
        <f t="shared" si="14"/>
        <v>0</v>
      </c>
      <c r="E362" s="432">
        <f t="shared" si="14"/>
        <v>0</v>
      </c>
      <c r="F362" s="432">
        <f t="shared" si="14"/>
        <v>0</v>
      </c>
    </row>
    <row r="363" spans="2:6" ht="15.75" thickBot="1" x14ac:dyDescent="0.3">
      <c r="B363" s="738" t="s">
        <v>575</v>
      </c>
      <c r="C363" s="454">
        <f>C364+C365</f>
        <v>0</v>
      </c>
      <c r="D363" s="454">
        <f>D364+D365</f>
        <v>0</v>
      </c>
      <c r="E363" s="454">
        <f>E364+E365</f>
        <v>0</v>
      </c>
      <c r="F363" s="454">
        <f>F364+F365</f>
        <v>0</v>
      </c>
    </row>
    <row r="364" spans="2:6" ht="15.75" thickBot="1" x14ac:dyDescent="0.3">
      <c r="B364" s="737" t="s">
        <v>569</v>
      </c>
      <c r="C364" s="428">
        <f t="shared" ref="C364:F365" si="15">C54+C91+C128</f>
        <v>0</v>
      </c>
      <c r="D364" s="428">
        <f t="shared" si="15"/>
        <v>0</v>
      </c>
      <c r="E364" s="428">
        <f t="shared" si="15"/>
        <v>0</v>
      </c>
      <c r="F364" s="428">
        <f t="shared" si="15"/>
        <v>0</v>
      </c>
    </row>
    <row r="365" spans="2:6" ht="15.75" thickBot="1" x14ac:dyDescent="0.3">
      <c r="B365" s="737" t="s">
        <v>600</v>
      </c>
      <c r="C365" s="432">
        <f t="shared" si="15"/>
        <v>0</v>
      </c>
      <c r="D365" s="432">
        <f t="shared" si="15"/>
        <v>0</v>
      </c>
      <c r="E365" s="432">
        <f t="shared" si="15"/>
        <v>0</v>
      </c>
      <c r="F365" s="432">
        <f t="shared" si="15"/>
        <v>0</v>
      </c>
    </row>
    <row r="366" spans="2:6" ht="24.75" thickBot="1" x14ac:dyDescent="0.3">
      <c r="B366" s="738" t="s">
        <v>576</v>
      </c>
      <c r="C366" s="454">
        <f>C93+C56</f>
        <v>0</v>
      </c>
      <c r="D366" s="454">
        <f>D93+D56</f>
        <v>0</v>
      </c>
      <c r="E366" s="454">
        <f>E93+E56</f>
        <v>0</v>
      </c>
      <c r="F366" s="454">
        <f>F93+F56</f>
        <v>0</v>
      </c>
    </row>
    <row r="367" spans="2:6" ht="15.75" thickBot="1" x14ac:dyDescent="0.3">
      <c r="B367" s="737" t="s">
        <v>569</v>
      </c>
      <c r="C367" s="428">
        <f t="shared" ref="C367:F368" si="16">C57+C94+C131</f>
        <v>0</v>
      </c>
      <c r="D367" s="428">
        <f t="shared" si="16"/>
        <v>0</v>
      </c>
      <c r="E367" s="428">
        <f t="shared" si="16"/>
        <v>0</v>
      </c>
      <c r="F367" s="428">
        <f t="shared" si="16"/>
        <v>0</v>
      </c>
    </row>
    <row r="368" spans="2:6" ht="15.75" thickBot="1" x14ac:dyDescent="0.3">
      <c r="B368" s="737" t="s">
        <v>600</v>
      </c>
      <c r="C368" s="432">
        <f t="shared" si="16"/>
        <v>0</v>
      </c>
      <c r="D368" s="432">
        <f t="shared" si="16"/>
        <v>0</v>
      </c>
      <c r="E368" s="432">
        <f t="shared" si="16"/>
        <v>0</v>
      </c>
      <c r="F368" s="432">
        <f t="shared" si="16"/>
        <v>0</v>
      </c>
    </row>
    <row r="369" spans="2:6" ht="15.75" thickBot="1" x14ac:dyDescent="0.3">
      <c r="B369" s="738" t="s">
        <v>601</v>
      </c>
      <c r="C369" s="454">
        <f>C370+C371+C372+C373</f>
        <v>0</v>
      </c>
      <c r="D369" s="454">
        <f>D370+D371+D372+D373</f>
        <v>0</v>
      </c>
      <c r="E369" s="454">
        <f>E370+E371+E372+E373</f>
        <v>0</v>
      </c>
      <c r="F369" s="454">
        <f>F370+F371+F372+F373</f>
        <v>0</v>
      </c>
    </row>
    <row r="370" spans="2:6" ht="15.75" thickBot="1" x14ac:dyDescent="0.3">
      <c r="B370" s="737" t="s">
        <v>569</v>
      </c>
      <c r="C370" s="428">
        <f t="shared" ref="C370:F373" si="17">C154+C179+C204+C230+C259+C284+C309+C335</f>
        <v>0</v>
      </c>
      <c r="D370" s="428">
        <f t="shared" si="17"/>
        <v>0</v>
      </c>
      <c r="E370" s="428">
        <f t="shared" si="17"/>
        <v>0</v>
      </c>
      <c r="F370" s="428">
        <f t="shared" si="17"/>
        <v>0</v>
      </c>
    </row>
    <row r="371" spans="2:6" ht="15.75" thickBot="1" x14ac:dyDescent="0.3">
      <c r="B371" s="737" t="s">
        <v>602</v>
      </c>
      <c r="C371" s="428">
        <f t="shared" si="17"/>
        <v>0</v>
      </c>
      <c r="D371" s="428">
        <f t="shared" si="17"/>
        <v>0</v>
      </c>
      <c r="E371" s="428">
        <f t="shared" si="17"/>
        <v>0</v>
      </c>
      <c r="F371" s="428">
        <f t="shared" si="17"/>
        <v>0</v>
      </c>
    </row>
    <row r="372" spans="2:6" ht="15.75" thickBot="1" x14ac:dyDescent="0.3">
      <c r="B372" s="737" t="s">
        <v>595</v>
      </c>
      <c r="C372" s="428">
        <f t="shared" si="17"/>
        <v>0</v>
      </c>
      <c r="D372" s="428">
        <f t="shared" si="17"/>
        <v>0</v>
      </c>
      <c r="E372" s="428">
        <f t="shared" si="17"/>
        <v>0</v>
      </c>
      <c r="F372" s="428">
        <f t="shared" si="17"/>
        <v>0</v>
      </c>
    </row>
    <row r="373" spans="2:6" ht="15.75" thickBot="1" x14ac:dyDescent="0.3">
      <c r="B373" s="737" t="s">
        <v>596</v>
      </c>
      <c r="C373" s="428">
        <f t="shared" si="17"/>
        <v>0</v>
      </c>
      <c r="D373" s="428">
        <f t="shared" si="17"/>
        <v>0</v>
      </c>
      <c r="E373" s="428">
        <f t="shared" si="17"/>
        <v>0</v>
      </c>
      <c r="F373" s="428">
        <f t="shared" si="17"/>
        <v>0</v>
      </c>
    </row>
    <row r="374" spans="2:6" ht="15.75" thickBot="1" x14ac:dyDescent="0.3">
      <c r="B374" s="738" t="s">
        <v>603</v>
      </c>
      <c r="C374" s="454">
        <f>C375+C376+C377+C378</f>
        <v>4000</v>
      </c>
      <c r="D374" s="454">
        <f>D375+D376+D377+D378</f>
        <v>2000</v>
      </c>
      <c r="E374" s="454">
        <f>E375+E376+E377+E378</f>
        <v>2000</v>
      </c>
      <c r="F374" s="454">
        <f>F375+F376+F377+F378</f>
        <v>2000</v>
      </c>
    </row>
    <row r="375" spans="2:6" ht="15.75" thickBot="1" x14ac:dyDescent="0.3">
      <c r="B375" s="737" t="s">
        <v>569</v>
      </c>
      <c r="C375" s="428">
        <f t="shared" ref="C375:F378" si="18">C159+C184+C209+C235+C264+C289+C314+C340</f>
        <v>4000</v>
      </c>
      <c r="D375" s="428">
        <f t="shared" si="18"/>
        <v>2000</v>
      </c>
      <c r="E375" s="428">
        <f t="shared" si="18"/>
        <v>2000</v>
      </c>
      <c r="F375" s="428">
        <f t="shared" si="18"/>
        <v>2000</v>
      </c>
    </row>
    <row r="376" spans="2:6" ht="15.75" thickBot="1" x14ac:dyDescent="0.3">
      <c r="B376" s="737" t="s">
        <v>602</v>
      </c>
      <c r="C376" s="428">
        <f t="shared" si="18"/>
        <v>0</v>
      </c>
      <c r="D376" s="428">
        <f t="shared" si="18"/>
        <v>0</v>
      </c>
      <c r="E376" s="428">
        <f t="shared" si="18"/>
        <v>0</v>
      </c>
      <c r="F376" s="428">
        <f t="shared" si="18"/>
        <v>0</v>
      </c>
    </row>
    <row r="377" spans="2:6" ht="15.75" thickBot="1" x14ac:dyDescent="0.3">
      <c r="B377" s="737" t="s">
        <v>595</v>
      </c>
      <c r="C377" s="428">
        <f t="shared" si="18"/>
        <v>0</v>
      </c>
      <c r="D377" s="428">
        <f t="shared" si="18"/>
        <v>0</v>
      </c>
      <c r="E377" s="428">
        <f t="shared" si="18"/>
        <v>0</v>
      </c>
      <c r="F377" s="428">
        <f t="shared" si="18"/>
        <v>0</v>
      </c>
    </row>
    <row r="378" spans="2:6" ht="15.75" thickBot="1" x14ac:dyDescent="0.3">
      <c r="B378" s="737" t="s">
        <v>596</v>
      </c>
      <c r="C378" s="428">
        <f t="shared" si="18"/>
        <v>0</v>
      </c>
      <c r="D378" s="428">
        <f t="shared" si="18"/>
        <v>0</v>
      </c>
      <c r="E378" s="428">
        <f t="shared" si="18"/>
        <v>0</v>
      </c>
      <c r="F378" s="428">
        <f t="shared" si="18"/>
        <v>0</v>
      </c>
    </row>
    <row r="379" spans="2:6" ht="15.75" thickBot="1" x14ac:dyDescent="0.3">
      <c r="B379" s="736" t="s">
        <v>578</v>
      </c>
      <c r="C379" s="442">
        <f>IF(C347-C346=0,0,"Error")</f>
        <v>0</v>
      </c>
      <c r="D379" s="442">
        <f>IF(D347-D346=0,0,"Error")</f>
        <v>0</v>
      </c>
      <c r="E379" s="442">
        <f>IF(E347-E346=0,0,"Error")</f>
        <v>0</v>
      </c>
      <c r="F379" s="442">
        <f>IF(F347-F346=0,0,"Error")</f>
        <v>0</v>
      </c>
    </row>
  </sheetData>
  <mergeCells count="86">
    <mergeCell ref="B331:F331"/>
    <mergeCell ref="B332:B333"/>
    <mergeCell ref="B305:F305"/>
    <mergeCell ref="B306:B307"/>
    <mergeCell ref="C319:F319"/>
    <mergeCell ref="C321:F321"/>
    <mergeCell ref="C322:F322"/>
    <mergeCell ref="B323:B324"/>
    <mergeCell ref="E243:F243"/>
    <mergeCell ref="C244:F244"/>
    <mergeCell ref="C245:F245"/>
    <mergeCell ref="C246:F246"/>
    <mergeCell ref="C271:F271"/>
    <mergeCell ref="B297:B298"/>
    <mergeCell ref="B247:B248"/>
    <mergeCell ref="B255:F255"/>
    <mergeCell ref="B256:B257"/>
    <mergeCell ref="E269:F269"/>
    <mergeCell ref="C270:F270"/>
    <mergeCell ref="C296:F296"/>
    <mergeCell ref="B272:B273"/>
    <mergeCell ref="B280:F280"/>
    <mergeCell ref="B281:B282"/>
    <mergeCell ref="C295:F295"/>
    <mergeCell ref="C242:F242"/>
    <mergeCell ref="B175:F175"/>
    <mergeCell ref="B176:B177"/>
    <mergeCell ref="E189:F189"/>
    <mergeCell ref="B241:F241"/>
    <mergeCell ref="C191:F191"/>
    <mergeCell ref="B192:B193"/>
    <mergeCell ref="B200:F200"/>
    <mergeCell ref="B201:B202"/>
    <mergeCell ref="C214:F214"/>
    <mergeCell ref="C216:F216"/>
    <mergeCell ref="C217:F217"/>
    <mergeCell ref="B218:B219"/>
    <mergeCell ref="B226:F226"/>
    <mergeCell ref="B227:B228"/>
    <mergeCell ref="B240:F240"/>
    <mergeCell ref="E138:F138"/>
    <mergeCell ref="C190:F190"/>
    <mergeCell ref="C141:F141"/>
    <mergeCell ref="B142:B143"/>
    <mergeCell ref="B150:F150"/>
    <mergeCell ref="B151:B152"/>
    <mergeCell ref="E164:F164"/>
    <mergeCell ref="C165:F165"/>
    <mergeCell ref="C166:F166"/>
    <mergeCell ref="B167:B168"/>
    <mergeCell ref="C139:F139"/>
    <mergeCell ref="C140:F140"/>
    <mergeCell ref="C137:F137"/>
    <mergeCell ref="C61:F61"/>
    <mergeCell ref="C62:F62"/>
    <mergeCell ref="C63:F63"/>
    <mergeCell ref="B64:B65"/>
    <mergeCell ref="B73:B74"/>
    <mergeCell ref="C98:F98"/>
    <mergeCell ref="C99:F99"/>
    <mergeCell ref="C100:F100"/>
    <mergeCell ref="B101:B102"/>
    <mergeCell ref="B109:F109"/>
    <mergeCell ref="B110:B111"/>
    <mergeCell ref="B135:F135"/>
    <mergeCell ref="B136:F136"/>
    <mergeCell ref="C18:F18"/>
    <mergeCell ref="B19:F19"/>
    <mergeCell ref="B72:F72"/>
    <mergeCell ref="B23:F23"/>
    <mergeCell ref="C24:F24"/>
    <mergeCell ref="C25:F25"/>
    <mergeCell ref="C26:F26"/>
    <mergeCell ref="B27:B28"/>
    <mergeCell ref="B35:F35"/>
    <mergeCell ref="B36:B37"/>
    <mergeCell ref="B22:F22"/>
    <mergeCell ref="B8:F8"/>
    <mergeCell ref="B9:F11"/>
    <mergeCell ref="C12:F12"/>
    <mergeCell ref="B13:B14"/>
    <mergeCell ref="A2:G2"/>
    <mergeCell ref="B3:F3"/>
    <mergeCell ref="C5:F5"/>
    <mergeCell ref="C6:F6"/>
    <mergeCell ref="C7:F7"/>
  </mergeCells>
  <pageMargins left="0.7" right="0.7" top="0.75" bottom="0.75" header="0.3" footer="0.3"/>
  <pageSetup scale="55" orientation="portrait" r:id="rId1"/>
  <rowBreaks count="3" manualBreakCount="3">
    <brk id="60" max="5" man="1"/>
    <brk id="239" max="5" man="1"/>
    <brk id="318" max="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1"/>
  <sheetViews>
    <sheetView topLeftCell="B99" zoomScaleNormal="100" workbookViewId="0">
      <selection activeCell="D127" sqref="D127"/>
    </sheetView>
  </sheetViews>
  <sheetFormatPr defaultRowHeight="15.75" x14ac:dyDescent="0.25"/>
  <cols>
    <col min="1" max="1" width="4.140625" style="1006" hidden="1" customWidth="1"/>
    <col min="2" max="2" width="42.7109375" style="1006" customWidth="1"/>
    <col min="3" max="3" width="27.140625" style="1006" customWidth="1"/>
    <col min="4" max="4" width="27" style="1006" customWidth="1"/>
    <col min="5" max="5" width="27.28515625" style="1006" customWidth="1"/>
    <col min="6" max="6" width="27.5703125" style="1006" customWidth="1"/>
    <col min="7" max="7" width="9.140625" style="1007"/>
    <col min="8" max="8" width="9.140625" style="1006"/>
    <col min="9" max="9" width="11" style="1006" customWidth="1"/>
    <col min="10" max="10" width="11" style="1006" bestFit="1" customWidth="1"/>
    <col min="11" max="16384" width="9.140625" style="1006"/>
  </cols>
  <sheetData>
    <row r="1" spans="2:11" x14ac:dyDescent="0.25">
      <c r="B1" s="2215" t="s">
        <v>610</v>
      </c>
      <c r="C1" s="2215"/>
      <c r="D1" s="2215"/>
      <c r="E1" s="2215"/>
      <c r="F1" s="2215"/>
    </row>
    <row r="2" spans="2:11" ht="15.75" customHeight="1" x14ac:dyDescent="0.25">
      <c r="B2" s="2216" t="s">
        <v>611</v>
      </c>
      <c r="C2" s="2216"/>
      <c r="D2" s="2216"/>
      <c r="E2" s="2216"/>
      <c r="F2" s="2216"/>
    </row>
    <row r="3" spans="2:11" ht="8.25" customHeight="1" thickBot="1" x14ac:dyDescent="0.3">
      <c r="B3" s="387"/>
      <c r="C3" s="387"/>
      <c r="D3" s="387"/>
      <c r="E3" s="387"/>
      <c r="F3" s="387"/>
    </row>
    <row r="4" spans="2:11" ht="21.75" customHeight="1" thickBot="1" x14ac:dyDescent="0.3">
      <c r="B4" s="1059" t="s">
        <v>6</v>
      </c>
      <c r="C4" s="2217" t="s">
        <v>2392</v>
      </c>
      <c r="D4" s="2217"/>
      <c r="E4" s="2217"/>
      <c r="F4" s="2217"/>
    </row>
    <row r="5" spans="2:11" ht="16.5" thickBot="1" x14ac:dyDescent="0.3">
      <c r="B5" s="1059" t="s">
        <v>8</v>
      </c>
      <c r="C5" s="2218" t="s">
        <v>485</v>
      </c>
      <c r="D5" s="2219"/>
      <c r="E5" s="2219"/>
      <c r="F5" s="2220"/>
    </row>
    <row r="6" spans="2:11" ht="18" customHeight="1" thickBot="1" x14ac:dyDescent="0.3">
      <c r="B6" s="1059" t="s">
        <v>10</v>
      </c>
      <c r="C6" s="2054" t="s">
        <v>2391</v>
      </c>
      <c r="D6" s="2055"/>
      <c r="E6" s="2055"/>
      <c r="F6" s="2056"/>
    </row>
    <row r="7" spans="2:11" ht="18" customHeight="1" thickBot="1" x14ac:dyDescent="0.3">
      <c r="B7" s="2206" t="s">
        <v>12</v>
      </c>
      <c r="C7" s="2207"/>
      <c r="D7" s="2207"/>
      <c r="E7" s="2207"/>
      <c r="F7" s="2208"/>
    </row>
    <row r="8" spans="2:11" ht="69" customHeight="1" thickBot="1" x14ac:dyDescent="0.3">
      <c r="B8" s="2209" t="s">
        <v>2390</v>
      </c>
      <c r="C8" s="2210"/>
      <c r="D8" s="2210"/>
      <c r="E8" s="2210"/>
      <c r="F8" s="2211"/>
    </row>
    <row r="9" spans="2:11" ht="87" customHeight="1" thickBot="1" x14ac:dyDescent="0.3">
      <c r="B9" s="1058" t="s">
        <v>14</v>
      </c>
      <c r="C9" s="2212" t="s">
        <v>2389</v>
      </c>
      <c r="D9" s="2050"/>
      <c r="E9" s="2050"/>
      <c r="F9" s="2051"/>
    </row>
    <row r="10" spans="2:11" ht="17.25" customHeight="1" x14ac:dyDescent="0.25">
      <c r="B10" s="2213" t="s">
        <v>16</v>
      </c>
      <c r="C10" s="1057">
        <v>2022</v>
      </c>
      <c r="D10" s="1057">
        <v>2023</v>
      </c>
      <c r="E10" s="1057">
        <v>2024</v>
      </c>
      <c r="F10" s="1057">
        <v>2025</v>
      </c>
    </row>
    <row r="11" spans="2:11" ht="17.25" customHeight="1" thickBot="1" x14ac:dyDescent="0.3">
      <c r="B11" s="2214"/>
      <c r="C11" s="1056" t="s">
        <v>17</v>
      </c>
      <c r="D11" s="1056" t="s">
        <v>18</v>
      </c>
      <c r="E11" s="1056" t="s">
        <v>18</v>
      </c>
      <c r="F11" s="1056" t="s">
        <v>18</v>
      </c>
    </row>
    <row r="12" spans="2:11" ht="66.75" customHeight="1" thickBot="1" x14ac:dyDescent="0.3">
      <c r="B12" s="1028" t="s">
        <v>2388</v>
      </c>
      <c r="C12" s="1055" t="s">
        <v>2387</v>
      </c>
      <c r="D12" s="1055" t="s">
        <v>2386</v>
      </c>
      <c r="E12" s="1054" t="s">
        <v>2018</v>
      </c>
      <c r="F12" s="1054" t="s">
        <v>2018</v>
      </c>
    </row>
    <row r="13" spans="2:11" ht="69.75" customHeight="1" thickBot="1" x14ac:dyDescent="0.3">
      <c r="B13" s="1028" t="s">
        <v>2385</v>
      </c>
      <c r="C13" s="1055" t="s">
        <v>2384</v>
      </c>
      <c r="D13" s="1055" t="s">
        <v>2383</v>
      </c>
      <c r="E13" s="1054" t="s">
        <v>2018</v>
      </c>
      <c r="F13" s="1054" t="s">
        <v>2018</v>
      </c>
    </row>
    <row r="14" spans="2:11" ht="34.5" customHeight="1" thickBot="1" x14ac:dyDescent="0.3">
      <c r="B14" s="1017" t="s">
        <v>550</v>
      </c>
      <c r="C14" s="2049" t="s">
        <v>2382</v>
      </c>
      <c r="D14" s="2212"/>
      <c r="E14" s="2212"/>
      <c r="F14" s="2241"/>
    </row>
    <row r="15" spans="2:11" ht="20.25" customHeight="1" thickBot="1" x14ac:dyDescent="0.3">
      <c r="B15" s="2235" t="s">
        <v>628</v>
      </c>
      <c r="C15" s="2236"/>
      <c r="D15" s="2236"/>
      <c r="E15" s="2236"/>
      <c r="F15" s="2237"/>
      <c r="I15" s="1053"/>
      <c r="K15" s="1053"/>
    </row>
    <row r="16" spans="2:11" ht="21.75" customHeight="1" thickBot="1" x14ac:dyDescent="0.3">
      <c r="B16" s="1042" t="s">
        <v>558</v>
      </c>
      <c r="C16" s="2245" t="s">
        <v>2381</v>
      </c>
      <c r="D16" s="2050"/>
      <c r="E16" s="2050"/>
      <c r="F16" s="2051"/>
    </row>
    <row r="17" spans="2:7" ht="92.25" customHeight="1" thickBot="1" x14ac:dyDescent="0.3">
      <c r="B17" s="1028" t="s">
        <v>560</v>
      </c>
      <c r="C17" s="2226" t="s">
        <v>2380</v>
      </c>
      <c r="D17" s="2227"/>
      <c r="E17" s="2227"/>
      <c r="F17" s="2228"/>
    </row>
    <row r="18" spans="2:7" ht="22.5" customHeight="1" thickBot="1" x14ac:dyDescent="0.3">
      <c r="B18" s="1028" t="s">
        <v>37</v>
      </c>
      <c r="C18" s="2229" t="s">
        <v>2379</v>
      </c>
      <c r="D18" s="2230"/>
      <c r="E18" s="2230"/>
      <c r="F18" s="2231"/>
    </row>
    <row r="19" spans="2:7" x14ac:dyDescent="0.25">
      <c r="B19" s="1052"/>
      <c r="C19" s="1025">
        <v>2022</v>
      </c>
      <c r="D19" s="1025">
        <v>2023</v>
      </c>
      <c r="E19" s="1025">
        <v>2024</v>
      </c>
      <c r="F19" s="1025">
        <v>2025</v>
      </c>
    </row>
    <row r="20" spans="2:7" ht="16.5" thickBot="1" x14ac:dyDescent="0.3">
      <c r="B20" s="1027"/>
      <c r="C20" s="1024" t="s">
        <v>17</v>
      </c>
      <c r="D20" s="1024" t="s">
        <v>18</v>
      </c>
      <c r="E20" s="1024" t="s">
        <v>18</v>
      </c>
      <c r="F20" s="1024" t="s">
        <v>18</v>
      </c>
    </row>
    <row r="21" spans="2:7" ht="19.5" thickBot="1" x14ac:dyDescent="0.3">
      <c r="B21" s="1028" t="s">
        <v>39</v>
      </c>
      <c r="C21" s="1051"/>
      <c r="D21" s="1050">
        <v>250</v>
      </c>
      <c r="E21" s="1050">
        <v>250</v>
      </c>
      <c r="F21" s="1050">
        <v>250</v>
      </c>
    </row>
    <row r="22" spans="2:7" ht="19.5" thickBot="1" x14ac:dyDescent="0.3">
      <c r="B22" s="1028" t="s">
        <v>562</v>
      </c>
      <c r="C22" s="1051"/>
      <c r="D22" s="1051">
        <v>250000</v>
      </c>
      <c r="E22" s="1051">
        <v>250000</v>
      </c>
      <c r="F22" s="1051">
        <v>250000</v>
      </c>
    </row>
    <row r="23" spans="2:7" ht="19.5" thickBot="1" x14ac:dyDescent="0.3">
      <c r="B23" s="1028" t="s">
        <v>563</v>
      </c>
      <c r="C23" s="1051"/>
      <c r="D23" s="1050"/>
      <c r="E23" s="1050"/>
      <c r="F23" s="1050"/>
    </row>
    <row r="24" spans="2:7" ht="16.5" thickBot="1" x14ac:dyDescent="0.3">
      <c r="B24" s="1028" t="s">
        <v>564</v>
      </c>
      <c r="C24" s="1027"/>
      <c r="D24" s="1026"/>
      <c r="E24" s="1026"/>
      <c r="F24" s="1026"/>
    </row>
    <row r="25" spans="2:7" ht="16.5" thickBot="1" x14ac:dyDescent="0.3">
      <c r="B25" s="1028" t="s">
        <v>566</v>
      </c>
      <c r="C25" s="1027"/>
      <c r="D25" s="1026"/>
      <c r="E25" s="1026"/>
      <c r="F25" s="1026"/>
    </row>
    <row r="26" spans="2:7" ht="16.5" thickBot="1" x14ac:dyDescent="0.3">
      <c r="B26" s="1028" t="s">
        <v>51</v>
      </c>
      <c r="C26" s="1027"/>
      <c r="D26" s="1026"/>
      <c r="E26" s="1026"/>
      <c r="F26" s="1026"/>
    </row>
    <row r="27" spans="2:7" ht="16.5" customHeight="1" thickBot="1" x14ac:dyDescent="0.3">
      <c r="B27" s="2232" t="s">
        <v>2378</v>
      </c>
      <c r="C27" s="2233"/>
      <c r="D27" s="2233"/>
      <c r="E27" s="2233"/>
      <c r="F27" s="2234"/>
    </row>
    <row r="28" spans="2:7" ht="16.5" thickBot="1" x14ac:dyDescent="0.3">
      <c r="B28" s="1015" t="s">
        <v>568</v>
      </c>
      <c r="C28" s="1023">
        <v>0</v>
      </c>
      <c r="D28" s="1023">
        <v>0</v>
      </c>
      <c r="E28" s="1023">
        <v>0</v>
      </c>
      <c r="F28" s="1023">
        <v>0</v>
      </c>
    </row>
    <row r="29" spans="2:7" ht="16.5" thickBot="1" x14ac:dyDescent="0.3">
      <c r="B29" s="1013" t="s">
        <v>569</v>
      </c>
      <c r="C29" s="1046"/>
      <c r="D29" s="1022"/>
      <c r="E29" s="1022"/>
      <c r="F29" s="1022"/>
    </row>
    <row r="30" spans="2:7" ht="16.5" thickBot="1" x14ac:dyDescent="0.3">
      <c r="B30" s="1013" t="s">
        <v>570</v>
      </c>
      <c r="C30" s="1022"/>
      <c r="D30" s="1022"/>
      <c r="E30" s="1022"/>
      <c r="F30" s="1022"/>
    </row>
    <row r="31" spans="2:7" ht="35.25" customHeight="1" thickBot="1" x14ac:dyDescent="0.35">
      <c r="B31" s="1015" t="s">
        <v>2377</v>
      </c>
      <c r="C31" s="1023">
        <v>0</v>
      </c>
      <c r="D31" s="1023">
        <v>0</v>
      </c>
      <c r="E31" s="1023">
        <v>0</v>
      </c>
      <c r="F31" s="1023">
        <v>0</v>
      </c>
      <c r="G31" s="1049"/>
    </row>
    <row r="32" spans="2:7" ht="18" customHeight="1" thickBot="1" x14ac:dyDescent="0.35">
      <c r="B32" s="1013" t="s">
        <v>569</v>
      </c>
      <c r="C32" s="1046"/>
      <c r="D32" s="1022"/>
      <c r="E32" s="1022"/>
      <c r="F32" s="1022"/>
      <c r="G32" s="1045"/>
    </row>
    <row r="33" spans="2:7" ht="18" customHeight="1" thickBot="1" x14ac:dyDescent="0.35">
      <c r="B33" s="1013" t="s">
        <v>570</v>
      </c>
      <c r="C33" s="1022"/>
      <c r="D33" s="1022"/>
      <c r="E33" s="1022"/>
      <c r="F33" s="1022"/>
      <c r="G33" s="1045"/>
    </row>
    <row r="34" spans="2:7" ht="18" customHeight="1" thickBot="1" x14ac:dyDescent="0.35">
      <c r="B34" s="1015" t="s">
        <v>572</v>
      </c>
      <c r="C34" s="1023">
        <v>0</v>
      </c>
      <c r="D34" s="1023">
        <v>0</v>
      </c>
      <c r="E34" s="1023">
        <v>0</v>
      </c>
      <c r="F34" s="1023">
        <v>0</v>
      </c>
      <c r="G34" s="1045"/>
    </row>
    <row r="35" spans="2:7" ht="18" customHeight="1" thickBot="1" x14ac:dyDescent="0.35">
      <c r="B35" s="1013" t="s">
        <v>569</v>
      </c>
      <c r="C35" s="1046"/>
      <c r="D35" s="1022"/>
      <c r="E35" s="1022"/>
      <c r="F35" s="1022"/>
      <c r="G35" s="1045"/>
    </row>
    <row r="36" spans="2:7" ht="18" customHeight="1" thickBot="1" x14ac:dyDescent="0.35">
      <c r="B36" s="1013" t="s">
        <v>570</v>
      </c>
      <c r="C36" s="1022"/>
      <c r="D36" s="1022"/>
      <c r="E36" s="1022"/>
      <c r="F36" s="1022"/>
      <c r="G36" s="1045"/>
    </row>
    <row r="37" spans="2:7" ht="18" customHeight="1" thickBot="1" x14ac:dyDescent="0.35">
      <c r="B37" s="1015" t="s">
        <v>573</v>
      </c>
      <c r="C37" s="1048">
        <f>C38</f>
        <v>250000</v>
      </c>
      <c r="D37" s="1048">
        <f>D38</f>
        <v>250000</v>
      </c>
      <c r="E37" s="1048">
        <f>E38</f>
        <v>250000</v>
      </c>
      <c r="F37" s="1048">
        <f>F38</f>
        <v>250000</v>
      </c>
      <c r="G37" s="1045"/>
    </row>
    <row r="38" spans="2:7" ht="18" customHeight="1" thickBot="1" x14ac:dyDescent="0.35">
      <c r="B38" s="1013" t="s">
        <v>569</v>
      </c>
      <c r="C38" s="1047">
        <v>250000</v>
      </c>
      <c r="D38" s="1012">
        <v>250000</v>
      </c>
      <c r="E38" s="1012">
        <v>250000</v>
      </c>
      <c r="F38" s="1012">
        <v>250000</v>
      </c>
      <c r="G38" s="1045"/>
    </row>
    <row r="39" spans="2:7" ht="18" customHeight="1" thickBot="1" x14ac:dyDescent="0.35">
      <c r="B39" s="1013" t="s">
        <v>570</v>
      </c>
      <c r="C39" s="1022"/>
      <c r="D39" s="1022"/>
      <c r="E39" s="1022"/>
      <c r="F39" s="1022"/>
      <c r="G39" s="1045"/>
    </row>
    <row r="40" spans="2:7" ht="18" customHeight="1" thickBot="1" x14ac:dyDescent="0.35">
      <c r="B40" s="1015" t="s">
        <v>574</v>
      </c>
      <c r="C40" s="1023">
        <v>0</v>
      </c>
      <c r="D40" s="1023">
        <v>0</v>
      </c>
      <c r="E40" s="1023">
        <v>0</v>
      </c>
      <c r="F40" s="1023">
        <v>0</v>
      </c>
      <c r="G40" s="1045"/>
    </row>
    <row r="41" spans="2:7" ht="18" customHeight="1" thickBot="1" x14ac:dyDescent="0.35">
      <c r="B41" s="1013" t="s">
        <v>569</v>
      </c>
      <c r="C41" s="1046"/>
      <c r="D41" s="1022"/>
      <c r="E41" s="1022"/>
      <c r="F41" s="1022"/>
      <c r="G41" s="1045"/>
    </row>
    <row r="42" spans="2:7" ht="18" customHeight="1" thickBot="1" x14ac:dyDescent="0.35">
      <c r="B42" s="1013" t="s">
        <v>570</v>
      </c>
      <c r="C42" s="1022"/>
      <c r="D42" s="1022"/>
      <c r="E42" s="1022"/>
      <c r="F42" s="1022"/>
      <c r="G42" s="1045"/>
    </row>
    <row r="43" spans="2:7" ht="18" customHeight="1" thickBot="1" x14ac:dyDescent="0.35">
      <c r="B43" s="1015" t="s">
        <v>575</v>
      </c>
      <c r="C43" s="1023">
        <v>0</v>
      </c>
      <c r="D43" s="1023">
        <v>0</v>
      </c>
      <c r="E43" s="1023">
        <v>0</v>
      </c>
      <c r="F43" s="1023">
        <v>0</v>
      </c>
      <c r="G43" s="1045"/>
    </row>
    <row r="44" spans="2:7" ht="18" customHeight="1" thickBot="1" x14ac:dyDescent="0.35">
      <c r="B44" s="1013" t="s">
        <v>569</v>
      </c>
      <c r="C44" s="1046"/>
      <c r="D44" s="1022"/>
      <c r="E44" s="1022"/>
      <c r="F44" s="1022"/>
      <c r="G44" s="1045"/>
    </row>
    <row r="45" spans="2:7" ht="18" customHeight="1" thickBot="1" x14ac:dyDescent="0.35">
      <c r="B45" s="1013" t="s">
        <v>570</v>
      </c>
      <c r="C45" s="1022"/>
      <c r="D45" s="1022"/>
      <c r="E45" s="1022"/>
      <c r="F45" s="1022"/>
      <c r="G45" s="1045"/>
    </row>
    <row r="46" spans="2:7" ht="21.75" customHeight="1" thickBot="1" x14ac:dyDescent="0.35">
      <c r="B46" s="1015" t="s">
        <v>576</v>
      </c>
      <c r="C46" s="1023">
        <v>0</v>
      </c>
      <c r="D46" s="1023">
        <v>0</v>
      </c>
      <c r="E46" s="1023">
        <v>0</v>
      </c>
      <c r="F46" s="1023">
        <v>0</v>
      </c>
      <c r="G46" s="1045"/>
    </row>
    <row r="47" spans="2:7" ht="21" customHeight="1" thickBot="1" x14ac:dyDescent="0.3">
      <c r="B47" s="1044" t="s">
        <v>581</v>
      </c>
      <c r="C47" s="1043">
        <f>C28+C31+C34+C37+C40+C43</f>
        <v>250000</v>
      </c>
      <c r="D47" s="1043">
        <f>D28+D31+D34+D37+D40+D43</f>
        <v>250000</v>
      </c>
      <c r="E47" s="1043">
        <f>E28+E31+E34+E37+E40+E43</f>
        <v>250000</v>
      </c>
      <c r="F47" s="1043">
        <f>F28+F31+F34+F37+F40+F43</f>
        <v>250000</v>
      </c>
    </row>
    <row r="48" spans="2:7" ht="16.5" thickBot="1" x14ac:dyDescent="0.3">
      <c r="B48" s="2235" t="s">
        <v>72</v>
      </c>
      <c r="C48" s="2236"/>
      <c r="D48" s="2236"/>
      <c r="E48" s="2236"/>
      <c r="F48" s="2237"/>
    </row>
    <row r="49" spans="2:12" ht="16.5" thickBot="1" x14ac:dyDescent="0.3">
      <c r="B49" s="2235" t="s">
        <v>583</v>
      </c>
      <c r="C49" s="2236"/>
      <c r="D49" s="2236"/>
      <c r="E49" s="2236"/>
      <c r="F49" s="2237"/>
    </row>
    <row r="50" spans="2:12" ht="60.75" customHeight="1" thickBot="1" x14ac:dyDescent="0.3">
      <c r="B50" s="1042" t="s">
        <v>2376</v>
      </c>
      <c r="C50" s="1041" t="s">
        <v>2375</v>
      </c>
      <c r="D50" s="1040" t="s">
        <v>587</v>
      </c>
      <c r="E50" s="1039"/>
      <c r="F50" s="1038"/>
    </row>
    <row r="51" spans="2:12" ht="22.5" customHeight="1" thickBot="1" x14ac:dyDescent="0.3">
      <c r="B51" s="1028" t="s">
        <v>560</v>
      </c>
      <c r="C51" s="2238" t="s">
        <v>2374</v>
      </c>
      <c r="D51" s="2239"/>
      <c r="E51" s="2239"/>
      <c r="F51" s="2240"/>
    </row>
    <row r="52" spans="2:12" ht="20.25" customHeight="1" thickBot="1" x14ac:dyDescent="0.3">
      <c r="B52" s="1028" t="s">
        <v>37</v>
      </c>
      <c r="C52" s="2242" t="s">
        <v>686</v>
      </c>
      <c r="D52" s="2243"/>
      <c r="E52" s="2243"/>
      <c r="F52" s="2244"/>
    </row>
    <row r="53" spans="2:12" ht="17.25" customHeight="1" x14ac:dyDescent="0.25">
      <c r="B53" s="2224"/>
      <c r="C53" s="1037">
        <v>2022</v>
      </c>
      <c r="D53" s="1037">
        <v>2023</v>
      </c>
      <c r="E53" s="1037">
        <v>2024</v>
      </c>
      <c r="F53" s="1037">
        <v>2025</v>
      </c>
    </row>
    <row r="54" spans="2:12" s="1034" customFormat="1" ht="18" customHeight="1" thickBot="1" x14ac:dyDescent="0.3">
      <c r="B54" s="2225"/>
      <c r="C54" s="1036" t="s">
        <v>17</v>
      </c>
      <c r="D54" s="1036" t="s">
        <v>18</v>
      </c>
      <c r="E54" s="1036" t="s">
        <v>18</v>
      </c>
      <c r="F54" s="1036" t="s">
        <v>18</v>
      </c>
      <c r="G54" s="1035"/>
    </row>
    <row r="55" spans="2:12" ht="20.25" customHeight="1" thickBot="1" x14ac:dyDescent="0.3">
      <c r="B55" s="1028" t="s">
        <v>39</v>
      </c>
      <c r="C55" s="1032"/>
      <c r="D55" s="1033">
        <v>1</v>
      </c>
      <c r="E55" s="1033"/>
      <c r="F55" s="1032"/>
    </row>
    <row r="56" spans="2:12" ht="20.25" customHeight="1" thickBot="1" x14ac:dyDescent="0.3">
      <c r="B56" s="1028" t="s">
        <v>562</v>
      </c>
      <c r="C56" s="1031"/>
      <c r="D56" s="1031">
        <v>30000</v>
      </c>
      <c r="E56" s="1031">
        <v>98243</v>
      </c>
      <c r="F56" s="1031">
        <v>0</v>
      </c>
    </row>
    <row r="57" spans="2:12" ht="20.25" customHeight="1" thickBot="1" x14ac:dyDescent="0.3">
      <c r="B57" s="1028" t="s">
        <v>563</v>
      </c>
      <c r="C57" s="1030"/>
      <c r="D57" s="1030"/>
      <c r="E57" s="1030"/>
      <c r="F57" s="1030"/>
    </row>
    <row r="58" spans="2:12" ht="20.25" customHeight="1" thickBot="1" x14ac:dyDescent="0.3">
      <c r="B58" s="1028" t="s">
        <v>564</v>
      </c>
      <c r="C58" s="1027"/>
      <c r="D58" s="1026"/>
      <c r="E58" s="1026"/>
      <c r="F58" s="1026"/>
      <c r="H58" s="1029"/>
      <c r="I58" s="1029"/>
      <c r="J58" s="1029"/>
      <c r="K58" s="1029"/>
      <c r="L58" s="1029"/>
    </row>
    <row r="59" spans="2:12" ht="20.25" customHeight="1" thickBot="1" x14ac:dyDescent="0.3">
      <c r="B59" s="1028" t="s">
        <v>566</v>
      </c>
      <c r="C59" s="1027"/>
      <c r="D59" s="1026"/>
      <c r="E59" s="1026"/>
      <c r="F59" s="1026"/>
    </row>
    <row r="60" spans="2:12" ht="20.25" customHeight="1" thickBot="1" x14ac:dyDescent="0.3">
      <c r="B60" s="1028" t="s">
        <v>51</v>
      </c>
      <c r="C60" s="1027"/>
      <c r="D60" s="1026"/>
      <c r="E60" s="1026"/>
      <c r="F60" s="1026"/>
    </row>
    <row r="61" spans="2:12" ht="20.25" customHeight="1" thickBot="1" x14ac:dyDescent="0.3">
      <c r="B61" s="2221" t="s">
        <v>2373</v>
      </c>
      <c r="C61" s="2222"/>
      <c r="D61" s="2222"/>
      <c r="E61" s="2222"/>
      <c r="F61" s="2223"/>
    </row>
    <row r="62" spans="2:12" ht="14.25" customHeight="1" x14ac:dyDescent="0.25">
      <c r="B62" s="2224"/>
      <c r="C62" s="1025">
        <v>2022</v>
      </c>
      <c r="D62" s="1025">
        <v>2023</v>
      </c>
      <c r="E62" s="1025">
        <v>2024</v>
      </c>
      <c r="F62" s="1025">
        <v>2025</v>
      </c>
    </row>
    <row r="63" spans="2:12" ht="18" customHeight="1" thickBot="1" x14ac:dyDescent="0.3">
      <c r="B63" s="2225"/>
      <c r="C63" s="1024" t="s">
        <v>17</v>
      </c>
      <c r="D63" s="1024" t="s">
        <v>18</v>
      </c>
      <c r="E63" s="1024" t="s">
        <v>18</v>
      </c>
      <c r="F63" s="1024" t="s">
        <v>18</v>
      </c>
    </row>
    <row r="64" spans="2:12" ht="20.25" customHeight="1" thickBot="1" x14ac:dyDescent="0.3">
      <c r="B64" s="1015" t="s">
        <v>593</v>
      </c>
      <c r="C64" s="1023">
        <f>C65+C66+C67+C68</f>
        <v>0</v>
      </c>
      <c r="D64" s="1023">
        <f>D65+D66+D67+D68</f>
        <v>0</v>
      </c>
      <c r="E64" s="1023">
        <f>E65+E66+E67+E68</f>
        <v>0</v>
      </c>
      <c r="F64" s="1023">
        <f>F65+F66+F67+F68</f>
        <v>0</v>
      </c>
    </row>
    <row r="65" spans="2:6" ht="20.25" customHeight="1" thickBot="1" x14ac:dyDescent="0.3">
      <c r="B65" s="1013" t="s">
        <v>569</v>
      </c>
      <c r="C65" s="1023"/>
      <c r="D65" s="1023"/>
      <c r="E65" s="1023"/>
      <c r="F65" s="1023"/>
    </row>
    <row r="66" spans="2:6" ht="20.25" customHeight="1" thickBot="1" x14ac:dyDescent="0.3">
      <c r="B66" s="1013" t="s">
        <v>594</v>
      </c>
      <c r="C66" s="1023"/>
      <c r="D66" s="1023"/>
      <c r="E66" s="1023"/>
      <c r="F66" s="1023"/>
    </row>
    <row r="67" spans="2:6" ht="20.25" customHeight="1" thickBot="1" x14ac:dyDescent="0.3">
      <c r="B67" s="1013" t="s">
        <v>595</v>
      </c>
      <c r="C67" s="1023"/>
      <c r="D67" s="1023"/>
      <c r="E67" s="1023"/>
      <c r="F67" s="1023"/>
    </row>
    <row r="68" spans="2:6" ht="20.25" customHeight="1" thickBot="1" x14ac:dyDescent="0.3">
      <c r="B68" s="1013" t="s">
        <v>596</v>
      </c>
      <c r="C68" s="1023"/>
      <c r="D68" s="1023"/>
      <c r="E68" s="1023"/>
      <c r="F68" s="1023"/>
    </row>
    <row r="69" spans="2:6" ht="20.25" customHeight="1" thickBot="1" x14ac:dyDescent="0.3">
      <c r="B69" s="1015" t="s">
        <v>593</v>
      </c>
      <c r="C69" s="1023">
        <v>0</v>
      </c>
      <c r="D69" s="1023">
        <f>D70</f>
        <v>30000</v>
      </c>
      <c r="E69" s="1023">
        <f>E70</f>
        <v>98243</v>
      </c>
      <c r="F69" s="1023">
        <v>0</v>
      </c>
    </row>
    <row r="70" spans="2:6" ht="20.25" customHeight="1" thickBot="1" x14ac:dyDescent="0.3">
      <c r="B70" s="1013" t="s">
        <v>569</v>
      </c>
      <c r="C70" s="1022">
        <v>0</v>
      </c>
      <c r="D70" s="1022">
        <f>D56</f>
        <v>30000</v>
      </c>
      <c r="E70" s="1022">
        <f>E56</f>
        <v>98243</v>
      </c>
      <c r="F70" s="1022">
        <v>0</v>
      </c>
    </row>
    <row r="71" spans="2:6" ht="20.25" customHeight="1" thickBot="1" x14ac:dyDescent="0.3">
      <c r="B71" s="1013" t="s">
        <v>594</v>
      </c>
      <c r="C71" s="1023"/>
      <c r="D71" s="1023"/>
      <c r="E71" s="1023"/>
      <c r="F71" s="1023"/>
    </row>
    <row r="72" spans="2:6" ht="20.25" customHeight="1" thickBot="1" x14ac:dyDescent="0.3">
      <c r="B72" s="1013" t="s">
        <v>595</v>
      </c>
      <c r="C72" s="1023"/>
      <c r="D72" s="1023"/>
      <c r="E72" s="1023"/>
      <c r="F72" s="1023"/>
    </row>
    <row r="73" spans="2:6" ht="20.25" customHeight="1" thickBot="1" x14ac:dyDescent="0.3">
      <c r="B73" s="1013" t="s">
        <v>596</v>
      </c>
      <c r="C73" s="1022"/>
      <c r="D73" s="1022"/>
      <c r="E73" s="1022"/>
      <c r="F73" s="1022"/>
    </row>
    <row r="74" spans="2:6" ht="20.25" customHeight="1" thickBot="1" x14ac:dyDescent="0.3">
      <c r="B74" s="1021" t="s">
        <v>2006</v>
      </c>
      <c r="C74" s="1020">
        <f>C59+C69</f>
        <v>0</v>
      </c>
      <c r="D74" s="1020">
        <f>D59+D69</f>
        <v>30000</v>
      </c>
      <c r="E74" s="1020">
        <f>E59+E69</f>
        <v>98243</v>
      </c>
      <c r="F74" s="1020">
        <f>F59+F69</f>
        <v>0</v>
      </c>
    </row>
    <row r="75" spans="2:6" ht="16.5" thickBot="1" x14ac:dyDescent="0.3">
      <c r="B75" s="1019"/>
      <c r="C75" s="1018"/>
      <c r="D75" s="1018"/>
      <c r="E75" s="1018"/>
      <c r="F75" s="1018"/>
    </row>
    <row r="76" spans="2:6" ht="57" customHeight="1" thickBot="1" x14ac:dyDescent="0.3">
      <c r="B76" s="1017" t="s">
        <v>598</v>
      </c>
      <c r="C76" s="1016">
        <f>C47+C74</f>
        <v>250000</v>
      </c>
      <c r="D76" s="1016">
        <f>D47+D74</f>
        <v>280000</v>
      </c>
      <c r="E76" s="1016">
        <f>E47+E74</f>
        <v>348243</v>
      </c>
      <c r="F76" s="1016">
        <f>F47+F74</f>
        <v>250000</v>
      </c>
    </row>
    <row r="77" spans="2:6" ht="49.5" customHeight="1" thickBot="1" x14ac:dyDescent="0.3">
      <c r="B77" s="1017" t="s">
        <v>599</v>
      </c>
      <c r="C77" s="1016">
        <f>+C47+C74</f>
        <v>250000</v>
      </c>
      <c r="D77" s="1016">
        <f>+D47+D74</f>
        <v>280000</v>
      </c>
      <c r="E77" s="1016">
        <f>+E47+E74</f>
        <v>348243</v>
      </c>
      <c r="F77" s="1016">
        <f>+F47+F74</f>
        <v>250000</v>
      </c>
    </row>
    <row r="78" spans="2:6" ht="19.5" thickBot="1" x14ac:dyDescent="0.3">
      <c r="B78" s="1015" t="s">
        <v>568</v>
      </c>
      <c r="C78" s="1014">
        <f>C79+C80</f>
        <v>0</v>
      </c>
      <c r="D78" s="1014">
        <f>D79+D80</f>
        <v>0</v>
      </c>
      <c r="E78" s="1014">
        <f>E79+E80</f>
        <v>0</v>
      </c>
      <c r="F78" s="1014">
        <f>F79+F80</f>
        <v>0</v>
      </c>
    </row>
    <row r="79" spans="2:6" ht="19.5" thickBot="1" x14ac:dyDescent="0.3">
      <c r="B79" s="1013" t="s">
        <v>569</v>
      </c>
      <c r="C79" s="1012">
        <v>0</v>
      </c>
      <c r="D79" s="1012">
        <v>0</v>
      </c>
      <c r="E79" s="1012">
        <v>0</v>
      </c>
      <c r="F79" s="1012">
        <v>0</v>
      </c>
    </row>
    <row r="80" spans="2:6" ht="19.5" thickBot="1" x14ac:dyDescent="0.3">
      <c r="B80" s="1013" t="s">
        <v>600</v>
      </c>
      <c r="C80" s="1012">
        <v>0</v>
      </c>
      <c r="D80" s="1012">
        <v>0</v>
      </c>
      <c r="E80" s="1012">
        <v>0</v>
      </c>
      <c r="F80" s="1012">
        <v>0</v>
      </c>
    </row>
    <row r="81" spans="2:6" ht="19.5" thickBot="1" x14ac:dyDescent="0.3">
      <c r="B81" s="1015" t="s">
        <v>571</v>
      </c>
      <c r="C81" s="1014">
        <f>C82+C83</f>
        <v>0</v>
      </c>
      <c r="D81" s="1014">
        <f>D82+D83</f>
        <v>0</v>
      </c>
      <c r="E81" s="1014">
        <f>E82+E83</f>
        <v>0</v>
      </c>
      <c r="F81" s="1014">
        <f>F82+F83</f>
        <v>0</v>
      </c>
    </row>
    <row r="82" spans="2:6" ht="19.5" thickBot="1" x14ac:dyDescent="0.3">
      <c r="B82" s="1013" t="s">
        <v>569</v>
      </c>
      <c r="C82" s="1012">
        <v>0</v>
      </c>
      <c r="D82" s="1012">
        <v>0</v>
      </c>
      <c r="E82" s="1012">
        <v>0</v>
      </c>
      <c r="F82" s="1012">
        <v>0</v>
      </c>
    </row>
    <row r="83" spans="2:6" ht="19.5" thickBot="1" x14ac:dyDescent="0.3">
      <c r="B83" s="1013" t="s">
        <v>600</v>
      </c>
      <c r="C83" s="1012">
        <v>0</v>
      </c>
      <c r="D83" s="1012">
        <v>0</v>
      </c>
      <c r="E83" s="1012">
        <v>0</v>
      </c>
      <c r="F83" s="1012">
        <v>0</v>
      </c>
    </row>
    <row r="84" spans="2:6" ht="19.5" thickBot="1" x14ac:dyDescent="0.3">
      <c r="B84" s="1015" t="s">
        <v>572</v>
      </c>
      <c r="C84" s="1014">
        <f>C85+C86</f>
        <v>0</v>
      </c>
      <c r="D84" s="1014">
        <f>D85+D86</f>
        <v>0</v>
      </c>
      <c r="E84" s="1014">
        <f>E85+E86</f>
        <v>0</v>
      </c>
      <c r="F84" s="1014">
        <f>F85+F86</f>
        <v>0</v>
      </c>
    </row>
    <row r="85" spans="2:6" ht="19.5" thickBot="1" x14ac:dyDescent="0.3">
      <c r="B85" s="1013" t="s">
        <v>569</v>
      </c>
      <c r="C85" s="1012">
        <v>0</v>
      </c>
      <c r="D85" s="1012">
        <v>0</v>
      </c>
      <c r="E85" s="1012">
        <v>0</v>
      </c>
      <c r="F85" s="1012">
        <v>0</v>
      </c>
    </row>
    <row r="86" spans="2:6" ht="19.5" thickBot="1" x14ac:dyDescent="0.3">
      <c r="B86" s="1013" t="s">
        <v>600</v>
      </c>
      <c r="C86" s="1012">
        <v>0</v>
      </c>
      <c r="D86" s="1012">
        <v>0</v>
      </c>
      <c r="E86" s="1012">
        <v>0</v>
      </c>
      <c r="F86" s="1012">
        <v>0</v>
      </c>
    </row>
    <row r="87" spans="2:6" ht="19.5" thickBot="1" x14ac:dyDescent="0.3">
      <c r="B87" s="1015" t="s">
        <v>573</v>
      </c>
      <c r="C87" s="1014">
        <f>C88+C89</f>
        <v>250000</v>
      </c>
      <c r="D87" s="1014">
        <f>D88+D89</f>
        <v>250000</v>
      </c>
      <c r="E87" s="1014">
        <f>E88+E89</f>
        <v>250000</v>
      </c>
      <c r="F87" s="1014">
        <f>F88+F89</f>
        <v>250000</v>
      </c>
    </row>
    <row r="88" spans="2:6" ht="19.5" thickBot="1" x14ac:dyDescent="0.3">
      <c r="B88" s="1013" t="s">
        <v>569</v>
      </c>
      <c r="C88" s="1012">
        <f t="shared" ref="C88:F89" si="0">C38</f>
        <v>250000</v>
      </c>
      <c r="D88" s="1012">
        <f t="shared" si="0"/>
        <v>250000</v>
      </c>
      <c r="E88" s="1012">
        <f t="shared" si="0"/>
        <v>250000</v>
      </c>
      <c r="F88" s="1012">
        <f t="shared" si="0"/>
        <v>250000</v>
      </c>
    </row>
    <row r="89" spans="2:6" ht="19.5" thickBot="1" x14ac:dyDescent="0.3">
      <c r="B89" s="1013" t="s">
        <v>600</v>
      </c>
      <c r="C89" s="1012">
        <f t="shared" si="0"/>
        <v>0</v>
      </c>
      <c r="D89" s="1012">
        <f t="shared" si="0"/>
        <v>0</v>
      </c>
      <c r="E89" s="1012">
        <f t="shared" si="0"/>
        <v>0</v>
      </c>
      <c r="F89" s="1012">
        <f t="shared" si="0"/>
        <v>0</v>
      </c>
    </row>
    <row r="90" spans="2:6" ht="19.5" thickBot="1" x14ac:dyDescent="0.3">
      <c r="B90" s="1015" t="s">
        <v>574</v>
      </c>
      <c r="C90" s="1014">
        <f>C91+C92</f>
        <v>0</v>
      </c>
      <c r="D90" s="1014">
        <f>D91+D92</f>
        <v>0</v>
      </c>
      <c r="E90" s="1014">
        <f>E91+E92</f>
        <v>0</v>
      </c>
      <c r="F90" s="1014">
        <f>F91+F92</f>
        <v>0</v>
      </c>
    </row>
    <row r="91" spans="2:6" ht="19.5" thickBot="1" x14ac:dyDescent="0.3">
      <c r="B91" s="1013" t="s">
        <v>569</v>
      </c>
      <c r="C91" s="1012">
        <v>0</v>
      </c>
      <c r="D91" s="1012">
        <v>0</v>
      </c>
      <c r="E91" s="1012">
        <v>0</v>
      </c>
      <c r="F91" s="1012">
        <v>0</v>
      </c>
    </row>
    <row r="92" spans="2:6" ht="19.5" thickBot="1" x14ac:dyDescent="0.3">
      <c r="B92" s="1013" t="s">
        <v>600</v>
      </c>
      <c r="C92" s="1012">
        <v>0</v>
      </c>
      <c r="D92" s="1012">
        <v>0</v>
      </c>
      <c r="E92" s="1012">
        <v>0</v>
      </c>
      <c r="F92" s="1012">
        <v>0</v>
      </c>
    </row>
    <row r="93" spans="2:6" ht="19.5" thickBot="1" x14ac:dyDescent="0.3">
      <c r="B93" s="1015" t="s">
        <v>575</v>
      </c>
      <c r="C93" s="1014">
        <f>C94+C95</f>
        <v>0</v>
      </c>
      <c r="D93" s="1014">
        <f>D94+D95</f>
        <v>0</v>
      </c>
      <c r="E93" s="1014">
        <f>E94+E95</f>
        <v>0</v>
      </c>
      <c r="F93" s="1014">
        <f>F94+F95</f>
        <v>0</v>
      </c>
    </row>
    <row r="94" spans="2:6" ht="19.5" thickBot="1" x14ac:dyDescent="0.3">
      <c r="B94" s="1013" t="s">
        <v>569</v>
      </c>
      <c r="C94" s="1012">
        <v>0</v>
      </c>
      <c r="D94" s="1012">
        <v>0</v>
      </c>
      <c r="E94" s="1012">
        <v>0</v>
      </c>
      <c r="F94" s="1012">
        <v>0</v>
      </c>
    </row>
    <row r="95" spans="2:6" ht="19.5" thickBot="1" x14ac:dyDescent="0.3">
      <c r="B95" s="1013" t="s">
        <v>600</v>
      </c>
      <c r="C95" s="1012">
        <v>0</v>
      </c>
      <c r="D95" s="1012">
        <v>0</v>
      </c>
      <c r="E95" s="1012">
        <v>0</v>
      </c>
      <c r="F95" s="1012">
        <v>0</v>
      </c>
    </row>
    <row r="96" spans="2:6" ht="19.5" thickBot="1" x14ac:dyDescent="0.3">
      <c r="B96" s="1015" t="s">
        <v>576</v>
      </c>
      <c r="C96" s="1014">
        <f>C97+C98</f>
        <v>0</v>
      </c>
      <c r="D96" s="1014">
        <f>D97+D98</f>
        <v>0</v>
      </c>
      <c r="E96" s="1014">
        <f>E97+E98</f>
        <v>0</v>
      </c>
      <c r="F96" s="1014">
        <f>F97+F98</f>
        <v>0</v>
      </c>
    </row>
    <row r="97" spans="2:6" ht="19.5" thickBot="1" x14ac:dyDescent="0.3">
      <c r="B97" s="1013" t="s">
        <v>569</v>
      </c>
      <c r="C97" s="1012">
        <v>0</v>
      </c>
      <c r="D97" s="1012">
        <v>0</v>
      </c>
      <c r="E97" s="1012">
        <v>0</v>
      </c>
      <c r="F97" s="1012">
        <v>0</v>
      </c>
    </row>
    <row r="98" spans="2:6" ht="19.5" thickBot="1" x14ac:dyDescent="0.3">
      <c r="B98" s="1013" t="s">
        <v>600</v>
      </c>
      <c r="C98" s="1012">
        <v>0</v>
      </c>
      <c r="D98" s="1012">
        <v>0</v>
      </c>
      <c r="E98" s="1012">
        <v>0</v>
      </c>
      <c r="F98" s="1012">
        <v>0</v>
      </c>
    </row>
    <row r="99" spans="2:6" ht="19.5" thickBot="1" x14ac:dyDescent="0.3">
      <c r="B99" s="1015" t="s">
        <v>601</v>
      </c>
      <c r="C99" s="1014">
        <f>C100+C101+C102+C103</f>
        <v>0</v>
      </c>
      <c r="D99" s="1014">
        <f>D100+D101+D102+D103</f>
        <v>0</v>
      </c>
      <c r="E99" s="1014">
        <f>E100+E101+E102+E103</f>
        <v>0</v>
      </c>
      <c r="F99" s="1014">
        <f>F100+F101+F102+F103</f>
        <v>0</v>
      </c>
    </row>
    <row r="100" spans="2:6" ht="19.5" thickBot="1" x14ac:dyDescent="0.3">
      <c r="B100" s="1013" t="s">
        <v>569</v>
      </c>
      <c r="C100" s="1012">
        <v>0</v>
      </c>
      <c r="D100" s="1012">
        <v>0</v>
      </c>
      <c r="E100" s="1012">
        <v>0</v>
      </c>
      <c r="F100" s="1012">
        <v>0</v>
      </c>
    </row>
    <row r="101" spans="2:6" ht="19.5" thickBot="1" x14ac:dyDescent="0.3">
      <c r="B101" s="1013" t="s">
        <v>602</v>
      </c>
      <c r="C101" s="1012">
        <v>0</v>
      </c>
      <c r="D101" s="1012">
        <v>0</v>
      </c>
      <c r="E101" s="1012">
        <v>0</v>
      </c>
      <c r="F101" s="1012">
        <v>0</v>
      </c>
    </row>
    <row r="102" spans="2:6" ht="19.5" thickBot="1" x14ac:dyDescent="0.3">
      <c r="B102" s="1013" t="s">
        <v>595</v>
      </c>
      <c r="C102" s="1012">
        <v>0</v>
      </c>
      <c r="D102" s="1012">
        <v>0</v>
      </c>
      <c r="E102" s="1012">
        <v>0</v>
      </c>
      <c r="F102" s="1012">
        <v>0</v>
      </c>
    </row>
    <row r="103" spans="2:6" ht="19.5" thickBot="1" x14ac:dyDescent="0.3">
      <c r="B103" s="1013" t="s">
        <v>596</v>
      </c>
      <c r="C103" s="1012">
        <v>0</v>
      </c>
      <c r="D103" s="1012">
        <v>0</v>
      </c>
      <c r="E103" s="1012">
        <v>0</v>
      </c>
      <c r="F103" s="1012">
        <v>0</v>
      </c>
    </row>
    <row r="104" spans="2:6" ht="19.5" thickBot="1" x14ac:dyDescent="0.3">
      <c r="B104" s="1015" t="s">
        <v>603</v>
      </c>
      <c r="C104" s="1014">
        <f>C105+C106+C107+C108</f>
        <v>250000</v>
      </c>
      <c r="D104" s="1014">
        <f>D74</f>
        <v>30000</v>
      </c>
      <c r="E104" s="1014">
        <f>E74</f>
        <v>98243</v>
      </c>
      <c r="F104" s="1014">
        <f>F74</f>
        <v>0</v>
      </c>
    </row>
    <row r="105" spans="2:6" ht="19.5" thickBot="1" x14ac:dyDescent="0.3">
      <c r="B105" s="1013" t="s">
        <v>569</v>
      </c>
      <c r="C105" s="1012">
        <v>250000</v>
      </c>
      <c r="D105" s="1012">
        <f>D74</f>
        <v>30000</v>
      </c>
      <c r="E105" s="1012">
        <f>E74</f>
        <v>98243</v>
      </c>
      <c r="F105" s="1012">
        <f>F74</f>
        <v>0</v>
      </c>
    </row>
    <row r="106" spans="2:6" ht="19.5" thickBot="1" x14ac:dyDescent="0.3">
      <c r="B106" s="1013" t="s">
        <v>602</v>
      </c>
      <c r="C106" s="1012">
        <v>0</v>
      </c>
      <c r="D106" s="1012">
        <v>0</v>
      </c>
      <c r="E106" s="1012">
        <v>0</v>
      </c>
      <c r="F106" s="1012">
        <v>0</v>
      </c>
    </row>
    <row r="107" spans="2:6" ht="19.5" thickBot="1" x14ac:dyDescent="0.3">
      <c r="B107" s="1013" t="s">
        <v>595</v>
      </c>
      <c r="C107" s="1012">
        <v>0</v>
      </c>
      <c r="D107" s="1012">
        <v>0</v>
      </c>
      <c r="E107" s="1012">
        <v>0</v>
      </c>
      <c r="F107" s="1012">
        <v>0</v>
      </c>
    </row>
    <row r="108" spans="2:6" ht="19.5" thickBot="1" x14ac:dyDescent="0.3">
      <c r="B108" s="1013" t="s">
        <v>596</v>
      </c>
      <c r="C108" s="1012">
        <v>0</v>
      </c>
      <c r="D108" s="1012">
        <v>0</v>
      </c>
      <c r="E108" s="1012">
        <v>0</v>
      </c>
      <c r="F108" s="1012">
        <v>0</v>
      </c>
    </row>
    <row r="109" spans="2:6" ht="19.5" thickBot="1" x14ac:dyDescent="0.3">
      <c r="B109" s="1011" t="s">
        <v>578</v>
      </c>
      <c r="C109" s="1010">
        <f>IF(C77-C76=0,0,"Error")</f>
        <v>0</v>
      </c>
      <c r="D109" s="1010">
        <f>IF(D77-D76=0,0,"Error")</f>
        <v>0</v>
      </c>
      <c r="E109" s="1010">
        <f>IF(E77-E76=0,0,"Error")</f>
        <v>0</v>
      </c>
      <c r="F109" s="1010">
        <f>IF(F77-F76=0,0,"Error")</f>
        <v>0</v>
      </c>
    </row>
    <row r="110" spans="2:6" ht="14.25" customHeight="1" x14ac:dyDescent="0.25">
      <c r="B110" s="2205" t="s">
        <v>2555</v>
      </c>
      <c r="C110" s="2205"/>
      <c r="D110" s="2205"/>
      <c r="E110" s="2205"/>
      <c r="F110" s="2205"/>
    </row>
    <row r="111" spans="2:6" x14ac:dyDescent="0.25">
      <c r="B111" s="1009"/>
      <c r="C111" s="1008"/>
      <c r="D111" s="1008"/>
      <c r="E111" s="1008"/>
      <c r="F111" s="1008"/>
    </row>
  </sheetData>
  <mergeCells count="23">
    <mergeCell ref="C16:F16"/>
    <mergeCell ref="B53:B54"/>
    <mergeCell ref="B1:F1"/>
    <mergeCell ref="B2:F2"/>
    <mergeCell ref="C4:F4"/>
    <mergeCell ref="C5:F5"/>
    <mergeCell ref="C6:F6"/>
    <mergeCell ref="B110:F110"/>
    <mergeCell ref="B7:F7"/>
    <mergeCell ref="B8:F8"/>
    <mergeCell ref="C9:F9"/>
    <mergeCell ref="B10:B11"/>
    <mergeCell ref="B61:F61"/>
    <mergeCell ref="B62:B63"/>
    <mergeCell ref="C17:F17"/>
    <mergeCell ref="C18:F18"/>
    <mergeCell ref="B27:F27"/>
    <mergeCell ref="B48:F48"/>
    <mergeCell ref="B49:F49"/>
    <mergeCell ref="C51:F51"/>
    <mergeCell ref="C14:F14"/>
    <mergeCell ref="B15:F15"/>
    <mergeCell ref="C52:F52"/>
  </mergeCells>
  <pageMargins left="0.9" right="0.2" top="0.75" bottom="0.76822916666666696" header="0.3" footer="0.5"/>
  <pageSetup scale="47" orientation="portrait" verticalDpi="597" r:id="rId1"/>
  <headerFooter>
    <oddFooter>&amp;R&amp;P</oddFooter>
  </headerFooter>
  <rowBreaks count="1" manualBreakCount="1">
    <brk id="61"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455"/>
  <sheetViews>
    <sheetView topLeftCell="A46" workbookViewId="0">
      <selection activeCell="J20" sqref="J20"/>
    </sheetView>
  </sheetViews>
  <sheetFormatPr defaultRowHeight="15" x14ac:dyDescent="0.25"/>
  <cols>
    <col min="1" max="1" width="13.28515625" style="243" customWidth="1"/>
    <col min="2" max="2" width="9.7109375" style="243" customWidth="1"/>
    <col min="3" max="3" width="28.28515625" style="243" customWidth="1"/>
    <col min="4" max="6" width="15.85546875" style="243" customWidth="1"/>
    <col min="7" max="7" width="16.140625" style="243" customWidth="1"/>
    <col min="8" max="8" width="6.7109375" style="243" customWidth="1"/>
    <col min="9" max="9" width="18.28515625" style="243" customWidth="1"/>
    <col min="10" max="10" width="10.7109375" style="243" customWidth="1"/>
    <col min="11" max="11" width="17.42578125" style="243" customWidth="1"/>
    <col min="12" max="16384" width="9.140625" style="243"/>
  </cols>
  <sheetData>
    <row r="1" spans="1:11" ht="20.100000000000001" customHeight="1" x14ac:dyDescent="0.25">
      <c r="A1" s="242"/>
      <c r="B1" s="242"/>
      <c r="C1" s="1404" t="s">
        <v>0</v>
      </c>
      <c r="D1" s="1405"/>
      <c r="E1" s="1405"/>
      <c r="F1" s="1405"/>
      <c r="G1" s="1405"/>
      <c r="H1" s="242"/>
      <c r="I1" s="242"/>
      <c r="J1" s="242"/>
      <c r="K1" s="242"/>
    </row>
    <row r="2" spans="1:11" ht="24.95" customHeight="1" x14ac:dyDescent="0.25">
      <c r="A2" s="242"/>
      <c r="B2" s="242"/>
      <c r="C2" s="1406" t="s">
        <v>1</v>
      </c>
      <c r="D2" s="1407"/>
      <c r="E2" s="1407"/>
      <c r="F2" s="1407"/>
      <c r="G2" s="1407"/>
      <c r="H2" s="242"/>
      <c r="I2" s="242"/>
      <c r="J2" s="242"/>
      <c r="K2" s="242"/>
    </row>
    <row r="3" spans="1:11" ht="14.1" customHeight="1" x14ac:dyDescent="0.25">
      <c r="A3" s="242"/>
      <c r="B3" s="242"/>
      <c r="C3" s="244" t="s">
        <v>2</v>
      </c>
      <c r="D3" s="1402" t="s">
        <v>768</v>
      </c>
      <c r="E3" s="1403"/>
      <c r="F3" s="1403"/>
      <c r="G3" s="1403"/>
      <c r="H3" s="242"/>
      <c r="I3" s="242"/>
      <c r="J3" s="242"/>
      <c r="K3" s="242"/>
    </row>
    <row r="4" spans="1:11" ht="14.1" customHeight="1" x14ac:dyDescent="0.25">
      <c r="A4" s="242"/>
      <c r="B4" s="242"/>
      <c r="C4" s="244" t="s">
        <v>4</v>
      </c>
      <c r="D4" s="1402" t="s">
        <v>769</v>
      </c>
      <c r="E4" s="1403"/>
      <c r="F4" s="1403"/>
      <c r="G4" s="1403"/>
      <c r="H4" s="242"/>
      <c r="I4" s="242"/>
      <c r="J4" s="242"/>
      <c r="K4" s="242"/>
    </row>
    <row r="5" spans="1:11" ht="14.1" customHeight="1" x14ac:dyDescent="0.25">
      <c r="A5" s="242"/>
      <c r="B5" s="242"/>
      <c r="C5" s="244" t="s">
        <v>6</v>
      </c>
      <c r="D5" s="1402" t="s">
        <v>770</v>
      </c>
      <c r="E5" s="1403"/>
      <c r="F5" s="1403"/>
      <c r="G5" s="1403"/>
      <c r="H5" s="242"/>
      <c r="I5" s="242"/>
      <c r="J5" s="242"/>
      <c r="K5" s="242"/>
    </row>
    <row r="6" spans="1:11" ht="14.1" customHeight="1" x14ac:dyDescent="0.25">
      <c r="A6" s="242"/>
      <c r="B6" s="242"/>
      <c r="C6" s="244" t="s">
        <v>8</v>
      </c>
      <c r="D6" s="1402" t="s">
        <v>771</v>
      </c>
      <c r="E6" s="1403"/>
      <c r="F6" s="1403"/>
      <c r="G6" s="1403"/>
      <c r="H6" s="242"/>
      <c r="I6" s="242"/>
      <c r="J6" s="242"/>
      <c r="K6" s="242"/>
    </row>
    <row r="7" spans="1:11" ht="14.1" customHeight="1" x14ac:dyDescent="0.25">
      <c r="A7" s="242"/>
      <c r="B7" s="242"/>
      <c r="C7" s="244" t="s">
        <v>10</v>
      </c>
      <c r="D7" s="1394" t="s">
        <v>11</v>
      </c>
      <c r="E7" s="1395"/>
      <c r="F7" s="1395"/>
      <c r="G7" s="1395"/>
      <c r="H7" s="242"/>
      <c r="I7" s="242"/>
      <c r="J7" s="242"/>
      <c r="K7" s="242"/>
    </row>
    <row r="8" spans="1:11" ht="14.1" customHeight="1" x14ac:dyDescent="0.25">
      <c r="A8" s="242"/>
      <c r="B8" s="242"/>
      <c r="C8" s="1396" t="s">
        <v>12</v>
      </c>
      <c r="D8" s="1397"/>
      <c r="E8" s="1397"/>
      <c r="F8" s="1397"/>
      <c r="G8" s="1397"/>
      <c r="H8" s="242"/>
      <c r="I8" s="242"/>
      <c r="J8" s="242"/>
      <c r="K8" s="242"/>
    </row>
    <row r="9" spans="1:11" ht="30.95" customHeight="1" x14ac:dyDescent="0.25">
      <c r="A9" s="242"/>
      <c r="B9" s="242"/>
      <c r="C9" s="1398" t="s">
        <v>772</v>
      </c>
      <c r="D9" s="1399"/>
      <c r="E9" s="1399"/>
      <c r="F9" s="1399"/>
      <c r="G9" s="1399"/>
      <c r="H9" s="242"/>
      <c r="I9" s="242"/>
      <c r="J9" s="242"/>
      <c r="K9" s="242"/>
    </row>
    <row r="10" spans="1:11" ht="27" customHeight="1" x14ac:dyDescent="0.25">
      <c r="A10" s="242"/>
      <c r="B10" s="242"/>
      <c r="C10" s="245" t="s">
        <v>14</v>
      </c>
      <c r="D10" s="1400" t="s">
        <v>773</v>
      </c>
      <c r="E10" s="1401"/>
      <c r="F10" s="1401"/>
      <c r="G10" s="1401"/>
      <c r="H10" s="242"/>
      <c r="I10" s="242"/>
      <c r="J10" s="242"/>
      <c r="K10" s="242"/>
    </row>
    <row r="11" spans="1:11" ht="26.1" customHeight="1" x14ac:dyDescent="0.25">
      <c r="A11" s="242"/>
      <c r="B11" s="242"/>
      <c r="C11" s="245" t="s">
        <v>21</v>
      </c>
      <c r="D11" s="1400" t="s">
        <v>774</v>
      </c>
      <c r="E11" s="1401"/>
      <c r="F11" s="1401"/>
      <c r="G11" s="1401"/>
      <c r="H11" s="242"/>
      <c r="I11" s="242"/>
      <c r="J11" s="242"/>
      <c r="K11" s="242"/>
    </row>
    <row r="12" spans="1:11" ht="14.1" customHeight="1" x14ac:dyDescent="0.25">
      <c r="A12" s="242"/>
      <c r="B12" s="242"/>
      <c r="C12" s="1392" t="s">
        <v>30</v>
      </c>
      <c r="D12" s="1393"/>
      <c r="E12" s="1393"/>
      <c r="F12" s="1393"/>
      <c r="G12" s="1393"/>
      <c r="H12" s="242"/>
      <c r="I12" s="242"/>
      <c r="J12" s="242"/>
      <c r="K12" s="242"/>
    </row>
    <row r="13" spans="1:11" ht="14.1" customHeight="1" x14ac:dyDescent="0.25">
      <c r="A13" s="242"/>
      <c r="B13" s="242"/>
      <c r="C13" s="246" t="s">
        <v>775</v>
      </c>
      <c r="D13" s="1392" t="s">
        <v>776</v>
      </c>
      <c r="E13" s="1393"/>
      <c r="F13" s="1393"/>
      <c r="G13" s="1393"/>
      <c r="H13" s="242"/>
      <c r="I13" s="242"/>
      <c r="J13" s="242"/>
      <c r="K13" s="242"/>
    </row>
    <row r="14" spans="1:11" ht="27" customHeight="1" x14ac:dyDescent="0.25">
      <c r="A14" s="242"/>
      <c r="B14" s="242"/>
      <c r="C14" s="247" t="s">
        <v>33</v>
      </c>
      <c r="D14" s="1386" t="s">
        <v>777</v>
      </c>
      <c r="E14" s="1387"/>
      <c r="F14" s="1387"/>
      <c r="G14" s="1387"/>
      <c r="H14" s="242"/>
      <c r="I14" s="242"/>
      <c r="J14" s="242"/>
      <c r="K14" s="242"/>
    </row>
    <row r="15" spans="1:11" ht="27" customHeight="1" x14ac:dyDescent="0.25">
      <c r="A15" s="242"/>
      <c r="B15" s="242"/>
      <c r="C15" s="248" t="s">
        <v>35</v>
      </c>
      <c r="D15" s="1388" t="s">
        <v>778</v>
      </c>
      <c r="E15" s="1389"/>
      <c r="F15" s="1389"/>
      <c r="G15" s="1389"/>
      <c r="H15" s="242"/>
      <c r="I15" s="242"/>
      <c r="J15" s="242"/>
      <c r="K15" s="242"/>
    </row>
    <row r="16" spans="1:11" ht="27" customHeight="1" x14ac:dyDescent="0.25">
      <c r="A16" s="242"/>
      <c r="B16" s="242"/>
      <c r="C16" s="248" t="s">
        <v>37</v>
      </c>
      <c r="D16" s="1388" t="s">
        <v>779</v>
      </c>
      <c r="E16" s="1389"/>
      <c r="F16" s="1389"/>
      <c r="G16" s="1389"/>
      <c r="H16" s="242"/>
      <c r="I16" s="242"/>
      <c r="J16" s="242"/>
      <c r="K16" s="242"/>
    </row>
    <row r="17" spans="1:11" ht="15" customHeight="1" x14ac:dyDescent="0.25">
      <c r="A17" s="242"/>
      <c r="B17" s="242"/>
      <c r="C17" s="249"/>
      <c r="D17" s="250">
        <v>2022</v>
      </c>
      <c r="E17" s="250">
        <v>2023</v>
      </c>
      <c r="F17" s="250">
        <v>2024</v>
      </c>
      <c r="G17" s="250">
        <v>2025</v>
      </c>
      <c r="H17" s="242"/>
      <c r="I17" s="242"/>
      <c r="J17" s="242"/>
      <c r="K17" s="242"/>
    </row>
    <row r="18" spans="1:11" ht="15" customHeight="1" x14ac:dyDescent="0.25">
      <c r="A18" s="242"/>
      <c r="B18" s="242"/>
      <c r="C18" s="251"/>
      <c r="D18" s="252" t="s">
        <v>17</v>
      </c>
      <c r="E18" s="252" t="s">
        <v>18</v>
      </c>
      <c r="F18" s="252" t="s">
        <v>18</v>
      </c>
      <c r="G18" s="252" t="s">
        <v>18</v>
      </c>
      <c r="H18" s="242"/>
      <c r="I18" s="242"/>
      <c r="J18" s="242"/>
      <c r="K18" s="242"/>
    </row>
    <row r="19" spans="1:11" ht="14.1" customHeight="1" x14ac:dyDescent="0.25">
      <c r="A19" s="242"/>
      <c r="B19" s="242"/>
      <c r="C19" s="254" t="s">
        <v>39</v>
      </c>
      <c r="D19" s="255" t="s">
        <v>84</v>
      </c>
      <c r="E19" s="255" t="s">
        <v>84</v>
      </c>
      <c r="F19" s="255" t="s">
        <v>84</v>
      </c>
      <c r="G19" s="255" t="s">
        <v>84</v>
      </c>
      <c r="H19" s="242"/>
      <c r="I19" s="242"/>
      <c r="J19" s="242"/>
      <c r="K19" s="242"/>
    </row>
    <row r="20" spans="1:11" ht="14.1" customHeight="1" x14ac:dyDescent="0.25">
      <c r="A20" s="242"/>
      <c r="B20" s="242"/>
      <c r="C20" s="254" t="s">
        <v>40</v>
      </c>
      <c r="D20" s="255" t="s">
        <v>780</v>
      </c>
      <c r="E20" s="255" t="s">
        <v>781</v>
      </c>
      <c r="F20" s="255" t="s">
        <v>782</v>
      </c>
      <c r="G20" s="255" t="s">
        <v>782</v>
      </c>
      <c r="H20" s="242"/>
      <c r="I20" s="242"/>
      <c r="J20" s="242"/>
      <c r="K20" s="242"/>
    </row>
    <row r="21" spans="1:11" ht="14.1" customHeight="1" x14ac:dyDescent="0.25">
      <c r="A21" s="242"/>
      <c r="B21" s="242"/>
      <c r="C21" s="254" t="s">
        <v>43</v>
      </c>
      <c r="D21" s="255" t="s">
        <v>780</v>
      </c>
      <c r="E21" s="255" t="s">
        <v>781</v>
      </c>
      <c r="F21" s="255" t="s">
        <v>782</v>
      </c>
      <c r="G21" s="255" t="s">
        <v>782</v>
      </c>
      <c r="H21" s="242"/>
      <c r="I21" s="242"/>
      <c r="J21" s="242"/>
      <c r="K21" s="242"/>
    </row>
    <row r="22" spans="1:11" ht="14.1" customHeight="1" x14ac:dyDescent="0.25">
      <c r="A22" s="242"/>
      <c r="B22" s="242"/>
      <c r="C22" s="254" t="s">
        <v>46</v>
      </c>
      <c r="D22" s="255" t="s">
        <v>47</v>
      </c>
      <c r="E22" s="255" t="s">
        <v>48</v>
      </c>
      <c r="F22" s="255" t="s">
        <v>48</v>
      </c>
      <c r="G22" s="255" t="s">
        <v>48</v>
      </c>
      <c r="H22" s="242"/>
      <c r="I22" s="242"/>
      <c r="J22" s="242"/>
      <c r="K22" s="242"/>
    </row>
    <row r="23" spans="1:11" ht="14.1" customHeight="1" x14ac:dyDescent="0.25">
      <c r="A23" s="242"/>
      <c r="B23" s="242"/>
      <c r="C23" s="254" t="s">
        <v>49</v>
      </c>
      <c r="D23" s="255" t="s">
        <v>47</v>
      </c>
      <c r="E23" s="255" t="s">
        <v>783</v>
      </c>
      <c r="F23" s="255" t="s">
        <v>784</v>
      </c>
      <c r="G23" s="255" t="s">
        <v>48</v>
      </c>
      <c r="H23" s="242"/>
      <c r="I23" s="242"/>
      <c r="J23" s="242"/>
      <c r="K23" s="242"/>
    </row>
    <row r="24" spans="1:11" ht="14.1" customHeight="1" x14ac:dyDescent="0.25">
      <c r="A24" s="242"/>
      <c r="B24" s="242"/>
      <c r="C24" s="254" t="s">
        <v>51</v>
      </c>
      <c r="D24" s="255" t="s">
        <v>47</v>
      </c>
      <c r="E24" s="255" t="s">
        <v>783</v>
      </c>
      <c r="F24" s="255" t="s">
        <v>784</v>
      </c>
      <c r="G24" s="255" t="s">
        <v>48</v>
      </c>
      <c r="H24" s="242"/>
      <c r="I24" s="242"/>
      <c r="J24" s="242"/>
      <c r="K24" s="242"/>
    </row>
    <row r="25" spans="1:11" ht="14.1" customHeight="1" x14ac:dyDescent="0.25">
      <c r="A25" s="242"/>
      <c r="B25" s="242"/>
      <c r="C25" s="1390" t="s">
        <v>52</v>
      </c>
      <c r="D25" s="1391"/>
      <c r="E25" s="1391"/>
      <c r="F25" s="1391"/>
      <c r="G25" s="1391"/>
      <c r="H25" s="242"/>
      <c r="I25" s="242"/>
      <c r="J25" s="242"/>
      <c r="K25" s="242"/>
    </row>
    <row r="26" spans="1:11" ht="14.1" customHeight="1" x14ac:dyDescent="0.25">
      <c r="A26" s="242"/>
      <c r="B26" s="242"/>
      <c r="C26" s="249"/>
      <c r="D26" s="250">
        <v>2022</v>
      </c>
      <c r="E26" s="250">
        <v>2023</v>
      </c>
      <c r="F26" s="250">
        <v>2024</v>
      </c>
      <c r="G26" s="250">
        <v>2025</v>
      </c>
      <c r="H26" s="242"/>
      <c r="I26" s="242"/>
      <c r="J26" s="242"/>
      <c r="K26" s="242"/>
    </row>
    <row r="27" spans="1:11" ht="14.1" customHeight="1" x14ac:dyDescent="0.25">
      <c r="A27" s="242"/>
      <c r="B27" s="242"/>
      <c r="C27" s="251"/>
      <c r="D27" s="252" t="s">
        <v>17</v>
      </c>
      <c r="E27" s="252" t="s">
        <v>18</v>
      </c>
      <c r="F27" s="252" t="s">
        <v>18</v>
      </c>
      <c r="G27" s="252" t="s">
        <v>18</v>
      </c>
      <c r="H27" s="242"/>
      <c r="I27" s="242"/>
      <c r="J27" s="242"/>
      <c r="K27" s="242"/>
    </row>
    <row r="28" spans="1:11" ht="14.1" customHeight="1" x14ac:dyDescent="0.25">
      <c r="A28" s="242"/>
      <c r="B28" s="242"/>
      <c r="C28" s="256" t="s">
        <v>53</v>
      </c>
      <c r="D28" s="257">
        <v>1111897000</v>
      </c>
      <c r="E28" s="257">
        <v>1140000000</v>
      </c>
      <c r="F28" s="257">
        <v>1140000000</v>
      </c>
      <c r="G28" s="257">
        <v>1140000000</v>
      </c>
      <c r="H28" s="242"/>
      <c r="I28" s="242"/>
      <c r="J28" s="242"/>
      <c r="K28" s="242"/>
    </row>
    <row r="29" spans="1:11" ht="14.1" customHeight="1" x14ac:dyDescent="0.25">
      <c r="A29" s="242"/>
      <c r="B29" s="242"/>
      <c r="C29" s="256" t="s">
        <v>54</v>
      </c>
      <c r="D29" s="257">
        <v>1111897000</v>
      </c>
      <c r="E29" s="257">
        <v>1140000000</v>
      </c>
      <c r="F29" s="257">
        <v>1140000000</v>
      </c>
      <c r="G29" s="257">
        <v>1140000000</v>
      </c>
      <c r="H29" s="242"/>
      <c r="I29" s="242"/>
      <c r="J29" s="242"/>
      <c r="K29" s="242"/>
    </row>
    <row r="30" spans="1:11" ht="14.1" customHeight="1" x14ac:dyDescent="0.25">
      <c r="A30" s="242"/>
      <c r="B30" s="242"/>
      <c r="C30" s="256" t="s">
        <v>55</v>
      </c>
      <c r="D30" s="257">
        <v>0</v>
      </c>
      <c r="E30" s="257">
        <v>0</v>
      </c>
      <c r="F30" s="257">
        <v>0</v>
      </c>
      <c r="G30" s="257">
        <v>0</v>
      </c>
      <c r="H30" s="242"/>
      <c r="I30" s="242"/>
      <c r="J30" s="242"/>
      <c r="K30" s="242"/>
    </row>
    <row r="31" spans="1:11" ht="14.1" customHeight="1" x14ac:dyDescent="0.25">
      <c r="A31" s="242"/>
      <c r="B31" s="242"/>
      <c r="C31" s="256" t="s">
        <v>56</v>
      </c>
      <c r="D31" s="257">
        <v>180375000</v>
      </c>
      <c r="E31" s="257">
        <v>185000000</v>
      </c>
      <c r="F31" s="257">
        <v>185000000</v>
      </c>
      <c r="G31" s="257">
        <v>185000000</v>
      </c>
      <c r="H31" s="242"/>
      <c r="I31" s="242"/>
      <c r="J31" s="242"/>
      <c r="K31" s="242"/>
    </row>
    <row r="32" spans="1:11" ht="14.1" customHeight="1" x14ac:dyDescent="0.25">
      <c r="A32" s="242"/>
      <c r="B32" s="242"/>
      <c r="C32" s="256" t="s">
        <v>54</v>
      </c>
      <c r="D32" s="257">
        <v>180375000</v>
      </c>
      <c r="E32" s="257">
        <v>185000000</v>
      </c>
      <c r="F32" s="257">
        <v>185000000</v>
      </c>
      <c r="G32" s="257">
        <v>185000000</v>
      </c>
      <c r="H32" s="242"/>
      <c r="I32" s="242"/>
      <c r="J32" s="242"/>
      <c r="K32" s="242"/>
    </row>
    <row r="33" spans="1:11" ht="14.1" customHeight="1" x14ac:dyDescent="0.25">
      <c r="A33" s="242"/>
      <c r="B33" s="242"/>
      <c r="C33" s="256" t="s">
        <v>55</v>
      </c>
      <c r="D33" s="257">
        <v>0</v>
      </c>
      <c r="E33" s="257">
        <v>0</v>
      </c>
      <c r="F33" s="257">
        <v>0</v>
      </c>
      <c r="G33" s="257">
        <v>0</v>
      </c>
      <c r="H33" s="242"/>
      <c r="I33" s="242"/>
      <c r="J33" s="242"/>
      <c r="K33" s="242"/>
    </row>
    <row r="34" spans="1:11" ht="14.1" customHeight="1" x14ac:dyDescent="0.25">
      <c r="A34" s="242"/>
      <c r="B34" s="242"/>
      <c r="C34" s="256" t="s">
        <v>57</v>
      </c>
      <c r="D34" s="257">
        <v>419580000</v>
      </c>
      <c r="E34" s="257">
        <v>470000000</v>
      </c>
      <c r="F34" s="257">
        <v>487000000</v>
      </c>
      <c r="G34" s="257">
        <v>487000000</v>
      </c>
      <c r="H34" s="242"/>
      <c r="I34" s="242"/>
      <c r="J34" s="242"/>
      <c r="K34" s="242"/>
    </row>
    <row r="35" spans="1:11" ht="14.1" customHeight="1" x14ac:dyDescent="0.25">
      <c r="A35" s="242"/>
      <c r="B35" s="242"/>
      <c r="C35" s="256" t="s">
        <v>54</v>
      </c>
      <c r="D35" s="257">
        <v>416880000</v>
      </c>
      <c r="E35" s="257">
        <v>467000000</v>
      </c>
      <c r="F35" s="257">
        <v>484000000</v>
      </c>
      <c r="G35" s="257">
        <v>484000000</v>
      </c>
      <c r="H35" s="242"/>
      <c r="I35" s="242"/>
      <c r="J35" s="242"/>
      <c r="K35" s="242"/>
    </row>
    <row r="36" spans="1:11" ht="14.1" customHeight="1" x14ac:dyDescent="0.25">
      <c r="A36" s="242"/>
      <c r="B36" s="242"/>
      <c r="C36" s="256" t="s">
        <v>55</v>
      </c>
      <c r="D36" s="257">
        <v>2700000</v>
      </c>
      <c r="E36" s="257">
        <v>3000000</v>
      </c>
      <c r="F36" s="257">
        <v>3000000</v>
      </c>
      <c r="G36" s="257">
        <v>3000000</v>
      </c>
      <c r="H36" s="242"/>
      <c r="I36" s="242"/>
      <c r="J36" s="242"/>
      <c r="K36" s="242"/>
    </row>
    <row r="37" spans="1:11" ht="14.1" customHeight="1" x14ac:dyDescent="0.25">
      <c r="A37" s="242"/>
      <c r="B37" s="242"/>
      <c r="C37" s="256" t="s">
        <v>58</v>
      </c>
      <c r="D37" s="257">
        <v>0</v>
      </c>
      <c r="E37" s="257">
        <v>0</v>
      </c>
      <c r="F37" s="257">
        <v>0</v>
      </c>
      <c r="G37" s="257">
        <v>0</v>
      </c>
      <c r="H37" s="242"/>
      <c r="I37" s="242"/>
      <c r="J37" s="242"/>
      <c r="K37" s="242"/>
    </row>
    <row r="38" spans="1:11" ht="14.1" customHeight="1" x14ac:dyDescent="0.25">
      <c r="A38" s="242"/>
      <c r="B38" s="242"/>
      <c r="C38" s="256" t="s">
        <v>54</v>
      </c>
      <c r="D38" s="257">
        <v>0</v>
      </c>
      <c r="E38" s="257">
        <v>0</v>
      </c>
      <c r="F38" s="257">
        <v>0</v>
      </c>
      <c r="G38" s="257">
        <v>0</v>
      </c>
      <c r="H38" s="242"/>
      <c r="I38" s="242"/>
      <c r="J38" s="242"/>
      <c r="K38" s="242"/>
    </row>
    <row r="39" spans="1:11" ht="14.1" customHeight="1" x14ac:dyDescent="0.25">
      <c r="A39" s="242"/>
      <c r="B39" s="242"/>
      <c r="C39" s="256" t="s">
        <v>55</v>
      </c>
      <c r="D39" s="257">
        <v>0</v>
      </c>
      <c r="E39" s="257">
        <v>0</v>
      </c>
      <c r="F39" s="257">
        <v>0</v>
      </c>
      <c r="G39" s="257">
        <v>0</v>
      </c>
      <c r="H39" s="242"/>
      <c r="I39" s="242"/>
      <c r="J39" s="242"/>
      <c r="K39" s="242"/>
    </row>
    <row r="40" spans="1:11" ht="14.1" customHeight="1" x14ac:dyDescent="0.25">
      <c r="A40" s="242"/>
      <c r="B40" s="242"/>
      <c r="C40" s="256" t="s">
        <v>59</v>
      </c>
      <c r="D40" s="257">
        <v>0</v>
      </c>
      <c r="E40" s="257">
        <v>0</v>
      </c>
      <c r="F40" s="257">
        <v>0</v>
      </c>
      <c r="G40" s="257">
        <v>0</v>
      </c>
      <c r="H40" s="242"/>
      <c r="I40" s="242"/>
      <c r="J40" s="242"/>
      <c r="K40" s="242"/>
    </row>
    <row r="41" spans="1:11" ht="14.1" customHeight="1" x14ac:dyDescent="0.25">
      <c r="A41" s="242"/>
      <c r="B41" s="242"/>
      <c r="C41" s="256" t="s">
        <v>54</v>
      </c>
      <c r="D41" s="257">
        <v>0</v>
      </c>
      <c r="E41" s="257">
        <v>0</v>
      </c>
      <c r="F41" s="257">
        <v>0</v>
      </c>
      <c r="G41" s="257">
        <v>0</v>
      </c>
      <c r="H41" s="242"/>
      <c r="I41" s="242"/>
      <c r="J41" s="242"/>
      <c r="K41" s="242"/>
    </row>
    <row r="42" spans="1:11" ht="14.1" customHeight="1" x14ac:dyDescent="0.25">
      <c r="A42" s="242"/>
      <c r="B42" s="242"/>
      <c r="C42" s="256" t="s">
        <v>55</v>
      </c>
      <c r="D42" s="257">
        <v>0</v>
      </c>
      <c r="E42" s="257">
        <v>0</v>
      </c>
      <c r="F42" s="257">
        <v>0</v>
      </c>
      <c r="G42" s="257">
        <v>0</v>
      </c>
      <c r="H42" s="242"/>
      <c r="I42" s="242"/>
      <c r="J42" s="242"/>
      <c r="K42" s="242"/>
    </row>
    <row r="43" spans="1:11" ht="14.1" customHeight="1" x14ac:dyDescent="0.25">
      <c r="A43" s="242"/>
      <c r="B43" s="242"/>
      <c r="C43" s="256" t="s">
        <v>60</v>
      </c>
      <c r="D43" s="257">
        <v>0</v>
      </c>
      <c r="E43" s="257">
        <v>0</v>
      </c>
      <c r="F43" s="257">
        <v>0</v>
      </c>
      <c r="G43" s="257">
        <v>0</v>
      </c>
      <c r="H43" s="242"/>
      <c r="I43" s="242"/>
      <c r="J43" s="242"/>
      <c r="K43" s="242"/>
    </row>
    <row r="44" spans="1:11" ht="14.1" customHeight="1" x14ac:dyDescent="0.25">
      <c r="A44" s="242"/>
      <c r="B44" s="242"/>
      <c r="C44" s="256" t="s">
        <v>54</v>
      </c>
      <c r="D44" s="257">
        <v>0</v>
      </c>
      <c r="E44" s="257">
        <v>0</v>
      </c>
      <c r="F44" s="257">
        <v>0</v>
      </c>
      <c r="G44" s="257">
        <v>0</v>
      </c>
      <c r="H44" s="242"/>
      <c r="I44" s="242"/>
      <c r="J44" s="242"/>
      <c r="K44" s="242"/>
    </row>
    <row r="45" spans="1:11" ht="14.1" customHeight="1" x14ac:dyDescent="0.25">
      <c r="A45" s="242"/>
      <c r="B45" s="242"/>
      <c r="C45" s="256" t="s">
        <v>55</v>
      </c>
      <c r="D45" s="257">
        <v>0</v>
      </c>
      <c r="E45" s="257">
        <v>0</v>
      </c>
      <c r="F45" s="257">
        <v>0</v>
      </c>
      <c r="G45" s="257">
        <v>0</v>
      </c>
      <c r="H45" s="242"/>
      <c r="I45" s="242"/>
      <c r="J45" s="242"/>
      <c r="K45" s="242"/>
    </row>
    <row r="46" spans="1:11" ht="14.1" customHeight="1" x14ac:dyDescent="0.25">
      <c r="A46" s="242"/>
      <c r="B46" s="242"/>
      <c r="C46" s="256" t="s">
        <v>61</v>
      </c>
      <c r="D46" s="257">
        <v>38603000</v>
      </c>
      <c r="E46" s="257">
        <v>30000000</v>
      </c>
      <c r="F46" s="257">
        <v>28000000</v>
      </c>
      <c r="G46" s="257">
        <v>28000000</v>
      </c>
      <c r="H46" s="242"/>
      <c r="I46" s="242"/>
      <c r="J46" s="242"/>
      <c r="K46" s="242"/>
    </row>
    <row r="47" spans="1:11" ht="14.1" customHeight="1" x14ac:dyDescent="0.25">
      <c r="A47" s="242"/>
      <c r="B47" s="242"/>
      <c r="C47" s="256" t="s">
        <v>54</v>
      </c>
      <c r="D47" s="257">
        <v>38603000</v>
      </c>
      <c r="E47" s="257">
        <v>30000000</v>
      </c>
      <c r="F47" s="257">
        <v>28000000</v>
      </c>
      <c r="G47" s="257">
        <v>28000000</v>
      </c>
      <c r="H47" s="242"/>
      <c r="I47" s="242"/>
      <c r="J47" s="242"/>
      <c r="K47" s="242"/>
    </row>
    <row r="48" spans="1:11" ht="14.1" customHeight="1" x14ac:dyDescent="0.25">
      <c r="A48" s="242"/>
      <c r="B48" s="242"/>
      <c r="C48" s="256" t="s">
        <v>55</v>
      </c>
      <c r="D48" s="257">
        <v>0</v>
      </c>
      <c r="E48" s="257">
        <v>0</v>
      </c>
      <c r="F48" s="257">
        <v>0</v>
      </c>
      <c r="G48" s="257">
        <v>0</v>
      </c>
      <c r="H48" s="242"/>
      <c r="I48" s="242"/>
      <c r="J48" s="242"/>
      <c r="K48" s="242"/>
    </row>
    <row r="49" spans="1:11" ht="14.1" customHeight="1" x14ac:dyDescent="0.25">
      <c r="A49" s="242"/>
      <c r="B49" s="242"/>
      <c r="C49" s="256" t="s">
        <v>62</v>
      </c>
      <c r="D49" s="257">
        <v>0</v>
      </c>
      <c r="E49" s="257">
        <v>0</v>
      </c>
      <c r="F49" s="257">
        <v>0</v>
      </c>
      <c r="G49" s="257">
        <v>0</v>
      </c>
      <c r="H49" s="242"/>
      <c r="I49" s="242"/>
      <c r="J49" s="242"/>
      <c r="K49" s="242"/>
    </row>
    <row r="50" spans="1:11" ht="14.1" customHeight="1" x14ac:dyDescent="0.25">
      <c r="A50" s="242"/>
      <c r="B50" s="242"/>
      <c r="C50" s="256" t="s">
        <v>54</v>
      </c>
      <c r="D50" s="257">
        <v>0</v>
      </c>
      <c r="E50" s="257">
        <v>0</v>
      </c>
      <c r="F50" s="257">
        <v>0</v>
      </c>
      <c r="G50" s="257">
        <v>0</v>
      </c>
      <c r="H50" s="242"/>
      <c r="I50" s="242"/>
      <c r="J50" s="242"/>
      <c r="K50" s="242"/>
    </row>
    <row r="51" spans="1:11" ht="14.1" customHeight="1" x14ac:dyDescent="0.25">
      <c r="A51" s="242"/>
      <c r="B51" s="242"/>
      <c r="C51" s="256" t="s">
        <v>63</v>
      </c>
      <c r="D51" s="257">
        <v>0</v>
      </c>
      <c r="E51" s="257">
        <v>0</v>
      </c>
      <c r="F51" s="257">
        <v>0</v>
      </c>
      <c r="G51" s="257">
        <v>0</v>
      </c>
      <c r="H51" s="242"/>
      <c r="I51" s="242"/>
      <c r="J51" s="242"/>
      <c r="K51" s="242"/>
    </row>
    <row r="52" spans="1:11" ht="14.1" customHeight="1" x14ac:dyDescent="0.25">
      <c r="A52" s="242"/>
      <c r="B52" s="242"/>
      <c r="C52" s="256" t="s">
        <v>64</v>
      </c>
      <c r="D52" s="257">
        <v>0</v>
      </c>
      <c r="E52" s="257">
        <v>0</v>
      </c>
      <c r="F52" s="257">
        <v>0</v>
      </c>
      <c r="G52" s="257">
        <v>0</v>
      </c>
      <c r="H52" s="242"/>
      <c r="I52" s="242"/>
      <c r="J52" s="242"/>
      <c r="K52" s="242"/>
    </row>
    <row r="53" spans="1:11" ht="14.1" customHeight="1" x14ac:dyDescent="0.25">
      <c r="A53" s="242"/>
      <c r="B53" s="242"/>
      <c r="C53" s="256" t="s">
        <v>65</v>
      </c>
      <c r="D53" s="257">
        <v>0</v>
      </c>
      <c r="E53" s="257">
        <v>0</v>
      </c>
      <c r="F53" s="257">
        <v>0</v>
      </c>
      <c r="G53" s="257">
        <v>0</v>
      </c>
      <c r="H53" s="242"/>
      <c r="I53" s="242"/>
      <c r="J53" s="242"/>
      <c r="K53" s="242"/>
    </row>
    <row r="54" spans="1:11" ht="14.1" customHeight="1" x14ac:dyDescent="0.25">
      <c r="A54" s="242"/>
      <c r="B54" s="242"/>
      <c r="C54" s="256" t="s">
        <v>66</v>
      </c>
      <c r="D54" s="257">
        <v>0</v>
      </c>
      <c r="E54" s="257">
        <v>0</v>
      </c>
      <c r="F54" s="257">
        <v>0</v>
      </c>
      <c r="G54" s="257">
        <v>0</v>
      </c>
      <c r="H54" s="242"/>
      <c r="I54" s="242"/>
      <c r="J54" s="242"/>
      <c r="K54" s="242"/>
    </row>
    <row r="55" spans="1:11" ht="14.1" customHeight="1" x14ac:dyDescent="0.25">
      <c r="A55" s="242"/>
      <c r="B55" s="242"/>
      <c r="C55" s="256" t="s">
        <v>67</v>
      </c>
      <c r="D55" s="257">
        <v>0</v>
      </c>
      <c r="E55" s="257">
        <v>0</v>
      </c>
      <c r="F55" s="257">
        <v>0</v>
      </c>
      <c r="G55" s="257">
        <v>0</v>
      </c>
      <c r="H55" s="242"/>
      <c r="I55" s="242"/>
      <c r="J55" s="242"/>
      <c r="K55" s="242"/>
    </row>
    <row r="56" spans="1:11" ht="14.1" customHeight="1" x14ac:dyDescent="0.25">
      <c r="A56" s="242"/>
      <c r="B56" s="242"/>
      <c r="C56" s="256" t="s">
        <v>54</v>
      </c>
      <c r="D56" s="257">
        <v>0</v>
      </c>
      <c r="E56" s="257">
        <v>0</v>
      </c>
      <c r="F56" s="257">
        <v>0</v>
      </c>
      <c r="G56" s="257">
        <v>0</v>
      </c>
      <c r="H56" s="242"/>
      <c r="I56" s="242"/>
      <c r="J56" s="242"/>
      <c r="K56" s="242"/>
    </row>
    <row r="57" spans="1:11" ht="14.1" customHeight="1" x14ac:dyDescent="0.25">
      <c r="A57" s="242"/>
      <c r="B57" s="242"/>
      <c r="C57" s="256" t="s">
        <v>63</v>
      </c>
      <c r="D57" s="257">
        <v>0</v>
      </c>
      <c r="E57" s="257">
        <v>0</v>
      </c>
      <c r="F57" s="257">
        <v>0</v>
      </c>
      <c r="G57" s="257">
        <v>0</v>
      </c>
      <c r="H57" s="242"/>
      <c r="I57" s="242"/>
      <c r="J57" s="242"/>
      <c r="K57" s="242"/>
    </row>
    <row r="58" spans="1:11" ht="14.1" customHeight="1" x14ac:dyDescent="0.25">
      <c r="A58" s="242"/>
      <c r="B58" s="242"/>
      <c r="C58" s="256" t="s">
        <v>64</v>
      </c>
      <c r="D58" s="257">
        <v>0</v>
      </c>
      <c r="E58" s="257">
        <v>0</v>
      </c>
      <c r="F58" s="257">
        <v>0</v>
      </c>
      <c r="G58" s="257">
        <v>0</v>
      </c>
      <c r="H58" s="242"/>
      <c r="I58" s="242"/>
      <c r="J58" s="242"/>
      <c r="K58" s="242"/>
    </row>
    <row r="59" spans="1:11" ht="14.1" customHeight="1" x14ac:dyDescent="0.25">
      <c r="A59" s="242"/>
      <c r="B59" s="242"/>
      <c r="C59" s="256" t="s">
        <v>65</v>
      </c>
      <c r="D59" s="257">
        <v>0</v>
      </c>
      <c r="E59" s="257">
        <v>0</v>
      </c>
      <c r="F59" s="257">
        <v>0</v>
      </c>
      <c r="G59" s="257">
        <v>0</v>
      </c>
      <c r="H59" s="242"/>
      <c r="I59" s="242"/>
      <c r="J59" s="242"/>
      <c r="K59" s="242"/>
    </row>
    <row r="60" spans="1:11" ht="14.1" customHeight="1" x14ac:dyDescent="0.25">
      <c r="A60" s="242"/>
      <c r="B60" s="242"/>
      <c r="C60" s="256" t="s">
        <v>66</v>
      </c>
      <c r="D60" s="257">
        <v>0</v>
      </c>
      <c r="E60" s="257">
        <v>0</v>
      </c>
      <c r="F60" s="257">
        <v>0</v>
      </c>
      <c r="G60" s="257">
        <v>0</v>
      </c>
      <c r="H60" s="242"/>
      <c r="I60" s="242"/>
      <c r="J60" s="242"/>
      <c r="K60" s="242"/>
    </row>
    <row r="61" spans="1:11" ht="14.1" customHeight="1" x14ac:dyDescent="0.25">
      <c r="A61" s="242"/>
      <c r="B61" s="242"/>
      <c r="C61" s="256" t="s">
        <v>68</v>
      </c>
      <c r="D61" s="257">
        <v>0</v>
      </c>
      <c r="E61" s="257">
        <v>0</v>
      </c>
      <c r="F61" s="257">
        <v>0</v>
      </c>
      <c r="G61" s="257">
        <v>0</v>
      </c>
      <c r="H61" s="242"/>
      <c r="I61" s="242"/>
      <c r="J61" s="242"/>
      <c r="K61" s="242"/>
    </row>
    <row r="62" spans="1:11" ht="14.1" customHeight="1" x14ac:dyDescent="0.25">
      <c r="A62" s="242"/>
      <c r="B62" s="242"/>
      <c r="C62" s="256" t="s">
        <v>54</v>
      </c>
      <c r="D62" s="257">
        <v>0</v>
      </c>
      <c r="E62" s="257">
        <v>0</v>
      </c>
      <c r="F62" s="257">
        <v>0</v>
      </c>
      <c r="G62" s="257">
        <v>0</v>
      </c>
      <c r="H62" s="242"/>
      <c r="I62" s="242"/>
      <c r="J62" s="242"/>
      <c r="K62" s="242"/>
    </row>
    <row r="63" spans="1:11" ht="14.1" customHeight="1" x14ac:dyDescent="0.25">
      <c r="A63" s="242"/>
      <c r="B63" s="242"/>
      <c r="C63" s="256" t="s">
        <v>63</v>
      </c>
      <c r="D63" s="257">
        <v>0</v>
      </c>
      <c r="E63" s="257">
        <v>0</v>
      </c>
      <c r="F63" s="257">
        <v>0</v>
      </c>
      <c r="G63" s="257">
        <v>0</v>
      </c>
      <c r="H63" s="242"/>
      <c r="I63" s="242"/>
      <c r="J63" s="242"/>
      <c r="K63" s="242"/>
    </row>
    <row r="64" spans="1:11" ht="14.1" customHeight="1" x14ac:dyDescent="0.25">
      <c r="A64" s="242"/>
      <c r="B64" s="242"/>
      <c r="C64" s="256" t="s">
        <v>64</v>
      </c>
      <c r="D64" s="257">
        <v>0</v>
      </c>
      <c r="E64" s="257">
        <v>0</v>
      </c>
      <c r="F64" s="257">
        <v>0</v>
      </c>
      <c r="G64" s="257">
        <v>0</v>
      </c>
      <c r="H64" s="242"/>
      <c r="I64" s="242"/>
      <c r="J64" s="242"/>
      <c r="K64" s="242"/>
    </row>
    <row r="65" spans="1:11" ht="14.1" customHeight="1" x14ac:dyDescent="0.25">
      <c r="A65" s="242"/>
      <c r="B65" s="242"/>
      <c r="C65" s="256" t="s">
        <v>65</v>
      </c>
      <c r="D65" s="257">
        <v>0</v>
      </c>
      <c r="E65" s="257">
        <v>0</v>
      </c>
      <c r="F65" s="257">
        <v>0</v>
      </c>
      <c r="G65" s="257">
        <v>0</v>
      </c>
      <c r="H65" s="242"/>
      <c r="I65" s="242"/>
      <c r="J65" s="242"/>
      <c r="K65" s="242"/>
    </row>
    <row r="66" spans="1:11" ht="14.1" customHeight="1" x14ac:dyDescent="0.25">
      <c r="A66" s="242"/>
      <c r="B66" s="242"/>
      <c r="C66" s="256" t="s">
        <v>66</v>
      </c>
      <c r="D66" s="257">
        <v>0</v>
      </c>
      <c r="E66" s="257">
        <v>0</v>
      </c>
      <c r="F66" s="257">
        <v>0</v>
      </c>
      <c r="G66" s="257">
        <v>0</v>
      </c>
      <c r="H66" s="242"/>
      <c r="I66" s="242"/>
      <c r="J66" s="242"/>
      <c r="K66" s="242"/>
    </row>
    <row r="67" spans="1:11" ht="14.1" customHeight="1" x14ac:dyDescent="0.25">
      <c r="A67" s="242"/>
      <c r="B67" s="242"/>
      <c r="C67" s="256" t="s">
        <v>69</v>
      </c>
      <c r="D67" s="257">
        <v>0</v>
      </c>
      <c r="E67" s="257">
        <v>0</v>
      </c>
      <c r="F67" s="257">
        <v>0</v>
      </c>
      <c r="G67" s="257">
        <v>0</v>
      </c>
      <c r="H67" s="242"/>
      <c r="I67" s="242"/>
      <c r="J67" s="242"/>
      <c r="K67" s="242"/>
    </row>
    <row r="68" spans="1:11" ht="14.1" customHeight="1" x14ac:dyDescent="0.25">
      <c r="A68" s="242"/>
      <c r="B68" s="242"/>
      <c r="C68" s="256" t="s">
        <v>70</v>
      </c>
      <c r="D68" s="257">
        <v>0</v>
      </c>
      <c r="E68" s="257">
        <v>0</v>
      </c>
      <c r="F68" s="257">
        <v>0</v>
      </c>
      <c r="G68" s="257">
        <v>0</v>
      </c>
      <c r="H68" s="242"/>
      <c r="I68" s="242"/>
      <c r="J68" s="242"/>
      <c r="K68" s="242"/>
    </row>
    <row r="69" spans="1:11" ht="14.1" customHeight="1" x14ac:dyDescent="0.25">
      <c r="A69" s="242"/>
      <c r="B69" s="242"/>
      <c r="C69" s="253" t="s">
        <v>71</v>
      </c>
      <c r="D69" s="257">
        <v>1750455000</v>
      </c>
      <c r="E69" s="257">
        <v>1825000000</v>
      </c>
      <c r="F69" s="257">
        <v>1840000000</v>
      </c>
      <c r="G69" s="257">
        <v>1840000000</v>
      </c>
      <c r="H69" s="242"/>
      <c r="I69" s="242"/>
      <c r="J69" s="242"/>
      <c r="K69" s="242"/>
    </row>
    <row r="70" spans="1:11" ht="14.1" customHeight="1" x14ac:dyDescent="0.25">
      <c r="A70" s="242"/>
      <c r="B70" s="242"/>
      <c r="C70" s="1392" t="s">
        <v>72</v>
      </c>
      <c r="D70" s="1393"/>
      <c r="E70" s="1393"/>
      <c r="F70" s="1393"/>
      <c r="G70" s="1393"/>
      <c r="H70" s="242"/>
      <c r="I70" s="242"/>
      <c r="J70" s="242"/>
      <c r="K70" s="242"/>
    </row>
    <row r="71" spans="1:11" ht="14.1" customHeight="1" x14ac:dyDescent="0.25">
      <c r="A71" s="242"/>
      <c r="B71" s="242"/>
      <c r="C71" s="246" t="s">
        <v>785</v>
      </c>
      <c r="D71" s="1392" t="s">
        <v>786</v>
      </c>
      <c r="E71" s="1393"/>
      <c r="F71" s="1393"/>
      <c r="G71" s="1393"/>
      <c r="H71" s="242"/>
      <c r="I71" s="242"/>
      <c r="J71" s="242"/>
      <c r="K71" s="242"/>
    </row>
    <row r="72" spans="1:11" ht="14.1" customHeight="1" x14ac:dyDescent="0.25">
      <c r="A72" s="242"/>
      <c r="B72" s="242"/>
      <c r="C72" s="247" t="s">
        <v>33</v>
      </c>
      <c r="D72" s="1386" t="s">
        <v>787</v>
      </c>
      <c r="E72" s="1387"/>
      <c r="F72" s="1387"/>
      <c r="G72" s="1387"/>
      <c r="H72" s="242"/>
      <c r="I72" s="242"/>
      <c r="J72" s="242"/>
      <c r="K72" s="242"/>
    </row>
    <row r="73" spans="1:11" ht="14.1" customHeight="1" x14ac:dyDescent="0.25">
      <c r="A73" s="242"/>
      <c r="B73" s="242"/>
      <c r="C73" s="248" t="s">
        <v>35</v>
      </c>
      <c r="D73" s="1388" t="s">
        <v>788</v>
      </c>
      <c r="E73" s="1389"/>
      <c r="F73" s="1389"/>
      <c r="G73" s="1389"/>
      <c r="H73" s="242"/>
      <c r="I73" s="242"/>
      <c r="J73" s="242"/>
      <c r="K73" s="242"/>
    </row>
    <row r="74" spans="1:11" ht="14.1" customHeight="1" x14ac:dyDescent="0.25">
      <c r="A74" s="242"/>
      <c r="B74" s="242"/>
      <c r="C74" s="248" t="s">
        <v>37</v>
      </c>
      <c r="D74" s="1388" t="s">
        <v>789</v>
      </c>
      <c r="E74" s="1389"/>
      <c r="F74" s="1389"/>
      <c r="G74" s="1389"/>
      <c r="H74" s="242"/>
      <c r="I74" s="242"/>
      <c r="J74" s="242"/>
      <c r="K74" s="242"/>
    </row>
    <row r="75" spans="1:11" ht="15" customHeight="1" x14ac:dyDescent="0.25">
      <c r="A75" s="242"/>
      <c r="B75" s="242"/>
      <c r="C75" s="249"/>
      <c r="D75" s="250">
        <v>2022</v>
      </c>
      <c r="E75" s="250">
        <v>2023</v>
      </c>
      <c r="F75" s="250">
        <v>2024</v>
      </c>
      <c r="G75" s="250">
        <v>2025</v>
      </c>
      <c r="H75" s="242"/>
      <c r="I75" s="242"/>
      <c r="J75" s="242"/>
      <c r="K75" s="242"/>
    </row>
    <row r="76" spans="1:11" ht="15" customHeight="1" x14ac:dyDescent="0.25">
      <c r="A76" s="242"/>
      <c r="B76" s="242"/>
      <c r="C76" s="251"/>
      <c r="D76" s="252" t="s">
        <v>17</v>
      </c>
      <c r="E76" s="252" t="s">
        <v>18</v>
      </c>
      <c r="F76" s="252" t="s">
        <v>18</v>
      </c>
      <c r="G76" s="252" t="s">
        <v>18</v>
      </c>
      <c r="H76" s="242"/>
      <c r="I76" s="242"/>
      <c r="J76" s="242"/>
      <c r="K76" s="242"/>
    </row>
    <row r="77" spans="1:11" ht="14.1" customHeight="1" x14ac:dyDescent="0.25">
      <c r="A77" s="242"/>
      <c r="B77" s="242"/>
      <c r="C77" s="254" t="s">
        <v>39</v>
      </c>
      <c r="D77" s="255" t="s">
        <v>447</v>
      </c>
      <c r="E77" s="255" t="s">
        <v>790</v>
      </c>
      <c r="F77" s="255" t="s">
        <v>790</v>
      </c>
      <c r="G77" s="255" t="s">
        <v>790</v>
      </c>
      <c r="H77" s="242"/>
      <c r="I77" s="242"/>
      <c r="J77" s="242"/>
      <c r="K77" s="242"/>
    </row>
    <row r="78" spans="1:11" ht="14.1" customHeight="1" x14ac:dyDescent="0.25">
      <c r="A78" s="242"/>
      <c r="B78" s="242"/>
      <c r="C78" s="254" t="s">
        <v>40</v>
      </c>
      <c r="D78" s="255" t="s">
        <v>791</v>
      </c>
      <c r="E78" s="255" t="s">
        <v>792</v>
      </c>
      <c r="F78" s="255" t="s">
        <v>792</v>
      </c>
      <c r="G78" s="255" t="s">
        <v>792</v>
      </c>
      <c r="H78" s="242"/>
      <c r="I78" s="242"/>
      <c r="J78" s="242"/>
      <c r="K78" s="242"/>
    </row>
    <row r="79" spans="1:11" ht="14.1" customHeight="1" x14ac:dyDescent="0.25">
      <c r="A79" s="242"/>
      <c r="B79" s="242"/>
      <c r="C79" s="254" t="s">
        <v>43</v>
      </c>
      <c r="D79" s="255" t="s">
        <v>793</v>
      </c>
      <c r="E79" s="255" t="s">
        <v>794</v>
      </c>
      <c r="F79" s="255" t="s">
        <v>794</v>
      </c>
      <c r="G79" s="255" t="s">
        <v>794</v>
      </c>
      <c r="H79" s="242"/>
      <c r="I79" s="242"/>
      <c r="J79" s="242"/>
      <c r="K79" s="242"/>
    </row>
    <row r="80" spans="1:11" ht="14.1" customHeight="1" x14ac:dyDescent="0.25">
      <c r="A80" s="242"/>
      <c r="B80" s="242"/>
      <c r="C80" s="254" t="s">
        <v>46</v>
      </c>
      <c r="D80" s="255" t="s">
        <v>47</v>
      </c>
      <c r="E80" s="255" t="s">
        <v>795</v>
      </c>
      <c r="F80" s="255" t="s">
        <v>48</v>
      </c>
      <c r="G80" s="255" t="s">
        <v>48</v>
      </c>
      <c r="H80" s="242"/>
      <c r="I80" s="242"/>
      <c r="J80" s="242"/>
      <c r="K80" s="242"/>
    </row>
    <row r="81" spans="1:11" ht="14.1" customHeight="1" x14ac:dyDescent="0.25">
      <c r="A81" s="242"/>
      <c r="B81" s="242"/>
      <c r="C81" s="254" t="s">
        <v>49</v>
      </c>
      <c r="D81" s="255" t="s">
        <v>47</v>
      </c>
      <c r="E81" s="255" t="s">
        <v>796</v>
      </c>
      <c r="F81" s="255" t="s">
        <v>48</v>
      </c>
      <c r="G81" s="255" t="s">
        <v>48</v>
      </c>
      <c r="H81" s="242"/>
      <c r="I81" s="242"/>
      <c r="J81" s="242"/>
      <c r="K81" s="242"/>
    </row>
    <row r="82" spans="1:11" ht="14.1" customHeight="1" x14ac:dyDescent="0.25">
      <c r="A82" s="242"/>
      <c r="B82" s="242"/>
      <c r="C82" s="254" t="s">
        <v>51</v>
      </c>
      <c r="D82" s="255" t="s">
        <v>47</v>
      </c>
      <c r="E82" s="255" t="s">
        <v>797</v>
      </c>
      <c r="F82" s="255" t="s">
        <v>48</v>
      </c>
      <c r="G82" s="255" t="s">
        <v>48</v>
      </c>
      <c r="H82" s="242"/>
      <c r="I82" s="242"/>
      <c r="J82" s="242"/>
      <c r="K82" s="242"/>
    </row>
    <row r="83" spans="1:11" ht="14.1" customHeight="1" x14ac:dyDescent="0.25">
      <c r="A83" s="242"/>
      <c r="B83" s="242"/>
      <c r="C83" s="1390" t="s">
        <v>52</v>
      </c>
      <c r="D83" s="1391"/>
      <c r="E83" s="1391"/>
      <c r="F83" s="1391"/>
      <c r="G83" s="1391"/>
      <c r="H83" s="242"/>
      <c r="I83" s="242"/>
      <c r="J83" s="242"/>
      <c r="K83" s="242"/>
    </row>
    <row r="84" spans="1:11" ht="14.1" customHeight="1" x14ac:dyDescent="0.25">
      <c r="A84" s="242"/>
      <c r="B84" s="242"/>
      <c r="C84" s="249"/>
      <c r="D84" s="250">
        <v>2022</v>
      </c>
      <c r="E84" s="250">
        <v>2023</v>
      </c>
      <c r="F84" s="250">
        <v>2024</v>
      </c>
      <c r="G84" s="250">
        <v>2025</v>
      </c>
      <c r="H84" s="242"/>
      <c r="I84" s="242"/>
      <c r="J84" s="242"/>
      <c r="K84" s="242"/>
    </row>
    <row r="85" spans="1:11" ht="14.1" customHeight="1" x14ac:dyDescent="0.25">
      <c r="A85" s="242"/>
      <c r="B85" s="242"/>
      <c r="C85" s="251"/>
      <c r="D85" s="252" t="s">
        <v>17</v>
      </c>
      <c r="E85" s="252" t="s">
        <v>18</v>
      </c>
      <c r="F85" s="252" t="s">
        <v>18</v>
      </c>
      <c r="G85" s="252" t="s">
        <v>18</v>
      </c>
      <c r="H85" s="242"/>
      <c r="I85" s="242"/>
      <c r="J85" s="242"/>
      <c r="K85" s="242"/>
    </row>
    <row r="86" spans="1:11" ht="14.1" customHeight="1" x14ac:dyDescent="0.25">
      <c r="A86" s="242"/>
      <c r="B86" s="242"/>
      <c r="C86" s="256" t="s">
        <v>53</v>
      </c>
      <c r="D86" s="257">
        <v>0</v>
      </c>
      <c r="E86" s="257">
        <v>0</v>
      </c>
      <c r="F86" s="257">
        <v>0</v>
      </c>
      <c r="G86" s="257">
        <v>0</v>
      </c>
      <c r="H86" s="242"/>
      <c r="I86" s="242"/>
      <c r="J86" s="242"/>
      <c r="K86" s="242"/>
    </row>
    <row r="87" spans="1:11" ht="14.1" customHeight="1" x14ac:dyDescent="0.25">
      <c r="A87" s="242"/>
      <c r="B87" s="242"/>
      <c r="C87" s="256" t="s">
        <v>54</v>
      </c>
      <c r="D87" s="257">
        <v>0</v>
      </c>
      <c r="E87" s="257">
        <v>0</v>
      </c>
      <c r="F87" s="257">
        <v>0</v>
      </c>
      <c r="G87" s="257">
        <v>0</v>
      </c>
      <c r="H87" s="242"/>
      <c r="I87" s="242"/>
      <c r="J87" s="242"/>
      <c r="K87" s="242"/>
    </row>
    <row r="88" spans="1:11" ht="14.1" customHeight="1" x14ac:dyDescent="0.25">
      <c r="A88" s="242"/>
      <c r="B88" s="242"/>
      <c r="C88" s="256" t="s">
        <v>55</v>
      </c>
      <c r="D88" s="257">
        <v>0</v>
      </c>
      <c r="E88" s="257">
        <v>0</v>
      </c>
      <c r="F88" s="257">
        <v>0</v>
      </c>
      <c r="G88" s="257">
        <v>0</v>
      </c>
      <c r="H88" s="242"/>
      <c r="I88" s="242"/>
      <c r="J88" s="242"/>
      <c r="K88" s="242"/>
    </row>
    <row r="89" spans="1:11" ht="14.1" customHeight="1" x14ac:dyDescent="0.25">
      <c r="A89" s="242"/>
      <c r="B89" s="242"/>
      <c r="C89" s="256" t="s">
        <v>56</v>
      </c>
      <c r="D89" s="257">
        <v>0</v>
      </c>
      <c r="E89" s="257">
        <v>0</v>
      </c>
      <c r="F89" s="257">
        <v>0</v>
      </c>
      <c r="G89" s="257">
        <v>0</v>
      </c>
      <c r="H89" s="242"/>
      <c r="I89" s="242"/>
      <c r="J89" s="242"/>
      <c r="K89" s="242"/>
    </row>
    <row r="90" spans="1:11" ht="14.1" customHeight="1" x14ac:dyDescent="0.25">
      <c r="A90" s="242"/>
      <c r="B90" s="242"/>
      <c r="C90" s="256" t="s">
        <v>54</v>
      </c>
      <c r="D90" s="257">
        <v>0</v>
      </c>
      <c r="E90" s="257">
        <v>0</v>
      </c>
      <c r="F90" s="257">
        <v>0</v>
      </c>
      <c r="G90" s="257">
        <v>0</v>
      </c>
      <c r="H90" s="242"/>
      <c r="I90" s="242"/>
      <c r="J90" s="242"/>
      <c r="K90" s="242"/>
    </row>
    <row r="91" spans="1:11" ht="14.1" customHeight="1" x14ac:dyDescent="0.25">
      <c r="A91" s="242"/>
      <c r="B91" s="242"/>
      <c r="C91" s="256" t="s">
        <v>55</v>
      </c>
      <c r="D91" s="257">
        <v>0</v>
      </c>
      <c r="E91" s="257">
        <v>0</v>
      </c>
      <c r="F91" s="257">
        <v>0</v>
      </c>
      <c r="G91" s="257">
        <v>0</v>
      </c>
      <c r="H91" s="242"/>
      <c r="I91" s="242"/>
      <c r="J91" s="242"/>
      <c r="K91" s="242"/>
    </row>
    <row r="92" spans="1:11" ht="14.1" customHeight="1" x14ac:dyDescent="0.25">
      <c r="A92" s="242"/>
      <c r="B92" s="242"/>
      <c r="C92" s="256" t="s">
        <v>57</v>
      </c>
      <c r="D92" s="257">
        <v>0</v>
      </c>
      <c r="E92" s="257">
        <v>0</v>
      </c>
      <c r="F92" s="257">
        <v>0</v>
      </c>
      <c r="G92" s="257">
        <v>0</v>
      </c>
      <c r="H92" s="242"/>
      <c r="I92" s="242"/>
      <c r="J92" s="242"/>
      <c r="K92" s="242"/>
    </row>
    <row r="93" spans="1:11" ht="14.1" customHeight="1" x14ac:dyDescent="0.25">
      <c r="A93" s="242"/>
      <c r="B93" s="242"/>
      <c r="C93" s="256" t="s">
        <v>54</v>
      </c>
      <c r="D93" s="257">
        <v>0</v>
      </c>
      <c r="E93" s="257">
        <v>0</v>
      </c>
      <c r="F93" s="257">
        <v>0</v>
      </c>
      <c r="G93" s="257">
        <v>0</v>
      </c>
      <c r="H93" s="242"/>
      <c r="I93" s="242"/>
      <c r="J93" s="242"/>
      <c r="K93" s="242"/>
    </row>
    <row r="94" spans="1:11" ht="14.1" customHeight="1" x14ac:dyDescent="0.25">
      <c r="A94" s="242"/>
      <c r="B94" s="242"/>
      <c r="C94" s="256" t="s">
        <v>55</v>
      </c>
      <c r="D94" s="257">
        <v>0</v>
      </c>
      <c r="E94" s="257">
        <v>0</v>
      </c>
      <c r="F94" s="257">
        <v>0</v>
      </c>
      <c r="G94" s="257">
        <v>0</v>
      </c>
      <c r="H94" s="242"/>
      <c r="I94" s="242"/>
      <c r="J94" s="242"/>
      <c r="K94" s="242"/>
    </row>
    <row r="95" spans="1:11" ht="14.1" customHeight="1" x14ac:dyDescent="0.25">
      <c r="A95" s="242"/>
      <c r="B95" s="242"/>
      <c r="C95" s="256" t="s">
        <v>58</v>
      </c>
      <c r="D95" s="257">
        <v>0</v>
      </c>
      <c r="E95" s="257">
        <v>0</v>
      </c>
      <c r="F95" s="257">
        <v>0</v>
      </c>
      <c r="G95" s="257">
        <v>0</v>
      </c>
      <c r="H95" s="242"/>
      <c r="I95" s="242"/>
      <c r="J95" s="242"/>
      <c r="K95" s="242"/>
    </row>
    <row r="96" spans="1:11" ht="14.1" customHeight="1" x14ac:dyDescent="0.25">
      <c r="A96" s="242"/>
      <c r="B96" s="242"/>
      <c r="C96" s="256" t="s">
        <v>54</v>
      </c>
      <c r="D96" s="257">
        <v>0</v>
      </c>
      <c r="E96" s="257">
        <v>0</v>
      </c>
      <c r="F96" s="257">
        <v>0</v>
      </c>
      <c r="G96" s="257">
        <v>0</v>
      </c>
      <c r="H96" s="242"/>
      <c r="I96" s="242"/>
      <c r="J96" s="242"/>
      <c r="K96" s="242"/>
    </row>
    <row r="97" spans="1:11" ht="14.1" customHeight="1" x14ac:dyDescent="0.25">
      <c r="A97" s="242"/>
      <c r="B97" s="242"/>
      <c r="C97" s="256" t="s">
        <v>55</v>
      </c>
      <c r="D97" s="257">
        <v>0</v>
      </c>
      <c r="E97" s="257">
        <v>0</v>
      </c>
      <c r="F97" s="257">
        <v>0</v>
      </c>
      <c r="G97" s="257">
        <v>0</v>
      </c>
      <c r="H97" s="242"/>
      <c r="I97" s="242"/>
      <c r="J97" s="242"/>
      <c r="K97" s="242"/>
    </row>
    <row r="98" spans="1:11" ht="14.1" customHeight="1" x14ac:dyDescent="0.25">
      <c r="A98" s="242"/>
      <c r="B98" s="242"/>
      <c r="C98" s="256" t="s">
        <v>59</v>
      </c>
      <c r="D98" s="257">
        <v>0</v>
      </c>
      <c r="E98" s="257">
        <v>0</v>
      </c>
      <c r="F98" s="257">
        <v>0</v>
      </c>
      <c r="G98" s="257">
        <v>0</v>
      </c>
      <c r="H98" s="242"/>
      <c r="I98" s="242"/>
      <c r="J98" s="242"/>
      <c r="K98" s="242"/>
    </row>
    <row r="99" spans="1:11" ht="14.1" customHeight="1" x14ac:dyDescent="0.25">
      <c r="A99" s="242"/>
      <c r="B99" s="242"/>
      <c r="C99" s="256" t="s">
        <v>54</v>
      </c>
      <c r="D99" s="257">
        <v>0</v>
      </c>
      <c r="E99" s="257">
        <v>0</v>
      </c>
      <c r="F99" s="257">
        <v>0</v>
      </c>
      <c r="G99" s="257">
        <v>0</v>
      </c>
      <c r="H99" s="242"/>
      <c r="I99" s="242"/>
      <c r="J99" s="242"/>
      <c r="K99" s="242"/>
    </row>
    <row r="100" spans="1:11" ht="14.1" customHeight="1" x14ac:dyDescent="0.25">
      <c r="A100" s="242"/>
      <c r="B100" s="242"/>
      <c r="C100" s="256" t="s">
        <v>55</v>
      </c>
      <c r="D100" s="257">
        <v>0</v>
      </c>
      <c r="E100" s="257">
        <v>0</v>
      </c>
      <c r="F100" s="257">
        <v>0</v>
      </c>
      <c r="G100" s="257">
        <v>0</v>
      </c>
      <c r="H100" s="242"/>
      <c r="I100" s="242"/>
      <c r="J100" s="242"/>
      <c r="K100" s="242"/>
    </row>
    <row r="101" spans="1:11" ht="14.1" customHeight="1" x14ac:dyDescent="0.25">
      <c r="A101" s="242"/>
      <c r="B101" s="242"/>
      <c r="C101" s="256" t="s">
        <v>60</v>
      </c>
      <c r="D101" s="257">
        <v>0</v>
      </c>
      <c r="E101" s="257">
        <v>0</v>
      </c>
      <c r="F101" s="257">
        <v>0</v>
      </c>
      <c r="G101" s="257">
        <v>0</v>
      </c>
      <c r="H101" s="242"/>
      <c r="I101" s="242"/>
      <c r="J101" s="242"/>
      <c r="K101" s="242"/>
    </row>
    <row r="102" spans="1:11" ht="14.1" customHeight="1" x14ac:dyDescent="0.25">
      <c r="A102" s="242"/>
      <c r="B102" s="242"/>
      <c r="C102" s="256" t="s">
        <v>54</v>
      </c>
      <c r="D102" s="257">
        <v>0</v>
      </c>
      <c r="E102" s="257">
        <v>0</v>
      </c>
      <c r="F102" s="257">
        <v>0</v>
      </c>
      <c r="G102" s="257">
        <v>0</v>
      </c>
      <c r="H102" s="242"/>
      <c r="I102" s="242"/>
      <c r="J102" s="242"/>
      <c r="K102" s="242"/>
    </row>
    <row r="103" spans="1:11" ht="14.1" customHeight="1" x14ac:dyDescent="0.25">
      <c r="A103" s="242"/>
      <c r="B103" s="242"/>
      <c r="C103" s="256" t="s">
        <v>55</v>
      </c>
      <c r="D103" s="257">
        <v>0</v>
      </c>
      <c r="E103" s="257">
        <v>0</v>
      </c>
      <c r="F103" s="257">
        <v>0</v>
      </c>
      <c r="G103" s="257">
        <v>0</v>
      </c>
      <c r="H103" s="242"/>
      <c r="I103" s="242"/>
      <c r="J103" s="242"/>
      <c r="K103" s="242"/>
    </row>
    <row r="104" spans="1:11" ht="14.1" customHeight="1" x14ac:dyDescent="0.25">
      <c r="A104" s="242"/>
      <c r="B104" s="242"/>
      <c r="C104" s="256" t="s">
        <v>61</v>
      </c>
      <c r="D104" s="257">
        <v>0</v>
      </c>
      <c r="E104" s="257">
        <v>0</v>
      </c>
      <c r="F104" s="257">
        <v>0</v>
      </c>
      <c r="G104" s="257">
        <v>0</v>
      </c>
      <c r="H104" s="242"/>
      <c r="I104" s="242"/>
      <c r="J104" s="242"/>
      <c r="K104" s="242"/>
    </row>
    <row r="105" spans="1:11" ht="14.1" customHeight="1" x14ac:dyDescent="0.25">
      <c r="A105" s="242"/>
      <c r="B105" s="242"/>
      <c r="C105" s="256" t="s">
        <v>54</v>
      </c>
      <c r="D105" s="257">
        <v>0</v>
      </c>
      <c r="E105" s="257">
        <v>0</v>
      </c>
      <c r="F105" s="257">
        <v>0</v>
      </c>
      <c r="G105" s="257">
        <v>0</v>
      </c>
      <c r="H105" s="242"/>
      <c r="I105" s="242"/>
      <c r="J105" s="242"/>
      <c r="K105" s="242"/>
    </row>
    <row r="106" spans="1:11" ht="14.1" customHeight="1" x14ac:dyDescent="0.25">
      <c r="A106" s="242"/>
      <c r="B106" s="242"/>
      <c r="C106" s="256" t="s">
        <v>55</v>
      </c>
      <c r="D106" s="257">
        <v>0</v>
      </c>
      <c r="E106" s="257">
        <v>0</v>
      </c>
      <c r="F106" s="257">
        <v>0</v>
      </c>
      <c r="G106" s="257">
        <v>0</v>
      </c>
      <c r="H106" s="242"/>
      <c r="I106" s="242"/>
      <c r="J106" s="242"/>
      <c r="K106" s="242"/>
    </row>
    <row r="107" spans="1:11" ht="14.1" customHeight="1" x14ac:dyDescent="0.25">
      <c r="A107" s="242"/>
      <c r="B107" s="242"/>
      <c r="C107" s="256" t="s">
        <v>62</v>
      </c>
      <c r="D107" s="257">
        <v>0</v>
      </c>
      <c r="E107" s="257">
        <v>0</v>
      </c>
      <c r="F107" s="257">
        <v>0</v>
      </c>
      <c r="G107" s="257">
        <v>0</v>
      </c>
      <c r="H107" s="242"/>
      <c r="I107" s="242"/>
      <c r="J107" s="242"/>
      <c r="K107" s="242"/>
    </row>
    <row r="108" spans="1:11" ht="14.1" customHeight="1" x14ac:dyDescent="0.25">
      <c r="A108" s="242"/>
      <c r="B108" s="242"/>
      <c r="C108" s="256" t="s">
        <v>54</v>
      </c>
      <c r="D108" s="257">
        <v>0</v>
      </c>
      <c r="E108" s="257">
        <v>0</v>
      </c>
      <c r="F108" s="257">
        <v>0</v>
      </c>
      <c r="G108" s="257">
        <v>0</v>
      </c>
      <c r="H108" s="242"/>
      <c r="I108" s="242"/>
      <c r="J108" s="242"/>
      <c r="K108" s="242"/>
    </row>
    <row r="109" spans="1:11" ht="14.1" customHeight="1" x14ac:dyDescent="0.25">
      <c r="A109" s="242"/>
      <c r="B109" s="242"/>
      <c r="C109" s="256" t="s">
        <v>63</v>
      </c>
      <c r="D109" s="257">
        <v>0</v>
      </c>
      <c r="E109" s="257">
        <v>0</v>
      </c>
      <c r="F109" s="257">
        <v>0</v>
      </c>
      <c r="G109" s="257">
        <v>0</v>
      </c>
      <c r="H109" s="242"/>
      <c r="I109" s="242"/>
      <c r="J109" s="242"/>
      <c r="K109" s="242"/>
    </row>
    <row r="110" spans="1:11" ht="14.1" customHeight="1" x14ac:dyDescent="0.25">
      <c r="A110" s="242"/>
      <c r="B110" s="242"/>
      <c r="C110" s="256" t="s">
        <v>64</v>
      </c>
      <c r="D110" s="257">
        <v>0</v>
      </c>
      <c r="E110" s="257">
        <v>0</v>
      </c>
      <c r="F110" s="257">
        <v>0</v>
      </c>
      <c r="G110" s="257">
        <v>0</v>
      </c>
      <c r="H110" s="242"/>
      <c r="I110" s="242"/>
      <c r="J110" s="242"/>
      <c r="K110" s="242"/>
    </row>
    <row r="111" spans="1:11" ht="14.1" customHeight="1" x14ac:dyDescent="0.25">
      <c r="A111" s="242"/>
      <c r="B111" s="242"/>
      <c r="C111" s="256" t="s">
        <v>65</v>
      </c>
      <c r="D111" s="257">
        <v>0</v>
      </c>
      <c r="E111" s="257">
        <v>0</v>
      </c>
      <c r="F111" s="257">
        <v>0</v>
      </c>
      <c r="G111" s="257">
        <v>0</v>
      </c>
      <c r="H111" s="242"/>
      <c r="I111" s="242"/>
      <c r="J111" s="242"/>
      <c r="K111" s="242"/>
    </row>
    <row r="112" spans="1:11" ht="14.1" customHeight="1" x14ac:dyDescent="0.25">
      <c r="A112" s="242"/>
      <c r="B112" s="242"/>
      <c r="C112" s="256" t="s">
        <v>66</v>
      </c>
      <c r="D112" s="257">
        <v>0</v>
      </c>
      <c r="E112" s="257">
        <v>0</v>
      </c>
      <c r="F112" s="257">
        <v>0</v>
      </c>
      <c r="G112" s="257">
        <v>0</v>
      </c>
      <c r="H112" s="242"/>
      <c r="I112" s="242"/>
      <c r="J112" s="242"/>
      <c r="K112" s="242"/>
    </row>
    <row r="113" spans="1:11" ht="14.1" customHeight="1" x14ac:dyDescent="0.25">
      <c r="A113" s="242"/>
      <c r="B113" s="242"/>
      <c r="C113" s="256" t="s">
        <v>67</v>
      </c>
      <c r="D113" s="257">
        <v>940000</v>
      </c>
      <c r="E113" s="257">
        <v>1186000</v>
      </c>
      <c r="F113" s="257">
        <v>1186000</v>
      </c>
      <c r="G113" s="257">
        <v>1186000</v>
      </c>
      <c r="H113" s="242"/>
      <c r="I113" s="242"/>
      <c r="J113" s="242"/>
      <c r="K113" s="242"/>
    </row>
    <row r="114" spans="1:11" ht="14.1" customHeight="1" x14ac:dyDescent="0.25">
      <c r="A114" s="242"/>
      <c r="B114" s="242"/>
      <c r="C114" s="256" t="s">
        <v>54</v>
      </c>
      <c r="D114" s="257">
        <v>940000</v>
      </c>
      <c r="E114" s="257">
        <v>1186000</v>
      </c>
      <c r="F114" s="257">
        <v>1186000</v>
      </c>
      <c r="G114" s="257">
        <v>1186000</v>
      </c>
      <c r="H114" s="242"/>
      <c r="I114" s="242"/>
      <c r="J114" s="242"/>
      <c r="K114" s="242"/>
    </row>
    <row r="115" spans="1:11" ht="14.1" customHeight="1" x14ac:dyDescent="0.25">
      <c r="A115" s="242"/>
      <c r="B115" s="242"/>
      <c r="C115" s="256" t="s">
        <v>63</v>
      </c>
      <c r="D115" s="257">
        <v>0</v>
      </c>
      <c r="E115" s="257">
        <v>0</v>
      </c>
      <c r="F115" s="257">
        <v>0</v>
      </c>
      <c r="G115" s="257">
        <v>0</v>
      </c>
      <c r="H115" s="242"/>
      <c r="I115" s="242"/>
      <c r="J115" s="242"/>
      <c r="K115" s="242"/>
    </row>
    <row r="116" spans="1:11" ht="14.1" customHeight="1" x14ac:dyDescent="0.25">
      <c r="A116" s="242"/>
      <c r="B116" s="242"/>
      <c r="C116" s="256" t="s">
        <v>64</v>
      </c>
      <c r="D116" s="257">
        <v>0</v>
      </c>
      <c r="E116" s="257">
        <v>0</v>
      </c>
      <c r="F116" s="257">
        <v>0</v>
      </c>
      <c r="G116" s="257">
        <v>0</v>
      </c>
      <c r="H116" s="242"/>
      <c r="I116" s="242"/>
      <c r="J116" s="242"/>
      <c r="K116" s="242"/>
    </row>
    <row r="117" spans="1:11" ht="14.1" customHeight="1" x14ac:dyDescent="0.25">
      <c r="A117" s="242"/>
      <c r="B117" s="242"/>
      <c r="C117" s="256" t="s">
        <v>65</v>
      </c>
      <c r="D117" s="257">
        <v>0</v>
      </c>
      <c r="E117" s="257">
        <v>0</v>
      </c>
      <c r="F117" s="257">
        <v>0</v>
      </c>
      <c r="G117" s="257">
        <v>0</v>
      </c>
      <c r="H117" s="242"/>
      <c r="I117" s="242"/>
      <c r="J117" s="242"/>
      <c r="K117" s="242"/>
    </row>
    <row r="118" spans="1:11" ht="14.1" customHeight="1" x14ac:dyDescent="0.25">
      <c r="A118" s="242"/>
      <c r="B118" s="242"/>
      <c r="C118" s="256" t="s">
        <v>66</v>
      </c>
      <c r="D118" s="257">
        <v>0</v>
      </c>
      <c r="E118" s="257">
        <v>0</v>
      </c>
      <c r="F118" s="257">
        <v>0</v>
      </c>
      <c r="G118" s="257">
        <v>0</v>
      </c>
      <c r="H118" s="242"/>
      <c r="I118" s="242"/>
      <c r="J118" s="242"/>
      <c r="K118" s="242"/>
    </row>
    <row r="119" spans="1:11" ht="14.1" customHeight="1" x14ac:dyDescent="0.25">
      <c r="A119" s="242"/>
      <c r="B119" s="242"/>
      <c r="C119" s="256" t="s">
        <v>68</v>
      </c>
      <c r="D119" s="257">
        <v>0</v>
      </c>
      <c r="E119" s="257">
        <v>0</v>
      </c>
      <c r="F119" s="257">
        <v>0</v>
      </c>
      <c r="G119" s="257">
        <v>0</v>
      </c>
      <c r="H119" s="242"/>
      <c r="I119" s="242"/>
      <c r="J119" s="242"/>
      <c r="K119" s="242"/>
    </row>
    <row r="120" spans="1:11" ht="14.1" customHeight="1" x14ac:dyDescent="0.25">
      <c r="A120" s="242"/>
      <c r="B120" s="242"/>
      <c r="C120" s="256" t="s">
        <v>54</v>
      </c>
      <c r="D120" s="257">
        <v>0</v>
      </c>
      <c r="E120" s="257">
        <v>0</v>
      </c>
      <c r="F120" s="257">
        <v>0</v>
      </c>
      <c r="G120" s="257">
        <v>0</v>
      </c>
      <c r="H120" s="242"/>
      <c r="I120" s="242"/>
      <c r="J120" s="242"/>
      <c r="K120" s="242"/>
    </row>
    <row r="121" spans="1:11" ht="14.1" customHeight="1" x14ac:dyDescent="0.25">
      <c r="A121" s="242"/>
      <c r="B121" s="242"/>
      <c r="C121" s="256" t="s">
        <v>63</v>
      </c>
      <c r="D121" s="257">
        <v>0</v>
      </c>
      <c r="E121" s="257">
        <v>0</v>
      </c>
      <c r="F121" s="257">
        <v>0</v>
      </c>
      <c r="G121" s="257">
        <v>0</v>
      </c>
      <c r="H121" s="242"/>
      <c r="I121" s="242"/>
      <c r="J121" s="242"/>
      <c r="K121" s="242"/>
    </row>
    <row r="122" spans="1:11" ht="14.1" customHeight="1" x14ac:dyDescent="0.25">
      <c r="A122" s="242"/>
      <c r="B122" s="242"/>
      <c r="C122" s="256" t="s">
        <v>64</v>
      </c>
      <c r="D122" s="257">
        <v>0</v>
      </c>
      <c r="E122" s="257">
        <v>0</v>
      </c>
      <c r="F122" s="257">
        <v>0</v>
      </c>
      <c r="G122" s="257">
        <v>0</v>
      </c>
      <c r="H122" s="242"/>
      <c r="I122" s="242"/>
      <c r="J122" s="242"/>
      <c r="K122" s="242"/>
    </row>
    <row r="123" spans="1:11" ht="14.1" customHeight="1" x14ac:dyDescent="0.25">
      <c r="A123" s="242"/>
      <c r="B123" s="242"/>
      <c r="C123" s="256" t="s">
        <v>65</v>
      </c>
      <c r="D123" s="257">
        <v>0</v>
      </c>
      <c r="E123" s="257">
        <v>0</v>
      </c>
      <c r="F123" s="257">
        <v>0</v>
      </c>
      <c r="G123" s="257">
        <v>0</v>
      </c>
      <c r="H123" s="242"/>
      <c r="I123" s="242"/>
      <c r="J123" s="242"/>
      <c r="K123" s="242"/>
    </row>
    <row r="124" spans="1:11" ht="14.1" customHeight="1" x14ac:dyDescent="0.25">
      <c r="A124" s="242"/>
      <c r="B124" s="242"/>
      <c r="C124" s="256" t="s">
        <v>66</v>
      </c>
      <c r="D124" s="257">
        <v>0</v>
      </c>
      <c r="E124" s="257">
        <v>0</v>
      </c>
      <c r="F124" s="257">
        <v>0</v>
      </c>
      <c r="G124" s="257">
        <v>0</v>
      </c>
      <c r="H124" s="242"/>
      <c r="I124" s="242"/>
      <c r="J124" s="242"/>
      <c r="K124" s="242"/>
    </row>
    <row r="125" spans="1:11" ht="14.1" customHeight="1" x14ac:dyDescent="0.25">
      <c r="A125" s="242"/>
      <c r="B125" s="242"/>
      <c r="C125" s="256" t="s">
        <v>69</v>
      </c>
      <c r="D125" s="257">
        <v>0</v>
      </c>
      <c r="E125" s="257">
        <v>0</v>
      </c>
      <c r="F125" s="257">
        <v>0</v>
      </c>
      <c r="G125" s="257">
        <v>0</v>
      </c>
      <c r="H125" s="242"/>
      <c r="I125" s="242"/>
      <c r="J125" s="242"/>
      <c r="K125" s="242"/>
    </row>
    <row r="126" spans="1:11" ht="14.1" customHeight="1" x14ac:dyDescent="0.25">
      <c r="A126" s="242"/>
      <c r="B126" s="242"/>
      <c r="C126" s="256" t="s">
        <v>70</v>
      </c>
      <c r="D126" s="257">
        <v>0</v>
      </c>
      <c r="E126" s="257">
        <v>0</v>
      </c>
      <c r="F126" s="257">
        <v>0</v>
      </c>
      <c r="G126" s="257">
        <v>0</v>
      </c>
      <c r="H126" s="242"/>
      <c r="I126" s="242"/>
      <c r="J126" s="242"/>
      <c r="K126" s="242"/>
    </row>
    <row r="127" spans="1:11" ht="14.1" customHeight="1" x14ac:dyDescent="0.25">
      <c r="A127" s="242"/>
      <c r="B127" s="242"/>
      <c r="C127" s="253" t="s">
        <v>71</v>
      </c>
      <c r="D127" s="257">
        <v>940000</v>
      </c>
      <c r="E127" s="257">
        <v>1186000</v>
      </c>
      <c r="F127" s="257">
        <v>1186000</v>
      </c>
      <c r="G127" s="257">
        <v>1186000</v>
      </c>
      <c r="H127" s="242"/>
      <c r="I127" s="242"/>
      <c r="J127" s="242"/>
      <c r="K127" s="242"/>
    </row>
    <row r="128" spans="1:11" ht="18" customHeight="1" x14ac:dyDescent="0.25">
      <c r="A128" s="242"/>
      <c r="B128" s="242"/>
      <c r="C128" s="247" t="s">
        <v>33</v>
      </c>
      <c r="D128" s="1386" t="s">
        <v>798</v>
      </c>
      <c r="E128" s="1387"/>
      <c r="F128" s="1387"/>
      <c r="G128" s="1387"/>
      <c r="H128" s="242"/>
      <c r="I128" s="242"/>
      <c r="J128" s="242"/>
      <c r="K128" s="242"/>
    </row>
    <row r="129" spans="1:11" ht="18" customHeight="1" x14ac:dyDescent="0.25">
      <c r="A129" s="242"/>
      <c r="B129" s="242"/>
      <c r="C129" s="248" t="s">
        <v>35</v>
      </c>
      <c r="D129" s="1388" t="s">
        <v>799</v>
      </c>
      <c r="E129" s="1389"/>
      <c r="F129" s="1389"/>
      <c r="G129" s="1389"/>
      <c r="H129" s="242"/>
      <c r="I129" s="242"/>
      <c r="J129" s="242"/>
      <c r="K129" s="242"/>
    </row>
    <row r="130" spans="1:11" ht="18" customHeight="1" x14ac:dyDescent="0.25">
      <c r="A130" s="242"/>
      <c r="B130" s="242"/>
      <c r="C130" s="248" t="s">
        <v>37</v>
      </c>
      <c r="D130" s="1388" t="s">
        <v>800</v>
      </c>
      <c r="E130" s="1389"/>
      <c r="F130" s="1389"/>
      <c r="G130" s="1389"/>
      <c r="H130" s="242"/>
      <c r="I130" s="242"/>
      <c r="J130" s="242"/>
      <c r="K130" s="242"/>
    </row>
    <row r="131" spans="1:11" ht="15" customHeight="1" x14ac:dyDescent="0.25">
      <c r="A131" s="242"/>
      <c r="B131" s="242"/>
      <c r="C131" s="249"/>
      <c r="D131" s="250">
        <v>2022</v>
      </c>
      <c r="E131" s="250">
        <v>2023</v>
      </c>
      <c r="F131" s="250">
        <v>2024</v>
      </c>
      <c r="G131" s="250">
        <v>2025</v>
      </c>
      <c r="H131" s="242"/>
      <c r="I131" s="242"/>
      <c r="J131" s="242"/>
      <c r="K131" s="242"/>
    </row>
    <row r="132" spans="1:11" ht="15" customHeight="1" x14ac:dyDescent="0.25">
      <c r="A132" s="242"/>
      <c r="B132" s="242"/>
      <c r="C132" s="251"/>
      <c r="D132" s="252" t="s">
        <v>17</v>
      </c>
      <c r="E132" s="252" t="s">
        <v>18</v>
      </c>
      <c r="F132" s="252" t="s">
        <v>18</v>
      </c>
      <c r="G132" s="252" t="s">
        <v>18</v>
      </c>
      <c r="H132" s="242"/>
      <c r="I132" s="242"/>
      <c r="J132" s="242"/>
      <c r="K132" s="242"/>
    </row>
    <row r="133" spans="1:11" ht="14.1" customHeight="1" x14ac:dyDescent="0.25">
      <c r="A133" s="242"/>
      <c r="B133" s="242"/>
      <c r="C133" s="254" t="s">
        <v>39</v>
      </c>
      <c r="D133" s="255" t="s">
        <v>801</v>
      </c>
      <c r="E133" s="255" t="s">
        <v>802</v>
      </c>
      <c r="F133" s="255" t="s">
        <v>803</v>
      </c>
      <c r="G133" s="255" t="s">
        <v>803</v>
      </c>
      <c r="H133" s="242"/>
      <c r="I133" s="242"/>
      <c r="J133" s="242"/>
      <c r="K133" s="242"/>
    </row>
    <row r="134" spans="1:11" ht="14.1" customHeight="1" x14ac:dyDescent="0.25">
      <c r="A134" s="242"/>
      <c r="B134" s="242"/>
      <c r="C134" s="254" t="s">
        <v>40</v>
      </c>
      <c r="D134" s="255" t="s">
        <v>804</v>
      </c>
      <c r="E134" s="255" t="s">
        <v>805</v>
      </c>
      <c r="F134" s="255" t="s">
        <v>806</v>
      </c>
      <c r="G134" s="255" t="s">
        <v>806</v>
      </c>
      <c r="H134" s="242"/>
      <c r="I134" s="242"/>
      <c r="J134" s="242"/>
      <c r="K134" s="242"/>
    </row>
    <row r="135" spans="1:11" ht="14.1" customHeight="1" x14ac:dyDescent="0.25">
      <c r="A135" s="242"/>
      <c r="B135" s="242"/>
      <c r="C135" s="254" t="s">
        <v>43</v>
      </c>
      <c r="D135" s="255" t="s">
        <v>807</v>
      </c>
      <c r="E135" s="255" t="s">
        <v>808</v>
      </c>
      <c r="F135" s="255" t="s">
        <v>809</v>
      </c>
      <c r="G135" s="255" t="s">
        <v>809</v>
      </c>
      <c r="H135" s="242"/>
      <c r="I135" s="242"/>
      <c r="J135" s="242"/>
      <c r="K135" s="242"/>
    </row>
    <row r="136" spans="1:11" ht="14.1" customHeight="1" x14ac:dyDescent="0.25">
      <c r="A136" s="242"/>
      <c r="B136" s="242"/>
      <c r="C136" s="254" t="s">
        <v>46</v>
      </c>
      <c r="D136" s="255" t="s">
        <v>47</v>
      </c>
      <c r="E136" s="255" t="s">
        <v>810</v>
      </c>
      <c r="F136" s="255" t="s">
        <v>811</v>
      </c>
      <c r="G136" s="255" t="s">
        <v>48</v>
      </c>
      <c r="H136" s="242"/>
      <c r="I136" s="242"/>
      <c r="J136" s="242"/>
      <c r="K136" s="242"/>
    </row>
    <row r="137" spans="1:11" ht="14.1" customHeight="1" x14ac:dyDescent="0.25">
      <c r="A137" s="242"/>
      <c r="B137" s="242"/>
      <c r="C137" s="254" t="s">
        <v>49</v>
      </c>
      <c r="D137" s="255" t="s">
        <v>47</v>
      </c>
      <c r="E137" s="255" t="s">
        <v>812</v>
      </c>
      <c r="F137" s="255" t="s">
        <v>813</v>
      </c>
      <c r="G137" s="255" t="s">
        <v>48</v>
      </c>
      <c r="H137" s="242"/>
      <c r="I137" s="242"/>
      <c r="J137" s="242"/>
      <c r="K137" s="242"/>
    </row>
    <row r="138" spans="1:11" ht="14.1" customHeight="1" x14ac:dyDescent="0.25">
      <c r="A138" s="242"/>
      <c r="B138" s="242"/>
      <c r="C138" s="254" t="s">
        <v>51</v>
      </c>
      <c r="D138" s="255" t="s">
        <v>47</v>
      </c>
      <c r="E138" s="255" t="s">
        <v>814</v>
      </c>
      <c r="F138" s="255" t="s">
        <v>815</v>
      </c>
      <c r="G138" s="255" t="s">
        <v>48</v>
      </c>
      <c r="H138" s="242"/>
      <c r="I138" s="242"/>
      <c r="J138" s="242"/>
      <c r="K138" s="242"/>
    </row>
    <row r="139" spans="1:11" ht="14.1" customHeight="1" x14ac:dyDescent="0.25">
      <c r="A139" s="242"/>
      <c r="B139" s="242"/>
      <c r="C139" s="1390" t="s">
        <v>52</v>
      </c>
      <c r="D139" s="1391"/>
      <c r="E139" s="1391"/>
      <c r="F139" s="1391"/>
      <c r="G139" s="1391"/>
      <c r="H139" s="242"/>
      <c r="I139" s="242"/>
      <c r="J139" s="242"/>
      <c r="K139" s="242"/>
    </row>
    <row r="140" spans="1:11" ht="14.1" customHeight="1" x14ac:dyDescent="0.25">
      <c r="A140" s="242"/>
      <c r="B140" s="242"/>
      <c r="C140" s="249"/>
      <c r="D140" s="250">
        <v>2022</v>
      </c>
      <c r="E140" s="250">
        <v>2023</v>
      </c>
      <c r="F140" s="250">
        <v>2024</v>
      </c>
      <c r="G140" s="250">
        <v>2025</v>
      </c>
      <c r="H140" s="242"/>
      <c r="I140" s="242"/>
      <c r="J140" s="242"/>
      <c r="K140" s="242"/>
    </row>
    <row r="141" spans="1:11" ht="14.1" customHeight="1" x14ac:dyDescent="0.25">
      <c r="A141" s="242"/>
      <c r="B141" s="242"/>
      <c r="C141" s="251"/>
      <c r="D141" s="252" t="s">
        <v>17</v>
      </c>
      <c r="E141" s="252" t="s">
        <v>18</v>
      </c>
      <c r="F141" s="252" t="s">
        <v>18</v>
      </c>
      <c r="G141" s="252" t="s">
        <v>18</v>
      </c>
      <c r="H141" s="242"/>
      <c r="I141" s="242"/>
      <c r="J141" s="242"/>
      <c r="K141" s="242"/>
    </row>
    <row r="142" spans="1:11" ht="14.1" customHeight="1" x14ac:dyDescent="0.25">
      <c r="A142" s="242"/>
      <c r="B142" s="242"/>
      <c r="C142" s="256" t="s">
        <v>53</v>
      </c>
      <c r="D142" s="257">
        <v>0</v>
      </c>
      <c r="E142" s="257">
        <v>0</v>
      </c>
      <c r="F142" s="257">
        <v>0</v>
      </c>
      <c r="G142" s="257">
        <v>0</v>
      </c>
      <c r="H142" s="242"/>
      <c r="I142" s="242"/>
      <c r="J142" s="242"/>
      <c r="K142" s="242"/>
    </row>
    <row r="143" spans="1:11" ht="14.1" customHeight="1" x14ac:dyDescent="0.25">
      <c r="A143" s="242"/>
      <c r="B143" s="242"/>
      <c r="C143" s="256" t="s">
        <v>54</v>
      </c>
      <c r="D143" s="257">
        <v>0</v>
      </c>
      <c r="E143" s="257">
        <v>0</v>
      </c>
      <c r="F143" s="257">
        <v>0</v>
      </c>
      <c r="G143" s="257">
        <v>0</v>
      </c>
      <c r="H143" s="242"/>
      <c r="I143" s="242"/>
      <c r="J143" s="242"/>
      <c r="K143" s="242"/>
    </row>
    <row r="144" spans="1:11" ht="14.1" customHeight="1" x14ac:dyDescent="0.25">
      <c r="A144" s="242"/>
      <c r="B144" s="242"/>
      <c r="C144" s="256" t="s">
        <v>55</v>
      </c>
      <c r="D144" s="257">
        <v>0</v>
      </c>
      <c r="E144" s="257">
        <v>0</v>
      </c>
      <c r="F144" s="257">
        <v>0</v>
      </c>
      <c r="G144" s="257">
        <v>0</v>
      </c>
      <c r="H144" s="242"/>
      <c r="I144" s="242"/>
      <c r="J144" s="242"/>
      <c r="K144" s="242"/>
    </row>
    <row r="145" spans="1:11" ht="14.1" customHeight="1" x14ac:dyDescent="0.25">
      <c r="A145" s="242"/>
      <c r="B145" s="242"/>
      <c r="C145" s="256" t="s">
        <v>56</v>
      </c>
      <c r="D145" s="257">
        <v>0</v>
      </c>
      <c r="E145" s="257">
        <v>0</v>
      </c>
      <c r="F145" s="257">
        <v>0</v>
      </c>
      <c r="G145" s="257">
        <v>0</v>
      </c>
      <c r="H145" s="242"/>
      <c r="I145" s="242"/>
      <c r="J145" s="242"/>
      <c r="K145" s="242"/>
    </row>
    <row r="146" spans="1:11" ht="14.1" customHeight="1" x14ac:dyDescent="0.25">
      <c r="A146" s="242"/>
      <c r="B146" s="242"/>
      <c r="C146" s="256" t="s">
        <v>54</v>
      </c>
      <c r="D146" s="257">
        <v>0</v>
      </c>
      <c r="E146" s="257">
        <v>0</v>
      </c>
      <c r="F146" s="257">
        <v>0</v>
      </c>
      <c r="G146" s="257">
        <v>0</v>
      </c>
      <c r="H146" s="242"/>
      <c r="I146" s="242"/>
      <c r="J146" s="242"/>
      <c r="K146" s="242"/>
    </row>
    <row r="147" spans="1:11" ht="14.1" customHeight="1" x14ac:dyDescent="0.25">
      <c r="A147" s="242"/>
      <c r="B147" s="242"/>
      <c r="C147" s="256" t="s">
        <v>55</v>
      </c>
      <c r="D147" s="257">
        <v>0</v>
      </c>
      <c r="E147" s="257">
        <v>0</v>
      </c>
      <c r="F147" s="257">
        <v>0</v>
      </c>
      <c r="G147" s="257">
        <v>0</v>
      </c>
      <c r="H147" s="242"/>
      <c r="I147" s="242"/>
      <c r="J147" s="242"/>
      <c r="K147" s="242"/>
    </row>
    <row r="148" spans="1:11" ht="14.1" customHeight="1" x14ac:dyDescent="0.25">
      <c r="A148" s="242"/>
      <c r="B148" s="242"/>
      <c r="C148" s="256" t="s">
        <v>57</v>
      </c>
      <c r="D148" s="257">
        <v>0</v>
      </c>
      <c r="E148" s="257">
        <v>0</v>
      </c>
      <c r="F148" s="257">
        <v>0</v>
      </c>
      <c r="G148" s="257">
        <v>0</v>
      </c>
      <c r="H148" s="242"/>
      <c r="I148" s="242"/>
      <c r="J148" s="242"/>
      <c r="K148" s="242"/>
    </row>
    <row r="149" spans="1:11" ht="14.1" customHeight="1" x14ac:dyDescent="0.25">
      <c r="A149" s="242"/>
      <c r="B149" s="242"/>
      <c r="C149" s="256" t="s">
        <v>54</v>
      </c>
      <c r="D149" s="257">
        <v>0</v>
      </c>
      <c r="E149" s="257">
        <v>0</v>
      </c>
      <c r="F149" s="257">
        <v>0</v>
      </c>
      <c r="G149" s="257">
        <v>0</v>
      </c>
      <c r="H149" s="242"/>
      <c r="I149" s="242"/>
      <c r="J149" s="242"/>
      <c r="K149" s="242"/>
    </row>
    <row r="150" spans="1:11" ht="14.1" customHeight="1" x14ac:dyDescent="0.25">
      <c r="A150" s="242"/>
      <c r="B150" s="242"/>
      <c r="C150" s="256" t="s">
        <v>55</v>
      </c>
      <c r="D150" s="257">
        <v>0</v>
      </c>
      <c r="E150" s="257">
        <v>0</v>
      </c>
      <c r="F150" s="257">
        <v>0</v>
      </c>
      <c r="G150" s="257">
        <v>0</v>
      </c>
      <c r="H150" s="242"/>
      <c r="I150" s="242"/>
      <c r="J150" s="242"/>
      <c r="K150" s="242"/>
    </row>
    <row r="151" spans="1:11" ht="14.1" customHeight="1" x14ac:dyDescent="0.25">
      <c r="A151" s="242"/>
      <c r="B151" s="242"/>
      <c r="C151" s="256" t="s">
        <v>58</v>
      </c>
      <c r="D151" s="257">
        <v>0</v>
      </c>
      <c r="E151" s="257">
        <v>0</v>
      </c>
      <c r="F151" s="257">
        <v>0</v>
      </c>
      <c r="G151" s="257">
        <v>0</v>
      </c>
      <c r="H151" s="242"/>
      <c r="I151" s="242"/>
      <c r="J151" s="242"/>
      <c r="K151" s="242"/>
    </row>
    <row r="152" spans="1:11" ht="14.1" customHeight="1" x14ac:dyDescent="0.25">
      <c r="A152" s="242"/>
      <c r="B152" s="242"/>
      <c r="C152" s="256" t="s">
        <v>54</v>
      </c>
      <c r="D152" s="257">
        <v>0</v>
      </c>
      <c r="E152" s="257">
        <v>0</v>
      </c>
      <c r="F152" s="257">
        <v>0</v>
      </c>
      <c r="G152" s="257">
        <v>0</v>
      </c>
      <c r="H152" s="242"/>
      <c r="I152" s="242"/>
      <c r="J152" s="242"/>
      <c r="K152" s="242"/>
    </row>
    <row r="153" spans="1:11" ht="14.1" customHeight="1" x14ac:dyDescent="0.25">
      <c r="A153" s="242"/>
      <c r="B153" s="242"/>
      <c r="C153" s="256" t="s">
        <v>55</v>
      </c>
      <c r="D153" s="257">
        <v>0</v>
      </c>
      <c r="E153" s="257">
        <v>0</v>
      </c>
      <c r="F153" s="257">
        <v>0</v>
      </c>
      <c r="G153" s="257">
        <v>0</v>
      </c>
      <c r="H153" s="242"/>
      <c r="I153" s="242"/>
      <c r="J153" s="242"/>
      <c r="K153" s="242"/>
    </row>
    <row r="154" spans="1:11" ht="14.1" customHeight="1" x14ac:dyDescent="0.25">
      <c r="A154" s="242"/>
      <c r="B154" s="242"/>
      <c r="C154" s="256" t="s">
        <v>59</v>
      </c>
      <c r="D154" s="257">
        <v>0</v>
      </c>
      <c r="E154" s="257">
        <v>0</v>
      </c>
      <c r="F154" s="257">
        <v>0</v>
      </c>
      <c r="G154" s="257">
        <v>0</v>
      </c>
      <c r="H154" s="242"/>
      <c r="I154" s="242"/>
      <c r="J154" s="242"/>
      <c r="K154" s="242"/>
    </row>
    <row r="155" spans="1:11" ht="14.1" customHeight="1" x14ac:dyDescent="0.25">
      <c r="A155" s="242"/>
      <c r="B155" s="242"/>
      <c r="C155" s="256" t="s">
        <v>54</v>
      </c>
      <c r="D155" s="257">
        <v>0</v>
      </c>
      <c r="E155" s="257">
        <v>0</v>
      </c>
      <c r="F155" s="257">
        <v>0</v>
      </c>
      <c r="G155" s="257">
        <v>0</v>
      </c>
      <c r="H155" s="242"/>
      <c r="I155" s="242"/>
      <c r="J155" s="242"/>
      <c r="K155" s="242"/>
    </row>
    <row r="156" spans="1:11" ht="14.1" customHeight="1" x14ac:dyDescent="0.25">
      <c r="A156" s="242"/>
      <c r="B156" s="242"/>
      <c r="C156" s="256" t="s">
        <v>55</v>
      </c>
      <c r="D156" s="257">
        <v>0</v>
      </c>
      <c r="E156" s="257">
        <v>0</v>
      </c>
      <c r="F156" s="257">
        <v>0</v>
      </c>
      <c r="G156" s="257">
        <v>0</v>
      </c>
      <c r="H156" s="242"/>
      <c r="I156" s="242"/>
      <c r="J156" s="242"/>
      <c r="K156" s="242"/>
    </row>
    <row r="157" spans="1:11" ht="14.1" customHeight="1" x14ac:dyDescent="0.25">
      <c r="A157" s="242"/>
      <c r="B157" s="242"/>
      <c r="C157" s="256" t="s">
        <v>60</v>
      </c>
      <c r="D157" s="257">
        <v>0</v>
      </c>
      <c r="E157" s="257">
        <v>0</v>
      </c>
      <c r="F157" s="257">
        <v>0</v>
      </c>
      <c r="G157" s="257">
        <v>0</v>
      </c>
      <c r="H157" s="242"/>
      <c r="I157" s="242"/>
      <c r="J157" s="242"/>
      <c r="K157" s="242"/>
    </row>
    <row r="158" spans="1:11" ht="14.1" customHeight="1" x14ac:dyDescent="0.25">
      <c r="A158" s="242"/>
      <c r="B158" s="242"/>
      <c r="C158" s="256" t="s">
        <v>54</v>
      </c>
      <c r="D158" s="257">
        <v>0</v>
      </c>
      <c r="E158" s="257">
        <v>0</v>
      </c>
      <c r="F158" s="257">
        <v>0</v>
      </c>
      <c r="G158" s="257">
        <v>0</v>
      </c>
      <c r="H158" s="242"/>
      <c r="I158" s="242"/>
      <c r="J158" s="242"/>
      <c r="K158" s="242"/>
    </row>
    <row r="159" spans="1:11" ht="14.1" customHeight="1" x14ac:dyDescent="0.25">
      <c r="A159" s="242"/>
      <c r="B159" s="242"/>
      <c r="C159" s="256" t="s">
        <v>55</v>
      </c>
      <c r="D159" s="257">
        <v>0</v>
      </c>
      <c r="E159" s="257">
        <v>0</v>
      </c>
      <c r="F159" s="257">
        <v>0</v>
      </c>
      <c r="G159" s="257">
        <v>0</v>
      </c>
      <c r="H159" s="242"/>
      <c r="I159" s="242"/>
      <c r="J159" s="242"/>
      <c r="K159" s="242"/>
    </row>
    <row r="160" spans="1:11" ht="14.1" customHeight="1" x14ac:dyDescent="0.25">
      <c r="A160" s="242"/>
      <c r="B160" s="242"/>
      <c r="C160" s="256" t="s">
        <v>61</v>
      </c>
      <c r="D160" s="257">
        <v>0</v>
      </c>
      <c r="E160" s="257">
        <v>0</v>
      </c>
      <c r="F160" s="257">
        <v>0</v>
      </c>
      <c r="G160" s="257">
        <v>0</v>
      </c>
      <c r="H160" s="242"/>
      <c r="I160" s="242"/>
      <c r="J160" s="242"/>
      <c r="K160" s="242"/>
    </row>
    <row r="161" spans="1:11" ht="14.1" customHeight="1" x14ac:dyDescent="0.25">
      <c r="A161" s="242"/>
      <c r="B161" s="242"/>
      <c r="C161" s="256" t="s">
        <v>54</v>
      </c>
      <c r="D161" s="257">
        <v>0</v>
      </c>
      <c r="E161" s="257">
        <v>0</v>
      </c>
      <c r="F161" s="257">
        <v>0</v>
      </c>
      <c r="G161" s="257">
        <v>0</v>
      </c>
      <c r="H161" s="242"/>
      <c r="I161" s="242"/>
      <c r="J161" s="242"/>
      <c r="K161" s="242"/>
    </row>
    <row r="162" spans="1:11" ht="14.1" customHeight="1" x14ac:dyDescent="0.25">
      <c r="A162" s="242"/>
      <c r="B162" s="242"/>
      <c r="C162" s="256" t="s">
        <v>55</v>
      </c>
      <c r="D162" s="257">
        <v>0</v>
      </c>
      <c r="E162" s="257">
        <v>0</v>
      </c>
      <c r="F162" s="257">
        <v>0</v>
      </c>
      <c r="G162" s="257">
        <v>0</v>
      </c>
      <c r="H162" s="242"/>
      <c r="I162" s="242"/>
      <c r="J162" s="242"/>
      <c r="K162" s="242"/>
    </row>
    <row r="163" spans="1:11" ht="14.1" customHeight="1" x14ac:dyDescent="0.25">
      <c r="A163" s="242"/>
      <c r="B163" s="242"/>
      <c r="C163" s="256" t="s">
        <v>62</v>
      </c>
      <c r="D163" s="257">
        <v>0</v>
      </c>
      <c r="E163" s="257">
        <v>0</v>
      </c>
      <c r="F163" s="257">
        <v>0</v>
      </c>
      <c r="G163" s="257">
        <v>0</v>
      </c>
      <c r="H163" s="242"/>
      <c r="I163" s="242"/>
      <c r="J163" s="242"/>
      <c r="K163" s="242"/>
    </row>
    <row r="164" spans="1:11" ht="14.1" customHeight="1" x14ac:dyDescent="0.25">
      <c r="A164" s="242"/>
      <c r="B164" s="242"/>
      <c r="C164" s="256" t="s">
        <v>54</v>
      </c>
      <c r="D164" s="257">
        <v>0</v>
      </c>
      <c r="E164" s="257">
        <v>0</v>
      </c>
      <c r="F164" s="257">
        <v>0</v>
      </c>
      <c r="G164" s="257">
        <v>0</v>
      </c>
      <c r="H164" s="242"/>
      <c r="I164" s="242"/>
      <c r="J164" s="242"/>
      <c r="K164" s="242"/>
    </row>
    <row r="165" spans="1:11" ht="14.1" customHeight="1" x14ac:dyDescent="0.25">
      <c r="A165" s="242"/>
      <c r="B165" s="242"/>
      <c r="C165" s="256" t="s">
        <v>63</v>
      </c>
      <c r="D165" s="257">
        <v>0</v>
      </c>
      <c r="E165" s="257">
        <v>0</v>
      </c>
      <c r="F165" s="257">
        <v>0</v>
      </c>
      <c r="G165" s="257">
        <v>0</v>
      </c>
      <c r="H165" s="242"/>
      <c r="I165" s="242"/>
      <c r="J165" s="242"/>
      <c r="K165" s="242"/>
    </row>
    <row r="166" spans="1:11" ht="14.1" customHeight="1" x14ac:dyDescent="0.25">
      <c r="A166" s="242"/>
      <c r="B166" s="242"/>
      <c r="C166" s="256" t="s">
        <v>64</v>
      </c>
      <c r="D166" s="257">
        <v>0</v>
      </c>
      <c r="E166" s="257">
        <v>0</v>
      </c>
      <c r="F166" s="257">
        <v>0</v>
      </c>
      <c r="G166" s="257">
        <v>0</v>
      </c>
      <c r="H166" s="242"/>
      <c r="I166" s="242"/>
      <c r="J166" s="242"/>
      <c r="K166" s="242"/>
    </row>
    <row r="167" spans="1:11" ht="14.1" customHeight="1" x14ac:dyDescent="0.25">
      <c r="A167" s="242"/>
      <c r="B167" s="242"/>
      <c r="C167" s="256" t="s">
        <v>65</v>
      </c>
      <c r="D167" s="257">
        <v>0</v>
      </c>
      <c r="E167" s="257">
        <v>0</v>
      </c>
      <c r="F167" s="257">
        <v>0</v>
      </c>
      <c r="G167" s="257">
        <v>0</v>
      </c>
      <c r="H167" s="242"/>
      <c r="I167" s="242"/>
      <c r="J167" s="242"/>
      <c r="K167" s="242"/>
    </row>
    <row r="168" spans="1:11" ht="14.1" customHeight="1" x14ac:dyDescent="0.25">
      <c r="A168" s="242"/>
      <c r="B168" s="242"/>
      <c r="C168" s="256" t="s">
        <v>66</v>
      </c>
      <c r="D168" s="257">
        <v>0</v>
      </c>
      <c r="E168" s="257">
        <v>0</v>
      </c>
      <c r="F168" s="257">
        <v>0</v>
      </c>
      <c r="G168" s="257">
        <v>0</v>
      </c>
      <c r="H168" s="242"/>
      <c r="I168" s="242"/>
      <c r="J168" s="242"/>
      <c r="K168" s="242"/>
    </row>
    <row r="169" spans="1:11" ht="14.1" customHeight="1" x14ac:dyDescent="0.25">
      <c r="A169" s="242"/>
      <c r="B169" s="242"/>
      <c r="C169" s="256" t="s">
        <v>67</v>
      </c>
      <c r="D169" s="257">
        <v>1770000</v>
      </c>
      <c r="E169" s="257">
        <v>1690000</v>
      </c>
      <c r="F169" s="257">
        <v>1197000</v>
      </c>
      <c r="G169" s="257">
        <v>1197000</v>
      </c>
      <c r="H169" s="242"/>
      <c r="I169" s="242"/>
      <c r="J169" s="242"/>
      <c r="K169" s="242"/>
    </row>
    <row r="170" spans="1:11" ht="14.1" customHeight="1" x14ac:dyDescent="0.25">
      <c r="A170" s="242"/>
      <c r="B170" s="242"/>
      <c r="C170" s="256" t="s">
        <v>54</v>
      </c>
      <c r="D170" s="257">
        <v>1770000</v>
      </c>
      <c r="E170" s="257">
        <v>1690000</v>
      </c>
      <c r="F170" s="257">
        <v>1197000</v>
      </c>
      <c r="G170" s="257">
        <v>1197000</v>
      </c>
      <c r="H170" s="242"/>
      <c r="I170" s="242"/>
      <c r="J170" s="242"/>
      <c r="K170" s="242"/>
    </row>
    <row r="171" spans="1:11" ht="14.1" customHeight="1" x14ac:dyDescent="0.25">
      <c r="A171" s="242"/>
      <c r="B171" s="242"/>
      <c r="C171" s="256" t="s">
        <v>63</v>
      </c>
      <c r="D171" s="257">
        <v>0</v>
      </c>
      <c r="E171" s="257">
        <v>0</v>
      </c>
      <c r="F171" s="257">
        <v>0</v>
      </c>
      <c r="G171" s="257">
        <v>0</v>
      </c>
      <c r="H171" s="242"/>
      <c r="I171" s="242"/>
      <c r="J171" s="242"/>
      <c r="K171" s="242"/>
    </row>
    <row r="172" spans="1:11" ht="14.1" customHeight="1" x14ac:dyDescent="0.25">
      <c r="A172" s="242"/>
      <c r="B172" s="242"/>
      <c r="C172" s="256" t="s">
        <v>64</v>
      </c>
      <c r="D172" s="257">
        <v>0</v>
      </c>
      <c r="E172" s="257">
        <v>0</v>
      </c>
      <c r="F172" s="257">
        <v>0</v>
      </c>
      <c r="G172" s="257">
        <v>0</v>
      </c>
      <c r="H172" s="242"/>
      <c r="I172" s="242"/>
      <c r="J172" s="242"/>
      <c r="K172" s="242"/>
    </row>
    <row r="173" spans="1:11" ht="14.1" customHeight="1" x14ac:dyDescent="0.25">
      <c r="A173" s="242"/>
      <c r="B173" s="242"/>
      <c r="C173" s="256" t="s">
        <v>65</v>
      </c>
      <c r="D173" s="257">
        <v>0</v>
      </c>
      <c r="E173" s="257">
        <v>0</v>
      </c>
      <c r="F173" s="257">
        <v>0</v>
      </c>
      <c r="G173" s="257">
        <v>0</v>
      </c>
      <c r="H173" s="242"/>
      <c r="I173" s="242"/>
      <c r="J173" s="242"/>
      <c r="K173" s="242"/>
    </row>
    <row r="174" spans="1:11" ht="14.1" customHeight="1" x14ac:dyDescent="0.25">
      <c r="A174" s="242"/>
      <c r="B174" s="242"/>
      <c r="C174" s="256" t="s">
        <v>66</v>
      </c>
      <c r="D174" s="257">
        <v>0</v>
      </c>
      <c r="E174" s="257">
        <v>0</v>
      </c>
      <c r="F174" s="257">
        <v>0</v>
      </c>
      <c r="G174" s="257">
        <v>0</v>
      </c>
      <c r="H174" s="242"/>
      <c r="I174" s="242"/>
      <c r="J174" s="242"/>
      <c r="K174" s="242"/>
    </row>
    <row r="175" spans="1:11" ht="14.1" customHeight="1" x14ac:dyDescent="0.25">
      <c r="A175" s="242"/>
      <c r="B175" s="242"/>
      <c r="C175" s="256" t="s">
        <v>68</v>
      </c>
      <c r="D175" s="257">
        <v>0</v>
      </c>
      <c r="E175" s="257">
        <v>0</v>
      </c>
      <c r="F175" s="257">
        <v>0</v>
      </c>
      <c r="G175" s="257">
        <v>0</v>
      </c>
      <c r="H175" s="242"/>
      <c r="I175" s="242"/>
      <c r="J175" s="242"/>
      <c r="K175" s="242"/>
    </row>
    <row r="176" spans="1:11" ht="14.1" customHeight="1" x14ac:dyDescent="0.25">
      <c r="A176" s="242"/>
      <c r="B176" s="242"/>
      <c r="C176" s="256" t="s">
        <v>54</v>
      </c>
      <c r="D176" s="257">
        <v>0</v>
      </c>
      <c r="E176" s="257">
        <v>0</v>
      </c>
      <c r="F176" s="257">
        <v>0</v>
      </c>
      <c r="G176" s="257">
        <v>0</v>
      </c>
      <c r="H176" s="242"/>
      <c r="I176" s="242"/>
      <c r="J176" s="242"/>
      <c r="K176" s="242"/>
    </row>
    <row r="177" spans="1:11" ht="14.1" customHeight="1" x14ac:dyDescent="0.25">
      <c r="A177" s="242"/>
      <c r="B177" s="242"/>
      <c r="C177" s="256" t="s">
        <v>63</v>
      </c>
      <c r="D177" s="257">
        <v>0</v>
      </c>
      <c r="E177" s="257">
        <v>0</v>
      </c>
      <c r="F177" s="257">
        <v>0</v>
      </c>
      <c r="G177" s="257">
        <v>0</v>
      </c>
      <c r="H177" s="242"/>
      <c r="I177" s="242"/>
      <c r="J177" s="242"/>
      <c r="K177" s="242"/>
    </row>
    <row r="178" spans="1:11" ht="14.1" customHeight="1" x14ac:dyDescent="0.25">
      <c r="A178" s="242"/>
      <c r="B178" s="242"/>
      <c r="C178" s="256" t="s">
        <v>64</v>
      </c>
      <c r="D178" s="257">
        <v>0</v>
      </c>
      <c r="E178" s="257">
        <v>0</v>
      </c>
      <c r="F178" s="257">
        <v>0</v>
      </c>
      <c r="G178" s="257">
        <v>0</v>
      </c>
      <c r="H178" s="242"/>
      <c r="I178" s="242"/>
      <c r="J178" s="242"/>
      <c r="K178" s="242"/>
    </row>
    <row r="179" spans="1:11" ht="14.1" customHeight="1" x14ac:dyDescent="0.25">
      <c r="A179" s="242"/>
      <c r="B179" s="242"/>
      <c r="C179" s="256" t="s">
        <v>65</v>
      </c>
      <c r="D179" s="257">
        <v>0</v>
      </c>
      <c r="E179" s="257">
        <v>0</v>
      </c>
      <c r="F179" s="257">
        <v>0</v>
      </c>
      <c r="G179" s="257">
        <v>0</v>
      </c>
      <c r="H179" s="242"/>
      <c r="I179" s="242"/>
      <c r="J179" s="242"/>
      <c r="K179" s="242"/>
    </row>
    <row r="180" spans="1:11" ht="14.1" customHeight="1" x14ac:dyDescent="0.25">
      <c r="A180" s="242"/>
      <c r="B180" s="242"/>
      <c r="C180" s="256" t="s">
        <v>66</v>
      </c>
      <c r="D180" s="257">
        <v>0</v>
      </c>
      <c r="E180" s="257">
        <v>0</v>
      </c>
      <c r="F180" s="257">
        <v>0</v>
      </c>
      <c r="G180" s="257">
        <v>0</v>
      </c>
      <c r="H180" s="242"/>
      <c r="I180" s="242"/>
      <c r="J180" s="242"/>
      <c r="K180" s="242"/>
    </row>
    <row r="181" spans="1:11" ht="14.1" customHeight="1" x14ac:dyDescent="0.25">
      <c r="A181" s="242"/>
      <c r="B181" s="242"/>
      <c r="C181" s="256" t="s">
        <v>69</v>
      </c>
      <c r="D181" s="257">
        <v>0</v>
      </c>
      <c r="E181" s="257">
        <v>0</v>
      </c>
      <c r="F181" s="257">
        <v>0</v>
      </c>
      <c r="G181" s="257">
        <v>0</v>
      </c>
      <c r="H181" s="242"/>
      <c r="I181" s="242"/>
      <c r="J181" s="242"/>
      <c r="K181" s="242"/>
    </row>
    <row r="182" spans="1:11" ht="14.1" customHeight="1" x14ac:dyDescent="0.25">
      <c r="A182" s="242"/>
      <c r="B182" s="242"/>
      <c r="C182" s="256" t="s">
        <v>70</v>
      </c>
      <c r="D182" s="257">
        <v>0</v>
      </c>
      <c r="E182" s="257">
        <v>0</v>
      </c>
      <c r="F182" s="257">
        <v>0</v>
      </c>
      <c r="G182" s="257">
        <v>0</v>
      </c>
      <c r="H182" s="242"/>
      <c r="I182" s="242"/>
      <c r="J182" s="242"/>
      <c r="K182" s="242"/>
    </row>
    <row r="183" spans="1:11" ht="14.1" customHeight="1" x14ac:dyDescent="0.25">
      <c r="A183" s="242"/>
      <c r="B183" s="242"/>
      <c r="C183" s="253" t="s">
        <v>71</v>
      </c>
      <c r="D183" s="257">
        <v>1770000</v>
      </c>
      <c r="E183" s="257">
        <v>1690000</v>
      </c>
      <c r="F183" s="257">
        <v>1197000</v>
      </c>
      <c r="G183" s="257">
        <v>1197000</v>
      </c>
      <c r="H183" s="242"/>
      <c r="I183" s="242"/>
      <c r="J183" s="242"/>
      <c r="K183" s="242"/>
    </row>
    <row r="184" spans="1:11" ht="18" customHeight="1" x14ac:dyDescent="0.25">
      <c r="A184" s="242"/>
      <c r="B184" s="242"/>
      <c r="C184" s="247" t="s">
        <v>33</v>
      </c>
      <c r="D184" s="1386" t="s">
        <v>816</v>
      </c>
      <c r="E184" s="1387"/>
      <c r="F184" s="1387"/>
      <c r="G184" s="1387"/>
      <c r="H184" s="242"/>
      <c r="I184" s="242"/>
      <c r="J184" s="242"/>
      <c r="K184" s="242"/>
    </row>
    <row r="185" spans="1:11" ht="18" customHeight="1" x14ac:dyDescent="0.25">
      <c r="A185" s="242"/>
      <c r="B185" s="242"/>
      <c r="C185" s="248" t="s">
        <v>35</v>
      </c>
      <c r="D185" s="1388" t="s">
        <v>817</v>
      </c>
      <c r="E185" s="1389"/>
      <c r="F185" s="1389"/>
      <c r="G185" s="1389"/>
      <c r="H185" s="242"/>
      <c r="I185" s="242"/>
      <c r="J185" s="242"/>
      <c r="K185" s="242"/>
    </row>
    <row r="186" spans="1:11" ht="18" customHeight="1" x14ac:dyDescent="0.25">
      <c r="A186" s="242"/>
      <c r="B186" s="242"/>
      <c r="C186" s="248" t="s">
        <v>37</v>
      </c>
      <c r="D186" s="1388" t="s">
        <v>818</v>
      </c>
      <c r="E186" s="1389"/>
      <c r="F186" s="1389"/>
      <c r="G186" s="1389"/>
      <c r="H186" s="242"/>
      <c r="I186" s="242"/>
      <c r="J186" s="242"/>
      <c r="K186" s="242"/>
    </row>
    <row r="187" spans="1:11" ht="15" customHeight="1" x14ac:dyDescent="0.25">
      <c r="A187" s="242"/>
      <c r="B187" s="242"/>
      <c r="C187" s="249"/>
      <c r="D187" s="250">
        <v>2022</v>
      </c>
      <c r="E187" s="250">
        <v>2023</v>
      </c>
      <c r="F187" s="250">
        <v>2024</v>
      </c>
      <c r="G187" s="250">
        <v>2025</v>
      </c>
      <c r="H187" s="242"/>
      <c r="I187" s="242"/>
      <c r="J187" s="242"/>
      <c r="K187" s="242"/>
    </row>
    <row r="188" spans="1:11" ht="15" customHeight="1" x14ac:dyDescent="0.25">
      <c r="A188" s="242"/>
      <c r="B188" s="242"/>
      <c r="C188" s="251"/>
      <c r="D188" s="252" t="s">
        <v>17</v>
      </c>
      <c r="E188" s="252" t="s">
        <v>18</v>
      </c>
      <c r="F188" s="252" t="s">
        <v>18</v>
      </c>
      <c r="G188" s="252" t="s">
        <v>18</v>
      </c>
      <c r="H188" s="242"/>
      <c r="I188" s="242"/>
      <c r="J188" s="242"/>
      <c r="K188" s="242"/>
    </row>
    <row r="189" spans="1:11" ht="14.1" customHeight="1" x14ac:dyDescent="0.25">
      <c r="A189" s="242"/>
      <c r="B189" s="242"/>
      <c r="C189" s="254" t="s">
        <v>39</v>
      </c>
      <c r="D189" s="255" t="s">
        <v>48</v>
      </c>
      <c r="E189" s="255" t="s">
        <v>819</v>
      </c>
      <c r="F189" s="255" t="s">
        <v>26</v>
      </c>
      <c r="G189" s="255" t="s">
        <v>48</v>
      </c>
      <c r="H189" s="242"/>
      <c r="I189" s="242"/>
      <c r="J189" s="242"/>
      <c r="K189" s="242"/>
    </row>
    <row r="190" spans="1:11" ht="14.1" customHeight="1" x14ac:dyDescent="0.25">
      <c r="A190" s="242"/>
      <c r="B190" s="242"/>
      <c r="C190" s="254" t="s">
        <v>40</v>
      </c>
      <c r="D190" s="255" t="s">
        <v>48</v>
      </c>
      <c r="E190" s="255" t="s">
        <v>820</v>
      </c>
      <c r="F190" s="255" t="s">
        <v>821</v>
      </c>
      <c r="G190" s="255" t="s">
        <v>48</v>
      </c>
      <c r="H190" s="242"/>
      <c r="I190" s="242"/>
      <c r="J190" s="242"/>
      <c r="K190" s="242"/>
    </row>
    <row r="191" spans="1:11" ht="14.1" customHeight="1" x14ac:dyDescent="0.25">
      <c r="A191" s="242"/>
      <c r="B191" s="242"/>
      <c r="C191" s="254" t="s">
        <v>43</v>
      </c>
      <c r="D191" s="255" t="s">
        <v>48</v>
      </c>
      <c r="E191" s="255" t="s">
        <v>822</v>
      </c>
      <c r="F191" s="255" t="s">
        <v>823</v>
      </c>
      <c r="G191" s="255" t="s">
        <v>48</v>
      </c>
      <c r="H191" s="242"/>
      <c r="I191" s="242"/>
      <c r="J191" s="242"/>
      <c r="K191" s="242"/>
    </row>
    <row r="192" spans="1:11" ht="14.1" customHeight="1" x14ac:dyDescent="0.25">
      <c r="A192" s="242"/>
      <c r="B192" s="242"/>
      <c r="C192" s="254" t="s">
        <v>46</v>
      </c>
      <c r="D192" s="255" t="s">
        <v>47</v>
      </c>
      <c r="E192" s="255" t="s">
        <v>47</v>
      </c>
      <c r="F192" s="255" t="s">
        <v>824</v>
      </c>
      <c r="G192" s="255" t="s">
        <v>238</v>
      </c>
      <c r="H192" s="242"/>
      <c r="I192" s="242"/>
      <c r="J192" s="242"/>
      <c r="K192" s="242"/>
    </row>
    <row r="193" spans="1:11" ht="14.1" customHeight="1" x14ac:dyDescent="0.25">
      <c r="A193" s="242"/>
      <c r="B193" s="242"/>
      <c r="C193" s="254" t="s">
        <v>49</v>
      </c>
      <c r="D193" s="255" t="s">
        <v>47</v>
      </c>
      <c r="E193" s="255" t="s">
        <v>47</v>
      </c>
      <c r="F193" s="255" t="s">
        <v>825</v>
      </c>
      <c r="G193" s="255" t="s">
        <v>238</v>
      </c>
      <c r="H193" s="242"/>
      <c r="I193" s="242"/>
      <c r="J193" s="242"/>
      <c r="K193" s="242"/>
    </row>
    <row r="194" spans="1:11" ht="14.1" customHeight="1" x14ac:dyDescent="0.25">
      <c r="A194" s="242"/>
      <c r="B194" s="242"/>
      <c r="C194" s="254" t="s">
        <v>51</v>
      </c>
      <c r="D194" s="255" t="s">
        <v>47</v>
      </c>
      <c r="E194" s="255" t="s">
        <v>47</v>
      </c>
      <c r="F194" s="255" t="s">
        <v>826</v>
      </c>
      <c r="G194" s="255" t="s">
        <v>238</v>
      </c>
      <c r="H194" s="242"/>
      <c r="I194" s="242"/>
      <c r="J194" s="242"/>
      <c r="K194" s="242"/>
    </row>
    <row r="195" spans="1:11" ht="14.1" customHeight="1" x14ac:dyDescent="0.25">
      <c r="A195" s="242"/>
      <c r="B195" s="242"/>
      <c r="C195" s="1390" t="s">
        <v>52</v>
      </c>
      <c r="D195" s="1391"/>
      <c r="E195" s="1391"/>
      <c r="F195" s="1391"/>
      <c r="G195" s="1391"/>
      <c r="H195" s="242"/>
      <c r="I195" s="242"/>
      <c r="J195" s="242"/>
      <c r="K195" s="242"/>
    </row>
    <row r="196" spans="1:11" ht="14.1" customHeight="1" x14ac:dyDescent="0.25">
      <c r="A196" s="242"/>
      <c r="B196" s="242"/>
      <c r="C196" s="249"/>
      <c r="D196" s="250">
        <v>2022</v>
      </c>
      <c r="E196" s="250">
        <v>2023</v>
      </c>
      <c r="F196" s="250">
        <v>2024</v>
      </c>
      <c r="G196" s="250">
        <v>2025</v>
      </c>
      <c r="H196" s="242"/>
      <c r="I196" s="242"/>
      <c r="J196" s="242"/>
      <c r="K196" s="242"/>
    </row>
    <row r="197" spans="1:11" ht="14.1" customHeight="1" x14ac:dyDescent="0.25">
      <c r="A197" s="242"/>
      <c r="B197" s="242"/>
      <c r="C197" s="251"/>
      <c r="D197" s="252" t="s">
        <v>17</v>
      </c>
      <c r="E197" s="252" t="s">
        <v>18</v>
      </c>
      <c r="F197" s="252" t="s">
        <v>18</v>
      </c>
      <c r="G197" s="252" t="s">
        <v>18</v>
      </c>
      <c r="H197" s="242"/>
      <c r="I197" s="242"/>
      <c r="J197" s="242"/>
      <c r="K197" s="242"/>
    </row>
    <row r="198" spans="1:11" ht="14.1" customHeight="1" x14ac:dyDescent="0.25">
      <c r="A198" s="242"/>
      <c r="B198" s="242"/>
      <c r="C198" s="256" t="s">
        <v>53</v>
      </c>
      <c r="D198" s="257">
        <v>0</v>
      </c>
      <c r="E198" s="257">
        <v>0</v>
      </c>
      <c r="F198" s="257">
        <v>0</v>
      </c>
      <c r="G198" s="257">
        <v>0</v>
      </c>
      <c r="H198" s="242"/>
      <c r="I198" s="242"/>
      <c r="J198" s="242"/>
      <c r="K198" s="242"/>
    </row>
    <row r="199" spans="1:11" ht="14.1" customHeight="1" x14ac:dyDescent="0.25">
      <c r="A199" s="242"/>
      <c r="B199" s="242"/>
      <c r="C199" s="256" t="s">
        <v>54</v>
      </c>
      <c r="D199" s="257">
        <v>0</v>
      </c>
      <c r="E199" s="257">
        <v>0</v>
      </c>
      <c r="F199" s="257">
        <v>0</v>
      </c>
      <c r="G199" s="257">
        <v>0</v>
      </c>
      <c r="H199" s="242"/>
      <c r="I199" s="242"/>
      <c r="J199" s="242"/>
      <c r="K199" s="242"/>
    </row>
    <row r="200" spans="1:11" ht="14.1" customHeight="1" x14ac:dyDescent="0.25">
      <c r="A200" s="242"/>
      <c r="B200" s="242"/>
      <c r="C200" s="256" t="s">
        <v>55</v>
      </c>
      <c r="D200" s="257">
        <v>0</v>
      </c>
      <c r="E200" s="257">
        <v>0</v>
      </c>
      <c r="F200" s="257">
        <v>0</v>
      </c>
      <c r="G200" s="257">
        <v>0</v>
      </c>
      <c r="H200" s="242"/>
      <c r="I200" s="242"/>
      <c r="J200" s="242"/>
      <c r="K200" s="242"/>
    </row>
    <row r="201" spans="1:11" ht="14.1" customHeight="1" x14ac:dyDescent="0.25">
      <c r="A201" s="242"/>
      <c r="B201" s="242"/>
      <c r="C201" s="256" t="s">
        <v>56</v>
      </c>
      <c r="D201" s="257">
        <v>0</v>
      </c>
      <c r="E201" s="257">
        <v>0</v>
      </c>
      <c r="F201" s="257">
        <v>0</v>
      </c>
      <c r="G201" s="257">
        <v>0</v>
      </c>
      <c r="H201" s="242"/>
      <c r="I201" s="242"/>
      <c r="J201" s="242"/>
      <c r="K201" s="242"/>
    </row>
    <row r="202" spans="1:11" ht="14.1" customHeight="1" x14ac:dyDescent="0.25">
      <c r="A202" s="242"/>
      <c r="B202" s="242"/>
      <c r="C202" s="256" t="s">
        <v>54</v>
      </c>
      <c r="D202" s="257">
        <v>0</v>
      </c>
      <c r="E202" s="257">
        <v>0</v>
      </c>
      <c r="F202" s="257">
        <v>0</v>
      </c>
      <c r="G202" s="257">
        <v>0</v>
      </c>
      <c r="H202" s="242"/>
      <c r="I202" s="242"/>
      <c r="J202" s="242"/>
      <c r="K202" s="242"/>
    </row>
    <row r="203" spans="1:11" ht="14.1" customHeight="1" x14ac:dyDescent="0.25">
      <c r="A203" s="242"/>
      <c r="B203" s="242"/>
      <c r="C203" s="256" t="s">
        <v>55</v>
      </c>
      <c r="D203" s="257">
        <v>0</v>
      </c>
      <c r="E203" s="257">
        <v>0</v>
      </c>
      <c r="F203" s="257">
        <v>0</v>
      </c>
      <c r="G203" s="257">
        <v>0</v>
      </c>
      <c r="H203" s="242"/>
      <c r="I203" s="242"/>
      <c r="J203" s="242"/>
      <c r="K203" s="242"/>
    </row>
    <row r="204" spans="1:11" ht="14.1" customHeight="1" x14ac:dyDescent="0.25">
      <c r="A204" s="242"/>
      <c r="B204" s="242"/>
      <c r="C204" s="256" t="s">
        <v>57</v>
      </c>
      <c r="D204" s="257">
        <v>0</v>
      </c>
      <c r="E204" s="257">
        <v>0</v>
      </c>
      <c r="F204" s="257">
        <v>0</v>
      </c>
      <c r="G204" s="257">
        <v>0</v>
      </c>
      <c r="H204" s="242"/>
      <c r="I204" s="242"/>
      <c r="J204" s="242"/>
      <c r="K204" s="242"/>
    </row>
    <row r="205" spans="1:11" ht="14.1" customHeight="1" x14ac:dyDescent="0.25">
      <c r="A205" s="242"/>
      <c r="B205" s="242"/>
      <c r="C205" s="256" t="s">
        <v>54</v>
      </c>
      <c r="D205" s="257">
        <v>0</v>
      </c>
      <c r="E205" s="257">
        <v>0</v>
      </c>
      <c r="F205" s="257">
        <v>0</v>
      </c>
      <c r="G205" s="257">
        <v>0</v>
      </c>
      <c r="H205" s="242"/>
      <c r="I205" s="242"/>
      <c r="J205" s="242"/>
      <c r="K205" s="242"/>
    </row>
    <row r="206" spans="1:11" ht="14.1" customHeight="1" x14ac:dyDescent="0.25">
      <c r="A206" s="242"/>
      <c r="B206" s="242"/>
      <c r="C206" s="256" t="s">
        <v>55</v>
      </c>
      <c r="D206" s="257">
        <v>0</v>
      </c>
      <c r="E206" s="257">
        <v>0</v>
      </c>
      <c r="F206" s="257">
        <v>0</v>
      </c>
      <c r="G206" s="257">
        <v>0</v>
      </c>
      <c r="H206" s="242"/>
      <c r="I206" s="242"/>
      <c r="J206" s="242"/>
      <c r="K206" s="242"/>
    </row>
    <row r="207" spans="1:11" ht="14.1" customHeight="1" x14ac:dyDescent="0.25">
      <c r="A207" s="242"/>
      <c r="B207" s="242"/>
      <c r="C207" s="256" t="s">
        <v>58</v>
      </c>
      <c r="D207" s="257">
        <v>0</v>
      </c>
      <c r="E207" s="257">
        <v>0</v>
      </c>
      <c r="F207" s="257">
        <v>0</v>
      </c>
      <c r="G207" s="257">
        <v>0</v>
      </c>
      <c r="H207" s="242"/>
      <c r="I207" s="242"/>
      <c r="J207" s="242"/>
      <c r="K207" s="242"/>
    </row>
    <row r="208" spans="1:11" ht="14.1" customHeight="1" x14ac:dyDescent="0.25">
      <c r="A208" s="242"/>
      <c r="B208" s="242"/>
      <c r="C208" s="256" t="s">
        <v>54</v>
      </c>
      <c r="D208" s="257">
        <v>0</v>
      </c>
      <c r="E208" s="257">
        <v>0</v>
      </c>
      <c r="F208" s="257">
        <v>0</v>
      </c>
      <c r="G208" s="257">
        <v>0</v>
      </c>
      <c r="H208" s="242"/>
      <c r="I208" s="242"/>
      <c r="J208" s="242"/>
      <c r="K208" s="242"/>
    </row>
    <row r="209" spans="1:11" ht="14.1" customHeight="1" x14ac:dyDescent="0.25">
      <c r="A209" s="242"/>
      <c r="B209" s="242"/>
      <c r="C209" s="256" t="s">
        <v>55</v>
      </c>
      <c r="D209" s="257">
        <v>0</v>
      </c>
      <c r="E209" s="257">
        <v>0</v>
      </c>
      <c r="F209" s="257">
        <v>0</v>
      </c>
      <c r="G209" s="257">
        <v>0</v>
      </c>
      <c r="H209" s="242"/>
      <c r="I209" s="242"/>
      <c r="J209" s="242"/>
      <c r="K209" s="242"/>
    </row>
    <row r="210" spans="1:11" ht="14.1" customHeight="1" x14ac:dyDescent="0.25">
      <c r="A210" s="242"/>
      <c r="B210" s="242"/>
      <c r="C210" s="256" t="s">
        <v>59</v>
      </c>
      <c r="D210" s="257">
        <v>0</v>
      </c>
      <c r="E210" s="257">
        <v>0</v>
      </c>
      <c r="F210" s="257">
        <v>0</v>
      </c>
      <c r="G210" s="257">
        <v>0</v>
      </c>
      <c r="H210" s="242"/>
      <c r="I210" s="242"/>
      <c r="J210" s="242"/>
      <c r="K210" s="242"/>
    </row>
    <row r="211" spans="1:11" ht="14.1" customHeight="1" x14ac:dyDescent="0.25">
      <c r="A211" s="242"/>
      <c r="B211" s="242"/>
      <c r="C211" s="256" t="s">
        <v>54</v>
      </c>
      <c r="D211" s="257">
        <v>0</v>
      </c>
      <c r="E211" s="257">
        <v>0</v>
      </c>
      <c r="F211" s="257">
        <v>0</v>
      </c>
      <c r="G211" s="257">
        <v>0</v>
      </c>
      <c r="H211" s="242"/>
      <c r="I211" s="242"/>
      <c r="J211" s="242"/>
      <c r="K211" s="242"/>
    </row>
    <row r="212" spans="1:11" ht="14.1" customHeight="1" x14ac:dyDescent="0.25">
      <c r="A212" s="242"/>
      <c r="B212" s="242"/>
      <c r="C212" s="256" t="s">
        <v>55</v>
      </c>
      <c r="D212" s="257">
        <v>0</v>
      </c>
      <c r="E212" s="257">
        <v>0</v>
      </c>
      <c r="F212" s="257">
        <v>0</v>
      </c>
      <c r="G212" s="257">
        <v>0</v>
      </c>
      <c r="H212" s="242"/>
      <c r="I212" s="242"/>
      <c r="J212" s="242"/>
      <c r="K212" s="242"/>
    </row>
    <row r="213" spans="1:11" ht="14.1" customHeight="1" x14ac:dyDescent="0.25">
      <c r="A213" s="242"/>
      <c r="B213" s="242"/>
      <c r="C213" s="256" t="s">
        <v>60</v>
      </c>
      <c r="D213" s="257">
        <v>0</v>
      </c>
      <c r="E213" s="257">
        <v>0</v>
      </c>
      <c r="F213" s="257">
        <v>0</v>
      </c>
      <c r="G213" s="257">
        <v>0</v>
      </c>
      <c r="H213" s="242"/>
      <c r="I213" s="242"/>
      <c r="J213" s="242"/>
      <c r="K213" s="242"/>
    </row>
    <row r="214" spans="1:11" ht="14.1" customHeight="1" x14ac:dyDescent="0.25">
      <c r="A214" s="242"/>
      <c r="B214" s="242"/>
      <c r="C214" s="256" t="s">
        <v>54</v>
      </c>
      <c r="D214" s="257">
        <v>0</v>
      </c>
      <c r="E214" s="257">
        <v>0</v>
      </c>
      <c r="F214" s="257">
        <v>0</v>
      </c>
      <c r="G214" s="257">
        <v>0</v>
      </c>
      <c r="H214" s="242"/>
      <c r="I214" s="242"/>
      <c r="J214" s="242"/>
      <c r="K214" s="242"/>
    </row>
    <row r="215" spans="1:11" ht="14.1" customHeight="1" x14ac:dyDescent="0.25">
      <c r="A215" s="242"/>
      <c r="B215" s="242"/>
      <c r="C215" s="256" t="s">
        <v>55</v>
      </c>
      <c r="D215" s="257">
        <v>0</v>
      </c>
      <c r="E215" s="257">
        <v>0</v>
      </c>
      <c r="F215" s="257">
        <v>0</v>
      </c>
      <c r="G215" s="257">
        <v>0</v>
      </c>
      <c r="H215" s="242"/>
      <c r="I215" s="242"/>
      <c r="J215" s="242"/>
      <c r="K215" s="242"/>
    </row>
    <row r="216" spans="1:11" ht="14.1" customHeight="1" x14ac:dyDescent="0.25">
      <c r="A216" s="242"/>
      <c r="B216" s="242"/>
      <c r="C216" s="256" t="s">
        <v>61</v>
      </c>
      <c r="D216" s="257">
        <v>0</v>
      </c>
      <c r="E216" s="257">
        <v>0</v>
      </c>
      <c r="F216" s="257">
        <v>0</v>
      </c>
      <c r="G216" s="257">
        <v>0</v>
      </c>
      <c r="H216" s="242"/>
      <c r="I216" s="242"/>
      <c r="J216" s="242"/>
      <c r="K216" s="242"/>
    </row>
    <row r="217" spans="1:11" ht="14.1" customHeight="1" x14ac:dyDescent="0.25">
      <c r="A217" s="242"/>
      <c r="B217" s="242"/>
      <c r="C217" s="256" t="s">
        <v>54</v>
      </c>
      <c r="D217" s="257">
        <v>0</v>
      </c>
      <c r="E217" s="257">
        <v>0</v>
      </c>
      <c r="F217" s="257">
        <v>0</v>
      </c>
      <c r="G217" s="257">
        <v>0</v>
      </c>
      <c r="H217" s="242"/>
      <c r="I217" s="242"/>
      <c r="J217" s="242"/>
      <c r="K217" s="242"/>
    </row>
    <row r="218" spans="1:11" ht="14.1" customHeight="1" x14ac:dyDescent="0.25">
      <c r="A218" s="242"/>
      <c r="B218" s="242"/>
      <c r="C218" s="256" t="s">
        <v>55</v>
      </c>
      <c r="D218" s="257">
        <v>0</v>
      </c>
      <c r="E218" s="257">
        <v>0</v>
      </c>
      <c r="F218" s="257">
        <v>0</v>
      </c>
      <c r="G218" s="257">
        <v>0</v>
      </c>
      <c r="H218" s="242"/>
      <c r="I218" s="242"/>
      <c r="J218" s="242"/>
      <c r="K218" s="242"/>
    </row>
    <row r="219" spans="1:11" ht="14.1" customHeight="1" x14ac:dyDescent="0.25">
      <c r="A219" s="242"/>
      <c r="B219" s="242"/>
      <c r="C219" s="256" t="s">
        <v>62</v>
      </c>
      <c r="D219" s="257">
        <v>0</v>
      </c>
      <c r="E219" s="257">
        <v>0</v>
      </c>
      <c r="F219" s="257">
        <v>0</v>
      </c>
      <c r="G219" s="257">
        <v>0</v>
      </c>
      <c r="H219" s="242"/>
      <c r="I219" s="242"/>
      <c r="J219" s="242"/>
      <c r="K219" s="242"/>
    </row>
    <row r="220" spans="1:11" ht="14.1" customHeight="1" x14ac:dyDescent="0.25">
      <c r="A220" s="242"/>
      <c r="B220" s="242"/>
      <c r="C220" s="256" t="s">
        <v>54</v>
      </c>
      <c r="D220" s="257">
        <v>0</v>
      </c>
      <c r="E220" s="257">
        <v>0</v>
      </c>
      <c r="F220" s="257">
        <v>0</v>
      </c>
      <c r="G220" s="257">
        <v>0</v>
      </c>
      <c r="H220" s="242"/>
      <c r="I220" s="242"/>
      <c r="J220" s="242"/>
      <c r="K220" s="242"/>
    </row>
    <row r="221" spans="1:11" ht="14.1" customHeight="1" x14ac:dyDescent="0.25">
      <c r="A221" s="242"/>
      <c r="B221" s="242"/>
      <c r="C221" s="256" t="s">
        <v>63</v>
      </c>
      <c r="D221" s="257">
        <v>0</v>
      </c>
      <c r="E221" s="257">
        <v>0</v>
      </c>
      <c r="F221" s="257">
        <v>0</v>
      </c>
      <c r="G221" s="257">
        <v>0</v>
      </c>
      <c r="H221" s="242"/>
      <c r="I221" s="242"/>
      <c r="J221" s="242"/>
      <c r="K221" s="242"/>
    </row>
    <row r="222" spans="1:11" ht="14.1" customHeight="1" x14ac:dyDescent="0.25">
      <c r="A222" s="242"/>
      <c r="B222" s="242"/>
      <c r="C222" s="256" t="s">
        <v>64</v>
      </c>
      <c r="D222" s="257">
        <v>0</v>
      </c>
      <c r="E222" s="257">
        <v>0</v>
      </c>
      <c r="F222" s="257">
        <v>0</v>
      </c>
      <c r="G222" s="257">
        <v>0</v>
      </c>
      <c r="H222" s="242"/>
      <c r="I222" s="242"/>
      <c r="J222" s="242"/>
      <c r="K222" s="242"/>
    </row>
    <row r="223" spans="1:11" ht="14.1" customHeight="1" x14ac:dyDescent="0.25">
      <c r="A223" s="242"/>
      <c r="B223" s="242"/>
      <c r="C223" s="256" t="s">
        <v>65</v>
      </c>
      <c r="D223" s="257">
        <v>0</v>
      </c>
      <c r="E223" s="257">
        <v>0</v>
      </c>
      <c r="F223" s="257">
        <v>0</v>
      </c>
      <c r="G223" s="257">
        <v>0</v>
      </c>
      <c r="H223" s="242"/>
      <c r="I223" s="242"/>
      <c r="J223" s="242"/>
      <c r="K223" s="242"/>
    </row>
    <row r="224" spans="1:11" ht="14.1" customHeight="1" x14ac:dyDescent="0.25">
      <c r="A224" s="242"/>
      <c r="B224" s="242"/>
      <c r="C224" s="256" t="s">
        <v>66</v>
      </c>
      <c r="D224" s="257">
        <v>0</v>
      </c>
      <c r="E224" s="257">
        <v>0</v>
      </c>
      <c r="F224" s="257">
        <v>0</v>
      </c>
      <c r="G224" s="257">
        <v>0</v>
      </c>
      <c r="H224" s="242"/>
      <c r="I224" s="242"/>
      <c r="J224" s="242"/>
      <c r="K224" s="242"/>
    </row>
    <row r="225" spans="1:11" ht="14.1" customHeight="1" x14ac:dyDescent="0.25">
      <c r="A225" s="242"/>
      <c r="B225" s="242"/>
      <c r="C225" s="256" t="s">
        <v>67</v>
      </c>
      <c r="D225" s="257">
        <v>0</v>
      </c>
      <c r="E225" s="257">
        <v>11140000</v>
      </c>
      <c r="F225" s="257">
        <v>4905000</v>
      </c>
      <c r="G225" s="257">
        <v>0</v>
      </c>
      <c r="H225" s="242"/>
      <c r="I225" s="242"/>
      <c r="J225" s="242"/>
      <c r="K225" s="242"/>
    </row>
    <row r="226" spans="1:11" ht="14.1" customHeight="1" x14ac:dyDescent="0.25">
      <c r="A226" s="242"/>
      <c r="B226" s="242"/>
      <c r="C226" s="256" t="s">
        <v>54</v>
      </c>
      <c r="D226" s="257">
        <v>0</v>
      </c>
      <c r="E226" s="257">
        <v>11140000</v>
      </c>
      <c r="F226" s="257">
        <v>4905000</v>
      </c>
      <c r="G226" s="257">
        <v>0</v>
      </c>
      <c r="H226" s="242"/>
      <c r="I226" s="242"/>
      <c r="J226" s="242"/>
      <c r="K226" s="242"/>
    </row>
    <row r="227" spans="1:11" ht="14.1" customHeight="1" x14ac:dyDescent="0.25">
      <c r="A227" s="242"/>
      <c r="B227" s="242"/>
      <c r="C227" s="256" t="s">
        <v>63</v>
      </c>
      <c r="D227" s="257">
        <v>0</v>
      </c>
      <c r="E227" s="257">
        <v>0</v>
      </c>
      <c r="F227" s="257">
        <v>0</v>
      </c>
      <c r="G227" s="257">
        <v>0</v>
      </c>
      <c r="H227" s="242"/>
      <c r="I227" s="242"/>
      <c r="J227" s="242"/>
      <c r="K227" s="242"/>
    </row>
    <row r="228" spans="1:11" ht="14.1" customHeight="1" x14ac:dyDescent="0.25">
      <c r="A228" s="242"/>
      <c r="B228" s="242"/>
      <c r="C228" s="256" t="s">
        <v>64</v>
      </c>
      <c r="D228" s="257">
        <v>0</v>
      </c>
      <c r="E228" s="257">
        <v>0</v>
      </c>
      <c r="F228" s="257">
        <v>0</v>
      </c>
      <c r="G228" s="257">
        <v>0</v>
      </c>
      <c r="H228" s="242"/>
      <c r="I228" s="242"/>
      <c r="J228" s="242"/>
      <c r="K228" s="242"/>
    </row>
    <row r="229" spans="1:11" ht="14.1" customHeight="1" x14ac:dyDescent="0.25">
      <c r="A229" s="242"/>
      <c r="B229" s="242"/>
      <c r="C229" s="256" t="s">
        <v>65</v>
      </c>
      <c r="D229" s="257">
        <v>0</v>
      </c>
      <c r="E229" s="257">
        <v>0</v>
      </c>
      <c r="F229" s="257">
        <v>0</v>
      </c>
      <c r="G229" s="257">
        <v>0</v>
      </c>
      <c r="H229" s="242"/>
      <c r="I229" s="242"/>
      <c r="J229" s="242"/>
      <c r="K229" s="242"/>
    </row>
    <row r="230" spans="1:11" ht="14.1" customHeight="1" x14ac:dyDescent="0.25">
      <c r="A230" s="242"/>
      <c r="B230" s="242"/>
      <c r="C230" s="256" t="s">
        <v>66</v>
      </c>
      <c r="D230" s="257">
        <v>0</v>
      </c>
      <c r="E230" s="257">
        <v>0</v>
      </c>
      <c r="F230" s="257">
        <v>0</v>
      </c>
      <c r="G230" s="257">
        <v>0</v>
      </c>
      <c r="H230" s="242"/>
      <c r="I230" s="242"/>
      <c r="J230" s="242"/>
      <c r="K230" s="242"/>
    </row>
    <row r="231" spans="1:11" ht="14.1" customHeight="1" x14ac:dyDescent="0.25">
      <c r="A231" s="242"/>
      <c r="B231" s="242"/>
      <c r="C231" s="256" t="s">
        <v>68</v>
      </c>
      <c r="D231" s="257">
        <v>0</v>
      </c>
      <c r="E231" s="257">
        <v>0</v>
      </c>
      <c r="F231" s="257">
        <v>0</v>
      </c>
      <c r="G231" s="257">
        <v>0</v>
      </c>
      <c r="H231" s="242"/>
      <c r="I231" s="242"/>
      <c r="J231" s="242"/>
      <c r="K231" s="242"/>
    </row>
    <row r="232" spans="1:11" ht="14.1" customHeight="1" x14ac:dyDescent="0.25">
      <c r="A232" s="242"/>
      <c r="B232" s="242"/>
      <c r="C232" s="256" t="s">
        <v>54</v>
      </c>
      <c r="D232" s="257">
        <v>0</v>
      </c>
      <c r="E232" s="257">
        <v>0</v>
      </c>
      <c r="F232" s="257">
        <v>0</v>
      </c>
      <c r="G232" s="257">
        <v>0</v>
      </c>
      <c r="H232" s="242"/>
      <c r="I232" s="242"/>
      <c r="J232" s="242"/>
      <c r="K232" s="242"/>
    </row>
    <row r="233" spans="1:11" ht="14.1" customHeight="1" x14ac:dyDescent="0.25">
      <c r="A233" s="242"/>
      <c r="B233" s="242"/>
      <c r="C233" s="256" t="s">
        <v>63</v>
      </c>
      <c r="D233" s="257">
        <v>0</v>
      </c>
      <c r="E233" s="257">
        <v>0</v>
      </c>
      <c r="F233" s="257">
        <v>0</v>
      </c>
      <c r="G233" s="257">
        <v>0</v>
      </c>
      <c r="H233" s="242"/>
      <c r="I233" s="242"/>
      <c r="J233" s="242"/>
      <c r="K233" s="242"/>
    </row>
    <row r="234" spans="1:11" ht="14.1" customHeight="1" x14ac:dyDescent="0.25">
      <c r="A234" s="242"/>
      <c r="B234" s="242"/>
      <c r="C234" s="256" t="s">
        <v>64</v>
      </c>
      <c r="D234" s="257">
        <v>0</v>
      </c>
      <c r="E234" s="257">
        <v>0</v>
      </c>
      <c r="F234" s="257">
        <v>0</v>
      </c>
      <c r="G234" s="257">
        <v>0</v>
      </c>
      <c r="H234" s="242"/>
      <c r="I234" s="242"/>
      <c r="J234" s="242"/>
      <c r="K234" s="242"/>
    </row>
    <row r="235" spans="1:11" ht="14.1" customHeight="1" x14ac:dyDescent="0.25">
      <c r="A235" s="242"/>
      <c r="B235" s="242"/>
      <c r="C235" s="256" t="s">
        <v>65</v>
      </c>
      <c r="D235" s="257">
        <v>0</v>
      </c>
      <c r="E235" s="257">
        <v>0</v>
      </c>
      <c r="F235" s="257">
        <v>0</v>
      </c>
      <c r="G235" s="257">
        <v>0</v>
      </c>
      <c r="H235" s="242"/>
      <c r="I235" s="242"/>
      <c r="J235" s="242"/>
      <c r="K235" s="242"/>
    </row>
    <row r="236" spans="1:11" ht="14.1" customHeight="1" x14ac:dyDescent="0.25">
      <c r="A236" s="242"/>
      <c r="B236" s="242"/>
      <c r="C236" s="256" t="s">
        <v>66</v>
      </c>
      <c r="D236" s="257">
        <v>0</v>
      </c>
      <c r="E236" s="257">
        <v>0</v>
      </c>
      <c r="F236" s="257">
        <v>0</v>
      </c>
      <c r="G236" s="257">
        <v>0</v>
      </c>
      <c r="H236" s="242"/>
      <c r="I236" s="242"/>
      <c r="J236" s="242"/>
      <c r="K236" s="242"/>
    </row>
    <row r="237" spans="1:11" ht="14.1" customHeight="1" x14ac:dyDescent="0.25">
      <c r="A237" s="242"/>
      <c r="B237" s="242"/>
      <c r="C237" s="256" t="s">
        <v>69</v>
      </c>
      <c r="D237" s="257">
        <v>0</v>
      </c>
      <c r="E237" s="257">
        <v>0</v>
      </c>
      <c r="F237" s="257">
        <v>0</v>
      </c>
      <c r="G237" s="257">
        <v>0</v>
      </c>
      <c r="H237" s="242"/>
      <c r="I237" s="242"/>
      <c r="J237" s="242"/>
      <c r="K237" s="242"/>
    </row>
    <row r="238" spans="1:11" ht="14.1" customHeight="1" x14ac:dyDescent="0.25">
      <c r="A238" s="242"/>
      <c r="B238" s="242"/>
      <c r="C238" s="256" t="s">
        <v>70</v>
      </c>
      <c r="D238" s="257">
        <v>0</v>
      </c>
      <c r="E238" s="257">
        <v>0</v>
      </c>
      <c r="F238" s="257">
        <v>0</v>
      </c>
      <c r="G238" s="257">
        <v>0</v>
      </c>
      <c r="H238" s="242"/>
      <c r="I238" s="242"/>
      <c r="J238" s="242"/>
      <c r="K238" s="242"/>
    </row>
    <row r="239" spans="1:11" ht="14.1" customHeight="1" x14ac:dyDescent="0.25">
      <c r="A239" s="242"/>
      <c r="B239" s="242"/>
      <c r="C239" s="253" t="s">
        <v>71</v>
      </c>
      <c r="D239" s="257">
        <v>0</v>
      </c>
      <c r="E239" s="257">
        <v>11140000</v>
      </c>
      <c r="F239" s="257">
        <v>4905000</v>
      </c>
      <c r="G239" s="257">
        <v>0</v>
      </c>
      <c r="H239" s="242"/>
      <c r="I239" s="242"/>
      <c r="J239" s="242"/>
      <c r="K239" s="242"/>
    </row>
    <row r="240" spans="1:11" ht="14.1" customHeight="1" x14ac:dyDescent="0.25">
      <c r="A240" s="242"/>
      <c r="B240" s="242"/>
      <c r="C240" s="247" t="s">
        <v>33</v>
      </c>
      <c r="D240" s="1386" t="s">
        <v>827</v>
      </c>
      <c r="E240" s="1387"/>
      <c r="F240" s="1387"/>
      <c r="G240" s="1387"/>
      <c r="H240" s="242"/>
      <c r="I240" s="242"/>
      <c r="J240" s="242"/>
      <c r="K240" s="242"/>
    </row>
    <row r="241" spans="1:11" ht="14.1" customHeight="1" x14ac:dyDescent="0.25">
      <c r="A241" s="242"/>
      <c r="B241" s="242"/>
      <c r="C241" s="248" t="s">
        <v>35</v>
      </c>
      <c r="D241" s="1388" t="s">
        <v>828</v>
      </c>
      <c r="E241" s="1389"/>
      <c r="F241" s="1389"/>
      <c r="G241" s="1389"/>
      <c r="H241" s="242"/>
      <c r="I241" s="242"/>
      <c r="J241" s="242"/>
      <c r="K241" s="242"/>
    </row>
    <row r="242" spans="1:11" ht="14.1" customHeight="1" x14ac:dyDescent="0.25">
      <c r="A242" s="242"/>
      <c r="B242" s="242"/>
      <c r="C242" s="248" t="s">
        <v>37</v>
      </c>
      <c r="D242" s="1388" t="s">
        <v>431</v>
      </c>
      <c r="E242" s="1389"/>
      <c r="F242" s="1389"/>
      <c r="G242" s="1389"/>
      <c r="H242" s="242"/>
      <c r="I242" s="242"/>
      <c r="J242" s="242"/>
      <c r="K242" s="242"/>
    </row>
    <row r="243" spans="1:11" ht="15" customHeight="1" x14ac:dyDescent="0.25">
      <c r="A243" s="242"/>
      <c r="B243" s="242"/>
      <c r="C243" s="249"/>
      <c r="D243" s="250">
        <v>2022</v>
      </c>
      <c r="E243" s="250">
        <v>2023</v>
      </c>
      <c r="F243" s="250">
        <v>2024</v>
      </c>
      <c r="G243" s="250">
        <v>2025</v>
      </c>
      <c r="H243" s="242"/>
      <c r="I243" s="242"/>
      <c r="J243" s="242"/>
      <c r="K243" s="242"/>
    </row>
    <row r="244" spans="1:11" ht="15" customHeight="1" x14ac:dyDescent="0.25">
      <c r="A244" s="242"/>
      <c r="B244" s="242"/>
      <c r="C244" s="251"/>
      <c r="D244" s="252" t="s">
        <v>17</v>
      </c>
      <c r="E244" s="252" t="s">
        <v>18</v>
      </c>
      <c r="F244" s="252" t="s">
        <v>18</v>
      </c>
      <c r="G244" s="252" t="s">
        <v>18</v>
      </c>
      <c r="H244" s="242"/>
      <c r="I244" s="242"/>
      <c r="J244" s="242"/>
      <c r="K244" s="242"/>
    </row>
    <row r="245" spans="1:11" ht="14.1" customHeight="1" x14ac:dyDescent="0.25">
      <c r="A245" s="242"/>
      <c r="B245" s="242"/>
      <c r="C245" s="254" t="s">
        <v>39</v>
      </c>
      <c r="D245" s="255" t="s">
        <v>169</v>
      </c>
      <c r="E245" s="255" t="s">
        <v>394</v>
      </c>
      <c r="F245" s="255" t="s">
        <v>143</v>
      </c>
      <c r="G245" s="255" t="s">
        <v>473</v>
      </c>
      <c r="H245" s="242"/>
      <c r="I245" s="242"/>
      <c r="J245" s="242"/>
      <c r="K245" s="242"/>
    </row>
    <row r="246" spans="1:11" ht="14.1" customHeight="1" x14ac:dyDescent="0.25">
      <c r="A246" s="242"/>
      <c r="B246" s="242"/>
      <c r="C246" s="254" t="s">
        <v>40</v>
      </c>
      <c r="D246" s="255" t="s">
        <v>424</v>
      </c>
      <c r="E246" s="255" t="s">
        <v>829</v>
      </c>
      <c r="F246" s="255" t="s">
        <v>830</v>
      </c>
      <c r="G246" s="255" t="s">
        <v>831</v>
      </c>
      <c r="H246" s="242"/>
      <c r="I246" s="242"/>
      <c r="J246" s="242"/>
      <c r="K246" s="242"/>
    </row>
    <row r="247" spans="1:11" ht="14.1" customHeight="1" x14ac:dyDescent="0.25">
      <c r="A247" s="242"/>
      <c r="B247" s="242"/>
      <c r="C247" s="254" t="s">
        <v>43</v>
      </c>
      <c r="D247" s="255" t="s">
        <v>832</v>
      </c>
      <c r="E247" s="255" t="s">
        <v>833</v>
      </c>
      <c r="F247" s="255" t="s">
        <v>834</v>
      </c>
      <c r="G247" s="255" t="s">
        <v>835</v>
      </c>
      <c r="H247" s="242"/>
      <c r="I247" s="242"/>
      <c r="J247" s="242"/>
      <c r="K247" s="242"/>
    </row>
    <row r="248" spans="1:11" ht="14.1" customHeight="1" x14ac:dyDescent="0.25">
      <c r="A248" s="242"/>
      <c r="B248" s="242"/>
      <c r="C248" s="254" t="s">
        <v>46</v>
      </c>
      <c r="D248" s="255" t="s">
        <v>47</v>
      </c>
      <c r="E248" s="255" t="s">
        <v>488</v>
      </c>
      <c r="F248" s="255" t="s">
        <v>83</v>
      </c>
      <c r="G248" s="255" t="s">
        <v>836</v>
      </c>
      <c r="H248" s="242"/>
      <c r="I248" s="242"/>
      <c r="J248" s="242"/>
      <c r="K248" s="242"/>
    </row>
    <row r="249" spans="1:11" ht="14.1" customHeight="1" x14ac:dyDescent="0.25">
      <c r="A249" s="242"/>
      <c r="B249" s="242"/>
      <c r="C249" s="254" t="s">
        <v>49</v>
      </c>
      <c r="D249" s="255" t="s">
        <v>47</v>
      </c>
      <c r="E249" s="255" t="s">
        <v>837</v>
      </c>
      <c r="F249" s="255" t="s">
        <v>838</v>
      </c>
      <c r="G249" s="255" t="s">
        <v>839</v>
      </c>
      <c r="H249" s="242"/>
      <c r="I249" s="242"/>
      <c r="J249" s="242"/>
      <c r="K249" s="242"/>
    </row>
    <row r="250" spans="1:11" ht="14.1" customHeight="1" x14ac:dyDescent="0.25">
      <c r="A250" s="242"/>
      <c r="B250" s="242"/>
      <c r="C250" s="254" t="s">
        <v>51</v>
      </c>
      <c r="D250" s="255" t="s">
        <v>47</v>
      </c>
      <c r="E250" s="255" t="s">
        <v>840</v>
      </c>
      <c r="F250" s="255" t="s">
        <v>841</v>
      </c>
      <c r="G250" s="255" t="s">
        <v>842</v>
      </c>
      <c r="H250" s="242"/>
      <c r="I250" s="242"/>
      <c r="J250" s="242"/>
      <c r="K250" s="242"/>
    </row>
    <row r="251" spans="1:11" ht="14.1" customHeight="1" x14ac:dyDescent="0.25">
      <c r="A251" s="242"/>
      <c r="B251" s="242"/>
      <c r="C251" s="1390" t="s">
        <v>52</v>
      </c>
      <c r="D251" s="1391"/>
      <c r="E251" s="1391"/>
      <c r="F251" s="1391"/>
      <c r="G251" s="1391"/>
      <c r="H251" s="242"/>
      <c r="I251" s="242"/>
      <c r="J251" s="242"/>
      <c r="K251" s="242"/>
    </row>
    <row r="252" spans="1:11" ht="14.1" customHeight="1" x14ac:dyDescent="0.25">
      <c r="A252" s="242"/>
      <c r="B252" s="242"/>
      <c r="C252" s="249"/>
      <c r="D252" s="250">
        <v>2022</v>
      </c>
      <c r="E252" s="250">
        <v>2023</v>
      </c>
      <c r="F252" s="250">
        <v>2024</v>
      </c>
      <c r="G252" s="250">
        <v>2025</v>
      </c>
      <c r="H252" s="242"/>
      <c r="I252" s="242"/>
      <c r="J252" s="242"/>
      <c r="K252" s="242"/>
    </row>
    <row r="253" spans="1:11" ht="14.1" customHeight="1" x14ac:dyDescent="0.25">
      <c r="A253" s="242"/>
      <c r="B253" s="242"/>
      <c r="C253" s="251"/>
      <c r="D253" s="252" t="s">
        <v>17</v>
      </c>
      <c r="E253" s="252" t="s">
        <v>18</v>
      </c>
      <c r="F253" s="252" t="s">
        <v>18</v>
      </c>
      <c r="G253" s="252" t="s">
        <v>18</v>
      </c>
      <c r="H253" s="242"/>
      <c r="I253" s="242"/>
      <c r="J253" s="242"/>
      <c r="K253" s="242"/>
    </row>
    <row r="254" spans="1:11" ht="14.1" customHeight="1" x14ac:dyDescent="0.25">
      <c r="A254" s="242"/>
      <c r="B254" s="242"/>
      <c r="C254" s="256" t="s">
        <v>53</v>
      </c>
      <c r="D254" s="257">
        <v>0</v>
      </c>
      <c r="E254" s="257">
        <v>0</v>
      </c>
      <c r="F254" s="257">
        <v>0</v>
      </c>
      <c r="G254" s="257">
        <v>0</v>
      </c>
      <c r="H254" s="242"/>
      <c r="I254" s="242"/>
      <c r="J254" s="242"/>
      <c r="K254" s="242"/>
    </row>
    <row r="255" spans="1:11" ht="14.1" customHeight="1" x14ac:dyDescent="0.25">
      <c r="A255" s="242"/>
      <c r="B255" s="242"/>
      <c r="C255" s="256" t="s">
        <v>54</v>
      </c>
      <c r="D255" s="257">
        <v>0</v>
      </c>
      <c r="E255" s="257">
        <v>0</v>
      </c>
      <c r="F255" s="257">
        <v>0</v>
      </c>
      <c r="G255" s="257">
        <v>0</v>
      </c>
      <c r="H255" s="242"/>
      <c r="I255" s="242"/>
      <c r="J255" s="242"/>
      <c r="K255" s="242"/>
    </row>
    <row r="256" spans="1:11" ht="14.1" customHeight="1" x14ac:dyDescent="0.25">
      <c r="A256" s="242"/>
      <c r="B256" s="242"/>
      <c r="C256" s="256" t="s">
        <v>55</v>
      </c>
      <c r="D256" s="257">
        <v>0</v>
      </c>
      <c r="E256" s="257">
        <v>0</v>
      </c>
      <c r="F256" s="257">
        <v>0</v>
      </c>
      <c r="G256" s="257">
        <v>0</v>
      </c>
      <c r="H256" s="242"/>
      <c r="I256" s="242"/>
      <c r="J256" s="242"/>
      <c r="K256" s="242"/>
    </row>
    <row r="257" spans="1:11" ht="14.1" customHeight="1" x14ac:dyDescent="0.25">
      <c r="A257" s="242"/>
      <c r="B257" s="242"/>
      <c r="C257" s="256" t="s">
        <v>56</v>
      </c>
      <c r="D257" s="257">
        <v>0</v>
      </c>
      <c r="E257" s="257">
        <v>0</v>
      </c>
      <c r="F257" s="257">
        <v>0</v>
      </c>
      <c r="G257" s="257">
        <v>0</v>
      </c>
      <c r="H257" s="242"/>
      <c r="I257" s="242"/>
      <c r="J257" s="242"/>
      <c r="K257" s="242"/>
    </row>
    <row r="258" spans="1:11" ht="14.1" customHeight="1" x14ac:dyDescent="0.25">
      <c r="A258" s="242"/>
      <c r="B258" s="242"/>
      <c r="C258" s="256" t="s">
        <v>54</v>
      </c>
      <c r="D258" s="257">
        <v>0</v>
      </c>
      <c r="E258" s="257">
        <v>0</v>
      </c>
      <c r="F258" s="257">
        <v>0</v>
      </c>
      <c r="G258" s="257">
        <v>0</v>
      </c>
      <c r="H258" s="242"/>
      <c r="I258" s="242"/>
      <c r="J258" s="242"/>
      <c r="K258" s="242"/>
    </row>
    <row r="259" spans="1:11" ht="14.1" customHeight="1" x14ac:dyDescent="0.25">
      <c r="A259" s="242"/>
      <c r="B259" s="242"/>
      <c r="C259" s="256" t="s">
        <v>55</v>
      </c>
      <c r="D259" s="257">
        <v>0</v>
      </c>
      <c r="E259" s="257">
        <v>0</v>
      </c>
      <c r="F259" s="257">
        <v>0</v>
      </c>
      <c r="G259" s="257">
        <v>0</v>
      </c>
      <c r="H259" s="242"/>
      <c r="I259" s="242"/>
      <c r="J259" s="242"/>
      <c r="K259" s="242"/>
    </row>
    <row r="260" spans="1:11" ht="14.1" customHeight="1" x14ac:dyDescent="0.25">
      <c r="A260" s="242"/>
      <c r="B260" s="242"/>
      <c r="C260" s="256" t="s">
        <v>57</v>
      </c>
      <c r="D260" s="257">
        <v>0</v>
      </c>
      <c r="E260" s="257">
        <v>0</v>
      </c>
      <c r="F260" s="257">
        <v>0</v>
      </c>
      <c r="G260" s="257">
        <v>0</v>
      </c>
      <c r="H260" s="242"/>
      <c r="I260" s="242"/>
      <c r="J260" s="242"/>
      <c r="K260" s="242"/>
    </row>
    <row r="261" spans="1:11" ht="14.1" customHeight="1" x14ac:dyDescent="0.25">
      <c r="A261" s="242"/>
      <c r="B261" s="242"/>
      <c r="C261" s="256" t="s">
        <v>54</v>
      </c>
      <c r="D261" s="257">
        <v>0</v>
      </c>
      <c r="E261" s="257">
        <v>0</v>
      </c>
      <c r="F261" s="257">
        <v>0</v>
      </c>
      <c r="G261" s="257">
        <v>0</v>
      </c>
      <c r="H261" s="242"/>
      <c r="I261" s="242"/>
      <c r="J261" s="242"/>
      <c r="K261" s="242"/>
    </row>
    <row r="262" spans="1:11" ht="14.1" customHeight="1" x14ac:dyDescent="0.25">
      <c r="A262" s="242"/>
      <c r="B262" s="242"/>
      <c r="C262" s="256" t="s">
        <v>55</v>
      </c>
      <c r="D262" s="257">
        <v>0</v>
      </c>
      <c r="E262" s="257">
        <v>0</v>
      </c>
      <c r="F262" s="257">
        <v>0</v>
      </c>
      <c r="G262" s="257">
        <v>0</v>
      </c>
      <c r="H262" s="242"/>
      <c r="I262" s="242"/>
      <c r="J262" s="242"/>
      <c r="K262" s="242"/>
    </row>
    <row r="263" spans="1:11" ht="14.1" customHeight="1" x14ac:dyDescent="0.25">
      <c r="A263" s="242"/>
      <c r="B263" s="242"/>
      <c r="C263" s="256" t="s">
        <v>58</v>
      </c>
      <c r="D263" s="257">
        <v>0</v>
      </c>
      <c r="E263" s="257">
        <v>0</v>
      </c>
      <c r="F263" s="257">
        <v>0</v>
      </c>
      <c r="G263" s="257">
        <v>0</v>
      </c>
      <c r="H263" s="242"/>
      <c r="I263" s="242"/>
      <c r="J263" s="242"/>
      <c r="K263" s="242"/>
    </row>
    <row r="264" spans="1:11" ht="14.1" customHeight="1" x14ac:dyDescent="0.25">
      <c r="A264" s="242"/>
      <c r="B264" s="242"/>
      <c r="C264" s="256" t="s">
        <v>54</v>
      </c>
      <c r="D264" s="257">
        <v>0</v>
      </c>
      <c r="E264" s="257">
        <v>0</v>
      </c>
      <c r="F264" s="257">
        <v>0</v>
      </c>
      <c r="G264" s="257">
        <v>0</v>
      </c>
      <c r="H264" s="242"/>
      <c r="I264" s="242"/>
      <c r="J264" s="242"/>
      <c r="K264" s="242"/>
    </row>
    <row r="265" spans="1:11" ht="14.1" customHeight="1" x14ac:dyDescent="0.25">
      <c r="A265" s="242"/>
      <c r="B265" s="242"/>
      <c r="C265" s="256" t="s">
        <v>55</v>
      </c>
      <c r="D265" s="257">
        <v>0</v>
      </c>
      <c r="E265" s="257">
        <v>0</v>
      </c>
      <c r="F265" s="257">
        <v>0</v>
      </c>
      <c r="G265" s="257">
        <v>0</v>
      </c>
      <c r="H265" s="242"/>
      <c r="I265" s="242"/>
      <c r="J265" s="242"/>
      <c r="K265" s="242"/>
    </row>
    <row r="266" spans="1:11" ht="14.1" customHeight="1" x14ac:dyDescent="0.25">
      <c r="A266" s="242"/>
      <c r="B266" s="242"/>
      <c r="C266" s="256" t="s">
        <v>59</v>
      </c>
      <c r="D266" s="257">
        <v>0</v>
      </c>
      <c r="E266" s="257">
        <v>0</v>
      </c>
      <c r="F266" s="257">
        <v>0</v>
      </c>
      <c r="G266" s="257">
        <v>0</v>
      </c>
      <c r="H266" s="242"/>
      <c r="I266" s="242"/>
      <c r="J266" s="242"/>
      <c r="K266" s="242"/>
    </row>
    <row r="267" spans="1:11" ht="14.1" customHeight="1" x14ac:dyDescent="0.25">
      <c r="A267" s="242"/>
      <c r="B267" s="242"/>
      <c r="C267" s="256" t="s">
        <v>54</v>
      </c>
      <c r="D267" s="257">
        <v>0</v>
      </c>
      <c r="E267" s="257">
        <v>0</v>
      </c>
      <c r="F267" s="257">
        <v>0</v>
      </c>
      <c r="G267" s="257">
        <v>0</v>
      </c>
      <c r="H267" s="242"/>
      <c r="I267" s="242"/>
      <c r="J267" s="242"/>
      <c r="K267" s="242"/>
    </row>
    <row r="268" spans="1:11" ht="14.1" customHeight="1" x14ac:dyDescent="0.25">
      <c r="A268" s="242"/>
      <c r="B268" s="242"/>
      <c r="C268" s="256" t="s">
        <v>55</v>
      </c>
      <c r="D268" s="257">
        <v>0</v>
      </c>
      <c r="E268" s="257">
        <v>0</v>
      </c>
      <c r="F268" s="257">
        <v>0</v>
      </c>
      <c r="G268" s="257">
        <v>0</v>
      </c>
      <c r="H268" s="242"/>
      <c r="I268" s="242"/>
      <c r="J268" s="242"/>
      <c r="K268" s="242"/>
    </row>
    <row r="269" spans="1:11" ht="14.1" customHeight="1" x14ac:dyDescent="0.25">
      <c r="A269" s="242"/>
      <c r="B269" s="242"/>
      <c r="C269" s="256" t="s">
        <v>60</v>
      </c>
      <c r="D269" s="257">
        <v>0</v>
      </c>
      <c r="E269" s="257">
        <v>0</v>
      </c>
      <c r="F269" s="257">
        <v>0</v>
      </c>
      <c r="G269" s="257">
        <v>0</v>
      </c>
      <c r="H269" s="242"/>
      <c r="I269" s="242"/>
      <c r="J269" s="242"/>
      <c r="K269" s="242"/>
    </row>
    <row r="270" spans="1:11" ht="14.1" customHeight="1" x14ac:dyDescent="0.25">
      <c r="A270" s="242"/>
      <c r="B270" s="242"/>
      <c r="C270" s="256" t="s">
        <v>54</v>
      </c>
      <c r="D270" s="257">
        <v>0</v>
      </c>
      <c r="E270" s="257">
        <v>0</v>
      </c>
      <c r="F270" s="257">
        <v>0</v>
      </c>
      <c r="G270" s="257">
        <v>0</v>
      </c>
      <c r="H270" s="242"/>
      <c r="I270" s="242"/>
      <c r="J270" s="242"/>
      <c r="K270" s="242"/>
    </row>
    <row r="271" spans="1:11" ht="14.1" customHeight="1" x14ac:dyDescent="0.25">
      <c r="A271" s="242"/>
      <c r="B271" s="242"/>
      <c r="C271" s="256" t="s">
        <v>55</v>
      </c>
      <c r="D271" s="257">
        <v>0</v>
      </c>
      <c r="E271" s="257">
        <v>0</v>
      </c>
      <c r="F271" s="257">
        <v>0</v>
      </c>
      <c r="G271" s="257">
        <v>0</v>
      </c>
      <c r="H271" s="242"/>
      <c r="I271" s="242"/>
      <c r="J271" s="242"/>
      <c r="K271" s="242"/>
    </row>
    <row r="272" spans="1:11" ht="14.1" customHeight="1" x14ac:dyDescent="0.25">
      <c r="A272" s="242"/>
      <c r="B272" s="242"/>
      <c r="C272" s="256" t="s">
        <v>61</v>
      </c>
      <c r="D272" s="257">
        <v>0</v>
      </c>
      <c r="E272" s="257">
        <v>0</v>
      </c>
      <c r="F272" s="257">
        <v>0</v>
      </c>
      <c r="G272" s="257">
        <v>0</v>
      </c>
      <c r="H272" s="242"/>
      <c r="I272" s="242"/>
      <c r="J272" s="242"/>
      <c r="K272" s="242"/>
    </row>
    <row r="273" spans="1:11" ht="14.1" customHeight="1" x14ac:dyDescent="0.25">
      <c r="A273" s="242"/>
      <c r="B273" s="242"/>
      <c r="C273" s="256" t="s">
        <v>54</v>
      </c>
      <c r="D273" s="257">
        <v>0</v>
      </c>
      <c r="E273" s="257">
        <v>0</v>
      </c>
      <c r="F273" s="257">
        <v>0</v>
      </c>
      <c r="G273" s="257">
        <v>0</v>
      </c>
      <c r="H273" s="242"/>
      <c r="I273" s="242"/>
      <c r="J273" s="242"/>
      <c r="K273" s="242"/>
    </row>
    <row r="274" spans="1:11" ht="14.1" customHeight="1" x14ac:dyDescent="0.25">
      <c r="A274" s="242"/>
      <c r="B274" s="242"/>
      <c r="C274" s="256" t="s">
        <v>55</v>
      </c>
      <c r="D274" s="257">
        <v>0</v>
      </c>
      <c r="E274" s="257">
        <v>0</v>
      </c>
      <c r="F274" s="257">
        <v>0</v>
      </c>
      <c r="G274" s="257">
        <v>0</v>
      </c>
      <c r="H274" s="242"/>
      <c r="I274" s="242"/>
      <c r="J274" s="242"/>
      <c r="K274" s="242"/>
    </row>
    <row r="275" spans="1:11" ht="14.1" customHeight="1" x14ac:dyDescent="0.25">
      <c r="A275" s="242"/>
      <c r="B275" s="242"/>
      <c r="C275" s="256" t="s">
        <v>62</v>
      </c>
      <c r="D275" s="257">
        <v>0</v>
      </c>
      <c r="E275" s="257">
        <v>0</v>
      </c>
      <c r="F275" s="257">
        <v>0</v>
      </c>
      <c r="G275" s="257">
        <v>0</v>
      </c>
      <c r="H275" s="242"/>
      <c r="I275" s="242"/>
      <c r="J275" s="242"/>
      <c r="K275" s="242"/>
    </row>
    <row r="276" spans="1:11" ht="14.1" customHeight="1" x14ac:dyDescent="0.25">
      <c r="A276" s="242"/>
      <c r="B276" s="242"/>
      <c r="C276" s="256" t="s">
        <v>54</v>
      </c>
      <c r="D276" s="257">
        <v>0</v>
      </c>
      <c r="E276" s="257">
        <v>0</v>
      </c>
      <c r="F276" s="257">
        <v>0</v>
      </c>
      <c r="G276" s="257">
        <v>0</v>
      </c>
      <c r="H276" s="242"/>
      <c r="I276" s="242"/>
      <c r="J276" s="242"/>
      <c r="K276" s="242"/>
    </row>
    <row r="277" spans="1:11" ht="14.1" customHeight="1" x14ac:dyDescent="0.25">
      <c r="A277" s="242"/>
      <c r="B277" s="242"/>
      <c r="C277" s="256" t="s">
        <v>63</v>
      </c>
      <c r="D277" s="257">
        <v>0</v>
      </c>
      <c r="E277" s="257">
        <v>0</v>
      </c>
      <c r="F277" s="257">
        <v>0</v>
      </c>
      <c r="G277" s="257">
        <v>0</v>
      </c>
      <c r="H277" s="242"/>
      <c r="I277" s="242"/>
      <c r="J277" s="242"/>
      <c r="K277" s="242"/>
    </row>
    <row r="278" spans="1:11" ht="14.1" customHeight="1" x14ac:dyDescent="0.25">
      <c r="A278" s="242"/>
      <c r="B278" s="242"/>
      <c r="C278" s="256" t="s">
        <v>64</v>
      </c>
      <c r="D278" s="257">
        <v>0</v>
      </c>
      <c r="E278" s="257">
        <v>0</v>
      </c>
      <c r="F278" s="257">
        <v>0</v>
      </c>
      <c r="G278" s="257">
        <v>0</v>
      </c>
      <c r="H278" s="242"/>
      <c r="I278" s="242"/>
      <c r="J278" s="242"/>
      <c r="K278" s="242"/>
    </row>
    <row r="279" spans="1:11" ht="14.1" customHeight="1" x14ac:dyDescent="0.25">
      <c r="A279" s="242"/>
      <c r="B279" s="242"/>
      <c r="C279" s="256" t="s">
        <v>65</v>
      </c>
      <c r="D279" s="257">
        <v>0</v>
      </c>
      <c r="E279" s="257">
        <v>0</v>
      </c>
      <c r="F279" s="257">
        <v>0</v>
      </c>
      <c r="G279" s="257">
        <v>0</v>
      </c>
      <c r="H279" s="242"/>
      <c r="I279" s="242"/>
      <c r="J279" s="242"/>
      <c r="K279" s="242"/>
    </row>
    <row r="280" spans="1:11" ht="14.1" customHeight="1" x14ac:dyDescent="0.25">
      <c r="A280" s="242"/>
      <c r="B280" s="242"/>
      <c r="C280" s="256" t="s">
        <v>66</v>
      </c>
      <c r="D280" s="257">
        <v>0</v>
      </c>
      <c r="E280" s="257">
        <v>0</v>
      </c>
      <c r="F280" s="257">
        <v>0</v>
      </c>
      <c r="G280" s="257">
        <v>0</v>
      </c>
      <c r="H280" s="242"/>
      <c r="I280" s="242"/>
      <c r="J280" s="242"/>
      <c r="K280" s="242"/>
    </row>
    <row r="281" spans="1:11" ht="14.1" customHeight="1" x14ac:dyDescent="0.25">
      <c r="A281" s="242"/>
      <c r="B281" s="242"/>
      <c r="C281" s="256" t="s">
        <v>67</v>
      </c>
      <c r="D281" s="257">
        <v>3700000</v>
      </c>
      <c r="E281" s="257">
        <v>460000</v>
      </c>
      <c r="F281" s="257">
        <v>262000</v>
      </c>
      <c r="G281" s="257">
        <v>905000</v>
      </c>
      <c r="H281" s="242"/>
      <c r="I281" s="242"/>
      <c r="J281" s="242"/>
      <c r="K281" s="242"/>
    </row>
    <row r="282" spans="1:11" ht="14.1" customHeight="1" x14ac:dyDescent="0.25">
      <c r="A282" s="242"/>
      <c r="B282" s="242"/>
      <c r="C282" s="256" t="s">
        <v>54</v>
      </c>
      <c r="D282" s="257">
        <v>3700000</v>
      </c>
      <c r="E282" s="257">
        <v>460000</v>
      </c>
      <c r="F282" s="257">
        <v>262000</v>
      </c>
      <c r="G282" s="257">
        <v>905000</v>
      </c>
      <c r="H282" s="242"/>
      <c r="I282" s="242"/>
      <c r="J282" s="242"/>
      <c r="K282" s="242"/>
    </row>
    <row r="283" spans="1:11" ht="14.1" customHeight="1" x14ac:dyDescent="0.25">
      <c r="A283" s="242"/>
      <c r="B283" s="242"/>
      <c r="C283" s="256" t="s">
        <v>63</v>
      </c>
      <c r="D283" s="257">
        <v>0</v>
      </c>
      <c r="E283" s="257">
        <v>0</v>
      </c>
      <c r="F283" s="257">
        <v>0</v>
      </c>
      <c r="G283" s="257">
        <v>0</v>
      </c>
      <c r="H283" s="242"/>
      <c r="I283" s="242"/>
      <c r="J283" s="242"/>
      <c r="K283" s="242"/>
    </row>
    <row r="284" spans="1:11" ht="14.1" customHeight="1" x14ac:dyDescent="0.25">
      <c r="A284" s="242"/>
      <c r="B284" s="242"/>
      <c r="C284" s="256" t="s">
        <v>64</v>
      </c>
      <c r="D284" s="257">
        <v>0</v>
      </c>
      <c r="E284" s="257">
        <v>0</v>
      </c>
      <c r="F284" s="257">
        <v>0</v>
      </c>
      <c r="G284" s="257">
        <v>0</v>
      </c>
      <c r="H284" s="242"/>
      <c r="I284" s="242"/>
      <c r="J284" s="242"/>
      <c r="K284" s="242"/>
    </row>
    <row r="285" spans="1:11" ht="14.1" customHeight="1" x14ac:dyDescent="0.25">
      <c r="A285" s="242"/>
      <c r="B285" s="242"/>
      <c r="C285" s="256" t="s">
        <v>65</v>
      </c>
      <c r="D285" s="257">
        <v>0</v>
      </c>
      <c r="E285" s="257">
        <v>0</v>
      </c>
      <c r="F285" s="257">
        <v>0</v>
      </c>
      <c r="G285" s="257">
        <v>0</v>
      </c>
      <c r="H285" s="242"/>
      <c r="I285" s="242"/>
      <c r="J285" s="242"/>
      <c r="K285" s="242"/>
    </row>
    <row r="286" spans="1:11" ht="14.1" customHeight="1" x14ac:dyDescent="0.25">
      <c r="A286" s="242"/>
      <c r="B286" s="242"/>
      <c r="C286" s="256" t="s">
        <v>66</v>
      </c>
      <c r="D286" s="257">
        <v>0</v>
      </c>
      <c r="E286" s="257">
        <v>0</v>
      </c>
      <c r="F286" s="257">
        <v>0</v>
      </c>
      <c r="G286" s="257">
        <v>0</v>
      </c>
      <c r="H286" s="242"/>
      <c r="I286" s="242"/>
      <c r="J286" s="242"/>
      <c r="K286" s="242"/>
    </row>
    <row r="287" spans="1:11" ht="14.1" customHeight="1" x14ac:dyDescent="0.25">
      <c r="A287" s="242"/>
      <c r="B287" s="242"/>
      <c r="C287" s="256" t="s">
        <v>68</v>
      </c>
      <c r="D287" s="257">
        <v>0</v>
      </c>
      <c r="E287" s="257">
        <v>0</v>
      </c>
      <c r="F287" s="257">
        <v>0</v>
      </c>
      <c r="G287" s="257">
        <v>0</v>
      </c>
      <c r="H287" s="242"/>
      <c r="I287" s="242"/>
      <c r="J287" s="242"/>
      <c r="K287" s="242"/>
    </row>
    <row r="288" spans="1:11" ht="14.1" customHeight="1" x14ac:dyDescent="0.25">
      <c r="A288" s="242"/>
      <c r="B288" s="242"/>
      <c r="C288" s="256" t="s">
        <v>54</v>
      </c>
      <c r="D288" s="257">
        <v>0</v>
      </c>
      <c r="E288" s="257">
        <v>0</v>
      </c>
      <c r="F288" s="257">
        <v>0</v>
      </c>
      <c r="G288" s="257">
        <v>0</v>
      </c>
      <c r="H288" s="242"/>
      <c r="I288" s="242"/>
      <c r="J288" s="242"/>
      <c r="K288" s="242"/>
    </row>
    <row r="289" spans="1:11" ht="14.1" customHeight="1" x14ac:dyDescent="0.25">
      <c r="A289" s="242"/>
      <c r="B289" s="242"/>
      <c r="C289" s="256" t="s">
        <v>63</v>
      </c>
      <c r="D289" s="257">
        <v>0</v>
      </c>
      <c r="E289" s="257">
        <v>0</v>
      </c>
      <c r="F289" s="257">
        <v>0</v>
      </c>
      <c r="G289" s="257">
        <v>0</v>
      </c>
      <c r="H289" s="242"/>
      <c r="I289" s="242"/>
      <c r="J289" s="242"/>
      <c r="K289" s="242"/>
    </row>
    <row r="290" spans="1:11" ht="14.1" customHeight="1" x14ac:dyDescent="0.25">
      <c r="A290" s="242"/>
      <c r="B290" s="242"/>
      <c r="C290" s="256" t="s">
        <v>64</v>
      </c>
      <c r="D290" s="257">
        <v>0</v>
      </c>
      <c r="E290" s="257">
        <v>0</v>
      </c>
      <c r="F290" s="257">
        <v>0</v>
      </c>
      <c r="G290" s="257">
        <v>0</v>
      </c>
      <c r="H290" s="242"/>
      <c r="I290" s="242"/>
      <c r="J290" s="242"/>
      <c r="K290" s="242"/>
    </row>
    <row r="291" spans="1:11" ht="14.1" customHeight="1" x14ac:dyDescent="0.25">
      <c r="A291" s="242"/>
      <c r="B291" s="242"/>
      <c r="C291" s="256" t="s">
        <v>65</v>
      </c>
      <c r="D291" s="257">
        <v>0</v>
      </c>
      <c r="E291" s="257">
        <v>0</v>
      </c>
      <c r="F291" s="257">
        <v>0</v>
      </c>
      <c r="G291" s="257">
        <v>0</v>
      </c>
      <c r="H291" s="242"/>
      <c r="I291" s="242"/>
      <c r="J291" s="242"/>
      <c r="K291" s="242"/>
    </row>
    <row r="292" spans="1:11" ht="14.1" customHeight="1" x14ac:dyDescent="0.25">
      <c r="A292" s="242"/>
      <c r="B292" s="242"/>
      <c r="C292" s="256" t="s">
        <v>66</v>
      </c>
      <c r="D292" s="257">
        <v>0</v>
      </c>
      <c r="E292" s="257">
        <v>0</v>
      </c>
      <c r="F292" s="257">
        <v>0</v>
      </c>
      <c r="G292" s="257">
        <v>0</v>
      </c>
      <c r="H292" s="242"/>
      <c r="I292" s="242"/>
      <c r="J292" s="242"/>
      <c r="K292" s="242"/>
    </row>
    <row r="293" spans="1:11" ht="14.1" customHeight="1" x14ac:dyDescent="0.25">
      <c r="A293" s="242"/>
      <c r="B293" s="242"/>
      <c r="C293" s="256" t="s">
        <v>69</v>
      </c>
      <c r="D293" s="257">
        <v>0</v>
      </c>
      <c r="E293" s="257">
        <v>0</v>
      </c>
      <c r="F293" s="257">
        <v>0</v>
      </c>
      <c r="G293" s="257">
        <v>0</v>
      </c>
      <c r="H293" s="242"/>
      <c r="I293" s="242"/>
      <c r="J293" s="242"/>
      <c r="K293" s="242"/>
    </row>
    <row r="294" spans="1:11" ht="14.1" customHeight="1" x14ac:dyDescent="0.25">
      <c r="A294" s="242"/>
      <c r="B294" s="242"/>
      <c r="C294" s="256" t="s">
        <v>70</v>
      </c>
      <c r="D294" s="257">
        <v>0</v>
      </c>
      <c r="E294" s="257">
        <v>0</v>
      </c>
      <c r="F294" s="257">
        <v>0</v>
      </c>
      <c r="G294" s="257">
        <v>0</v>
      </c>
      <c r="H294" s="242"/>
      <c r="I294" s="242"/>
      <c r="J294" s="242"/>
      <c r="K294" s="242"/>
    </row>
    <row r="295" spans="1:11" ht="14.1" customHeight="1" x14ac:dyDescent="0.25">
      <c r="A295" s="242"/>
      <c r="B295" s="242"/>
      <c r="C295" s="253" t="s">
        <v>71</v>
      </c>
      <c r="D295" s="257">
        <v>3700000</v>
      </c>
      <c r="E295" s="257">
        <v>460000</v>
      </c>
      <c r="F295" s="257">
        <v>262000</v>
      </c>
      <c r="G295" s="257">
        <v>905000</v>
      </c>
      <c r="H295" s="242"/>
      <c r="I295" s="242"/>
      <c r="J295" s="242"/>
      <c r="K295" s="242"/>
    </row>
    <row r="296" spans="1:11" ht="14.1" customHeight="1" x14ac:dyDescent="0.25">
      <c r="A296" s="242"/>
      <c r="B296" s="242"/>
      <c r="C296" s="247" t="s">
        <v>33</v>
      </c>
      <c r="D296" s="1386" t="s">
        <v>843</v>
      </c>
      <c r="E296" s="1387"/>
      <c r="F296" s="1387"/>
      <c r="G296" s="1387"/>
      <c r="H296" s="242"/>
      <c r="I296" s="242"/>
      <c r="J296" s="242"/>
      <c r="K296" s="242"/>
    </row>
    <row r="297" spans="1:11" ht="14.1" customHeight="1" x14ac:dyDescent="0.25">
      <c r="A297" s="242"/>
      <c r="B297" s="242"/>
      <c r="C297" s="248" t="s">
        <v>35</v>
      </c>
      <c r="D297" s="1388" t="s">
        <v>844</v>
      </c>
      <c r="E297" s="1389"/>
      <c r="F297" s="1389"/>
      <c r="G297" s="1389"/>
      <c r="H297" s="242"/>
      <c r="I297" s="242"/>
      <c r="J297" s="242"/>
      <c r="K297" s="242"/>
    </row>
    <row r="298" spans="1:11" ht="14.1" customHeight="1" x14ac:dyDescent="0.25">
      <c r="A298" s="242"/>
      <c r="B298" s="242"/>
      <c r="C298" s="248" t="s">
        <v>37</v>
      </c>
      <c r="D298" s="1388" t="s">
        <v>671</v>
      </c>
      <c r="E298" s="1389"/>
      <c r="F298" s="1389"/>
      <c r="G298" s="1389"/>
      <c r="H298" s="242"/>
      <c r="I298" s="242"/>
      <c r="J298" s="242"/>
      <c r="K298" s="242"/>
    </row>
    <row r="299" spans="1:11" ht="15" customHeight="1" x14ac:dyDescent="0.25">
      <c r="A299" s="242"/>
      <c r="B299" s="242"/>
      <c r="C299" s="249"/>
      <c r="D299" s="250">
        <v>2022</v>
      </c>
      <c r="E299" s="250">
        <v>2023</v>
      </c>
      <c r="F299" s="250">
        <v>2024</v>
      </c>
      <c r="G299" s="250">
        <v>2025</v>
      </c>
      <c r="H299" s="242"/>
      <c r="I299" s="242"/>
      <c r="J299" s="242"/>
      <c r="K299" s="242"/>
    </row>
    <row r="300" spans="1:11" ht="15" customHeight="1" x14ac:dyDescent="0.25">
      <c r="A300" s="242"/>
      <c r="B300" s="242"/>
      <c r="C300" s="251"/>
      <c r="D300" s="252" t="s">
        <v>17</v>
      </c>
      <c r="E300" s="252" t="s">
        <v>18</v>
      </c>
      <c r="F300" s="252" t="s">
        <v>18</v>
      </c>
      <c r="G300" s="252" t="s">
        <v>18</v>
      </c>
      <c r="H300" s="242"/>
      <c r="I300" s="242"/>
      <c r="J300" s="242"/>
      <c r="K300" s="242"/>
    </row>
    <row r="301" spans="1:11" ht="14.1" customHeight="1" x14ac:dyDescent="0.25">
      <c r="A301" s="242"/>
      <c r="B301" s="242"/>
      <c r="C301" s="254" t="s">
        <v>39</v>
      </c>
      <c r="D301" s="255" t="s">
        <v>730</v>
      </c>
      <c r="E301" s="255" t="s">
        <v>134</v>
      </c>
      <c r="F301" s="255" t="s">
        <v>679</v>
      </c>
      <c r="G301" s="255" t="s">
        <v>321</v>
      </c>
      <c r="H301" s="242"/>
      <c r="I301" s="242"/>
      <c r="J301" s="242"/>
      <c r="K301" s="242"/>
    </row>
    <row r="302" spans="1:11" ht="14.1" customHeight="1" x14ac:dyDescent="0.25">
      <c r="A302" s="242"/>
      <c r="B302" s="242"/>
      <c r="C302" s="254" t="s">
        <v>40</v>
      </c>
      <c r="D302" s="255" t="s">
        <v>845</v>
      </c>
      <c r="E302" s="255" t="s">
        <v>846</v>
      </c>
      <c r="F302" s="255" t="s">
        <v>847</v>
      </c>
      <c r="G302" s="255" t="s">
        <v>848</v>
      </c>
      <c r="H302" s="242"/>
      <c r="I302" s="242"/>
      <c r="J302" s="242"/>
      <c r="K302" s="242"/>
    </row>
    <row r="303" spans="1:11" ht="14.1" customHeight="1" x14ac:dyDescent="0.25">
      <c r="A303" s="242"/>
      <c r="B303" s="242"/>
      <c r="C303" s="254" t="s">
        <v>43</v>
      </c>
      <c r="D303" s="255" t="s">
        <v>849</v>
      </c>
      <c r="E303" s="255" t="s">
        <v>850</v>
      </c>
      <c r="F303" s="255" t="s">
        <v>850</v>
      </c>
      <c r="G303" s="255" t="s">
        <v>850</v>
      </c>
      <c r="H303" s="242"/>
      <c r="I303" s="242"/>
      <c r="J303" s="242"/>
      <c r="K303" s="242"/>
    </row>
    <row r="304" spans="1:11" ht="14.1" customHeight="1" x14ac:dyDescent="0.25">
      <c r="A304" s="242"/>
      <c r="B304" s="242"/>
      <c r="C304" s="254" t="s">
        <v>46</v>
      </c>
      <c r="D304" s="255" t="s">
        <v>47</v>
      </c>
      <c r="E304" s="255" t="s">
        <v>719</v>
      </c>
      <c r="F304" s="255" t="s">
        <v>134</v>
      </c>
      <c r="G304" s="255" t="s">
        <v>851</v>
      </c>
      <c r="H304" s="242"/>
      <c r="I304" s="242"/>
      <c r="J304" s="242"/>
      <c r="K304" s="242"/>
    </row>
    <row r="305" spans="1:11" ht="14.1" customHeight="1" x14ac:dyDescent="0.25">
      <c r="A305" s="242"/>
      <c r="B305" s="242"/>
      <c r="C305" s="254" t="s">
        <v>49</v>
      </c>
      <c r="D305" s="255" t="s">
        <v>47</v>
      </c>
      <c r="E305" s="255" t="s">
        <v>852</v>
      </c>
      <c r="F305" s="255" t="s">
        <v>134</v>
      </c>
      <c r="G305" s="255" t="s">
        <v>851</v>
      </c>
      <c r="H305" s="242"/>
      <c r="I305" s="242"/>
      <c r="J305" s="242"/>
      <c r="K305" s="242"/>
    </row>
    <row r="306" spans="1:11" ht="14.1" customHeight="1" x14ac:dyDescent="0.25">
      <c r="A306" s="242"/>
      <c r="B306" s="242"/>
      <c r="C306" s="254" t="s">
        <v>51</v>
      </c>
      <c r="D306" s="255" t="s">
        <v>47</v>
      </c>
      <c r="E306" s="255" t="s">
        <v>853</v>
      </c>
      <c r="F306" s="255" t="s">
        <v>48</v>
      </c>
      <c r="G306" s="255" t="s">
        <v>48</v>
      </c>
      <c r="H306" s="242"/>
      <c r="I306" s="242"/>
      <c r="J306" s="242"/>
      <c r="K306" s="242"/>
    </row>
    <row r="307" spans="1:11" ht="14.1" customHeight="1" x14ac:dyDescent="0.25">
      <c r="A307" s="242"/>
      <c r="B307" s="242"/>
      <c r="C307" s="1390" t="s">
        <v>52</v>
      </c>
      <c r="D307" s="1391"/>
      <c r="E307" s="1391"/>
      <c r="F307" s="1391"/>
      <c r="G307" s="1391"/>
      <c r="H307" s="242"/>
      <c r="I307" s="242"/>
      <c r="J307" s="242"/>
      <c r="K307" s="242"/>
    </row>
    <row r="308" spans="1:11" ht="14.1" customHeight="1" x14ac:dyDescent="0.25">
      <c r="A308" s="242"/>
      <c r="B308" s="242"/>
      <c r="C308" s="249"/>
      <c r="D308" s="250">
        <v>2022</v>
      </c>
      <c r="E308" s="250">
        <v>2023</v>
      </c>
      <c r="F308" s="250">
        <v>2024</v>
      </c>
      <c r="G308" s="250">
        <v>2025</v>
      </c>
      <c r="H308" s="242"/>
      <c r="I308" s="242"/>
      <c r="J308" s="242"/>
      <c r="K308" s="242"/>
    </row>
    <row r="309" spans="1:11" ht="14.1" customHeight="1" x14ac:dyDescent="0.25">
      <c r="A309" s="242"/>
      <c r="B309" s="242"/>
      <c r="C309" s="251"/>
      <c r="D309" s="252" t="s">
        <v>17</v>
      </c>
      <c r="E309" s="252" t="s">
        <v>18</v>
      </c>
      <c r="F309" s="252" t="s">
        <v>18</v>
      </c>
      <c r="G309" s="252" t="s">
        <v>18</v>
      </c>
      <c r="H309" s="242"/>
      <c r="I309" s="242"/>
      <c r="J309" s="242"/>
      <c r="K309" s="242"/>
    </row>
    <row r="310" spans="1:11" ht="14.1" customHeight="1" x14ac:dyDescent="0.25">
      <c r="A310" s="242"/>
      <c r="B310" s="242"/>
      <c r="C310" s="256" t="s">
        <v>53</v>
      </c>
      <c r="D310" s="257">
        <v>0</v>
      </c>
      <c r="E310" s="257">
        <v>0</v>
      </c>
      <c r="F310" s="257">
        <v>0</v>
      </c>
      <c r="G310" s="257">
        <v>0</v>
      </c>
      <c r="H310" s="242"/>
      <c r="I310" s="242"/>
      <c r="J310" s="242"/>
      <c r="K310" s="242"/>
    </row>
    <row r="311" spans="1:11" ht="14.1" customHeight="1" x14ac:dyDescent="0.25">
      <c r="A311" s="242"/>
      <c r="B311" s="242"/>
      <c r="C311" s="256" t="s">
        <v>54</v>
      </c>
      <c r="D311" s="257">
        <v>0</v>
      </c>
      <c r="E311" s="257">
        <v>0</v>
      </c>
      <c r="F311" s="257">
        <v>0</v>
      </c>
      <c r="G311" s="257">
        <v>0</v>
      </c>
      <c r="H311" s="242"/>
      <c r="I311" s="242"/>
      <c r="J311" s="242"/>
      <c r="K311" s="242"/>
    </row>
    <row r="312" spans="1:11" ht="14.1" customHeight="1" x14ac:dyDescent="0.25">
      <c r="A312" s="242"/>
      <c r="B312" s="242"/>
      <c r="C312" s="256" t="s">
        <v>55</v>
      </c>
      <c r="D312" s="257">
        <v>0</v>
      </c>
      <c r="E312" s="257">
        <v>0</v>
      </c>
      <c r="F312" s="257">
        <v>0</v>
      </c>
      <c r="G312" s="257">
        <v>0</v>
      </c>
      <c r="H312" s="242"/>
      <c r="I312" s="242"/>
      <c r="J312" s="242"/>
      <c r="K312" s="242"/>
    </row>
    <row r="313" spans="1:11" ht="14.1" customHeight="1" x14ac:dyDescent="0.25">
      <c r="A313" s="242"/>
      <c r="B313" s="242"/>
      <c r="C313" s="256" t="s">
        <v>56</v>
      </c>
      <c r="D313" s="257">
        <v>0</v>
      </c>
      <c r="E313" s="257">
        <v>0</v>
      </c>
      <c r="F313" s="257">
        <v>0</v>
      </c>
      <c r="G313" s="257">
        <v>0</v>
      </c>
      <c r="H313" s="242"/>
      <c r="I313" s="242"/>
      <c r="J313" s="242"/>
      <c r="K313" s="242"/>
    </row>
    <row r="314" spans="1:11" ht="14.1" customHeight="1" x14ac:dyDescent="0.25">
      <c r="A314" s="242"/>
      <c r="B314" s="242"/>
      <c r="C314" s="256" t="s">
        <v>54</v>
      </c>
      <c r="D314" s="257">
        <v>0</v>
      </c>
      <c r="E314" s="257">
        <v>0</v>
      </c>
      <c r="F314" s="257">
        <v>0</v>
      </c>
      <c r="G314" s="257">
        <v>0</v>
      </c>
      <c r="H314" s="242"/>
      <c r="I314" s="242"/>
      <c r="J314" s="242"/>
      <c r="K314" s="242"/>
    </row>
    <row r="315" spans="1:11" ht="14.1" customHeight="1" x14ac:dyDescent="0.25">
      <c r="A315" s="242"/>
      <c r="B315" s="242"/>
      <c r="C315" s="256" t="s">
        <v>55</v>
      </c>
      <c r="D315" s="257">
        <v>0</v>
      </c>
      <c r="E315" s="257">
        <v>0</v>
      </c>
      <c r="F315" s="257">
        <v>0</v>
      </c>
      <c r="G315" s="257">
        <v>0</v>
      </c>
      <c r="H315" s="242"/>
      <c r="I315" s="242"/>
      <c r="J315" s="242"/>
      <c r="K315" s="242"/>
    </row>
    <row r="316" spans="1:11" ht="14.1" customHeight="1" x14ac:dyDescent="0.25">
      <c r="A316" s="242"/>
      <c r="B316" s="242"/>
      <c r="C316" s="256" t="s">
        <v>57</v>
      </c>
      <c r="D316" s="257">
        <v>0</v>
      </c>
      <c r="E316" s="257">
        <v>0</v>
      </c>
      <c r="F316" s="257">
        <v>0</v>
      </c>
      <c r="G316" s="257">
        <v>0</v>
      </c>
      <c r="H316" s="242"/>
      <c r="I316" s="242"/>
      <c r="J316" s="242"/>
      <c r="K316" s="242"/>
    </row>
    <row r="317" spans="1:11" ht="14.1" customHeight="1" x14ac:dyDescent="0.25">
      <c r="A317" s="242"/>
      <c r="B317" s="242"/>
      <c r="C317" s="256" t="s">
        <v>54</v>
      </c>
      <c r="D317" s="257">
        <v>0</v>
      </c>
      <c r="E317" s="257">
        <v>0</v>
      </c>
      <c r="F317" s="257">
        <v>0</v>
      </c>
      <c r="G317" s="257">
        <v>0</v>
      </c>
      <c r="H317" s="242"/>
      <c r="I317" s="242"/>
      <c r="J317" s="242"/>
      <c r="K317" s="242"/>
    </row>
    <row r="318" spans="1:11" ht="14.1" customHeight="1" x14ac:dyDescent="0.25">
      <c r="A318" s="242"/>
      <c r="B318" s="242"/>
      <c r="C318" s="256" t="s">
        <v>55</v>
      </c>
      <c r="D318" s="257">
        <v>0</v>
      </c>
      <c r="E318" s="257">
        <v>0</v>
      </c>
      <c r="F318" s="257">
        <v>0</v>
      </c>
      <c r="G318" s="257">
        <v>0</v>
      </c>
      <c r="H318" s="242"/>
      <c r="I318" s="242"/>
      <c r="J318" s="242"/>
      <c r="K318" s="242"/>
    </row>
    <row r="319" spans="1:11" ht="14.1" customHeight="1" x14ac:dyDescent="0.25">
      <c r="A319" s="242"/>
      <c r="B319" s="242"/>
      <c r="C319" s="256" t="s">
        <v>58</v>
      </c>
      <c r="D319" s="257">
        <v>0</v>
      </c>
      <c r="E319" s="257">
        <v>0</v>
      </c>
      <c r="F319" s="257">
        <v>0</v>
      </c>
      <c r="G319" s="257">
        <v>0</v>
      </c>
      <c r="H319" s="242"/>
      <c r="I319" s="242"/>
      <c r="J319" s="242"/>
      <c r="K319" s="242"/>
    </row>
    <row r="320" spans="1:11" ht="14.1" customHeight="1" x14ac:dyDescent="0.25">
      <c r="A320" s="242"/>
      <c r="B320" s="242"/>
      <c r="C320" s="256" t="s">
        <v>54</v>
      </c>
      <c r="D320" s="257">
        <v>0</v>
      </c>
      <c r="E320" s="257">
        <v>0</v>
      </c>
      <c r="F320" s="257">
        <v>0</v>
      </c>
      <c r="G320" s="257">
        <v>0</v>
      </c>
      <c r="H320" s="242"/>
      <c r="I320" s="242"/>
      <c r="J320" s="242"/>
      <c r="K320" s="242"/>
    </row>
    <row r="321" spans="1:11" ht="14.1" customHeight="1" x14ac:dyDescent="0.25">
      <c r="A321" s="242"/>
      <c r="B321" s="242"/>
      <c r="C321" s="256" t="s">
        <v>55</v>
      </c>
      <c r="D321" s="257">
        <v>0</v>
      </c>
      <c r="E321" s="257">
        <v>0</v>
      </c>
      <c r="F321" s="257">
        <v>0</v>
      </c>
      <c r="G321" s="257">
        <v>0</v>
      </c>
      <c r="H321" s="242"/>
      <c r="I321" s="242"/>
      <c r="J321" s="242"/>
      <c r="K321" s="242"/>
    </row>
    <row r="322" spans="1:11" ht="14.1" customHeight="1" x14ac:dyDescent="0.25">
      <c r="A322" s="242"/>
      <c r="B322" s="242"/>
      <c r="C322" s="256" t="s">
        <v>59</v>
      </c>
      <c r="D322" s="257">
        <v>0</v>
      </c>
      <c r="E322" s="257">
        <v>0</v>
      </c>
      <c r="F322" s="257">
        <v>0</v>
      </c>
      <c r="G322" s="257">
        <v>0</v>
      </c>
      <c r="H322" s="242"/>
      <c r="I322" s="242"/>
      <c r="J322" s="242"/>
      <c r="K322" s="242"/>
    </row>
    <row r="323" spans="1:11" ht="14.1" customHeight="1" x14ac:dyDescent="0.25">
      <c r="A323" s="242"/>
      <c r="B323" s="242"/>
      <c r="C323" s="256" t="s">
        <v>54</v>
      </c>
      <c r="D323" s="257">
        <v>0</v>
      </c>
      <c r="E323" s="257">
        <v>0</v>
      </c>
      <c r="F323" s="257">
        <v>0</v>
      </c>
      <c r="G323" s="257">
        <v>0</v>
      </c>
      <c r="H323" s="242"/>
      <c r="I323" s="242"/>
      <c r="J323" s="242"/>
      <c r="K323" s="242"/>
    </row>
    <row r="324" spans="1:11" ht="14.1" customHeight="1" x14ac:dyDescent="0.25">
      <c r="A324" s="242"/>
      <c r="B324" s="242"/>
      <c r="C324" s="256" t="s">
        <v>55</v>
      </c>
      <c r="D324" s="257">
        <v>0</v>
      </c>
      <c r="E324" s="257">
        <v>0</v>
      </c>
      <c r="F324" s="257">
        <v>0</v>
      </c>
      <c r="G324" s="257">
        <v>0</v>
      </c>
      <c r="H324" s="242"/>
      <c r="I324" s="242"/>
      <c r="J324" s="242"/>
      <c r="K324" s="242"/>
    </row>
    <row r="325" spans="1:11" ht="14.1" customHeight="1" x14ac:dyDescent="0.25">
      <c r="A325" s="242"/>
      <c r="B325" s="242"/>
      <c r="C325" s="256" t="s">
        <v>60</v>
      </c>
      <c r="D325" s="257">
        <v>0</v>
      </c>
      <c r="E325" s="257">
        <v>0</v>
      </c>
      <c r="F325" s="257">
        <v>0</v>
      </c>
      <c r="G325" s="257">
        <v>0</v>
      </c>
      <c r="H325" s="242"/>
      <c r="I325" s="242"/>
      <c r="J325" s="242"/>
      <c r="K325" s="242"/>
    </row>
    <row r="326" spans="1:11" ht="14.1" customHeight="1" x14ac:dyDescent="0.25">
      <c r="A326" s="242"/>
      <c r="B326" s="242"/>
      <c r="C326" s="256" t="s">
        <v>54</v>
      </c>
      <c r="D326" s="257">
        <v>0</v>
      </c>
      <c r="E326" s="257">
        <v>0</v>
      </c>
      <c r="F326" s="257">
        <v>0</v>
      </c>
      <c r="G326" s="257">
        <v>0</v>
      </c>
      <c r="H326" s="242"/>
      <c r="I326" s="242"/>
      <c r="J326" s="242"/>
      <c r="K326" s="242"/>
    </row>
    <row r="327" spans="1:11" ht="14.1" customHeight="1" x14ac:dyDescent="0.25">
      <c r="A327" s="242"/>
      <c r="B327" s="242"/>
      <c r="C327" s="256" t="s">
        <v>55</v>
      </c>
      <c r="D327" s="257">
        <v>0</v>
      </c>
      <c r="E327" s="257">
        <v>0</v>
      </c>
      <c r="F327" s="257">
        <v>0</v>
      </c>
      <c r="G327" s="257">
        <v>0</v>
      </c>
      <c r="H327" s="242"/>
      <c r="I327" s="242"/>
      <c r="J327" s="242"/>
      <c r="K327" s="242"/>
    </row>
    <row r="328" spans="1:11" ht="14.1" customHeight="1" x14ac:dyDescent="0.25">
      <c r="A328" s="242"/>
      <c r="B328" s="242"/>
      <c r="C328" s="256" t="s">
        <v>61</v>
      </c>
      <c r="D328" s="257">
        <v>0</v>
      </c>
      <c r="E328" s="257">
        <v>0</v>
      </c>
      <c r="F328" s="257">
        <v>0</v>
      </c>
      <c r="G328" s="257">
        <v>0</v>
      </c>
      <c r="H328" s="242"/>
      <c r="I328" s="242"/>
      <c r="J328" s="242"/>
      <c r="K328" s="242"/>
    </row>
    <row r="329" spans="1:11" ht="14.1" customHeight="1" x14ac:dyDescent="0.25">
      <c r="A329" s="242"/>
      <c r="B329" s="242"/>
      <c r="C329" s="256" t="s">
        <v>54</v>
      </c>
      <c r="D329" s="257">
        <v>0</v>
      </c>
      <c r="E329" s="257">
        <v>0</v>
      </c>
      <c r="F329" s="257">
        <v>0</v>
      </c>
      <c r="G329" s="257">
        <v>0</v>
      </c>
      <c r="H329" s="242"/>
      <c r="I329" s="242"/>
      <c r="J329" s="242"/>
      <c r="K329" s="242"/>
    </row>
    <row r="330" spans="1:11" ht="14.1" customHeight="1" x14ac:dyDescent="0.25">
      <c r="A330" s="242"/>
      <c r="B330" s="242"/>
      <c r="C330" s="256" t="s">
        <v>55</v>
      </c>
      <c r="D330" s="257">
        <v>0</v>
      </c>
      <c r="E330" s="257">
        <v>0</v>
      </c>
      <c r="F330" s="257">
        <v>0</v>
      </c>
      <c r="G330" s="257">
        <v>0</v>
      </c>
      <c r="H330" s="242"/>
      <c r="I330" s="242"/>
      <c r="J330" s="242"/>
      <c r="K330" s="242"/>
    </row>
    <row r="331" spans="1:11" ht="14.1" customHeight="1" x14ac:dyDescent="0.25">
      <c r="A331" s="242"/>
      <c r="B331" s="242"/>
      <c r="C331" s="256" t="s">
        <v>62</v>
      </c>
      <c r="D331" s="257">
        <v>0</v>
      </c>
      <c r="E331" s="257">
        <v>0</v>
      </c>
      <c r="F331" s="257">
        <v>0</v>
      </c>
      <c r="G331" s="257">
        <v>0</v>
      </c>
      <c r="H331" s="242"/>
      <c r="I331" s="242"/>
      <c r="J331" s="242"/>
      <c r="K331" s="242"/>
    </row>
    <row r="332" spans="1:11" ht="14.1" customHeight="1" x14ac:dyDescent="0.25">
      <c r="A332" s="242"/>
      <c r="B332" s="242"/>
      <c r="C332" s="256" t="s">
        <v>54</v>
      </c>
      <c r="D332" s="257">
        <v>0</v>
      </c>
      <c r="E332" s="257">
        <v>0</v>
      </c>
      <c r="F332" s="257">
        <v>0</v>
      </c>
      <c r="G332" s="257">
        <v>0</v>
      </c>
      <c r="H332" s="242"/>
      <c r="I332" s="242"/>
      <c r="J332" s="242"/>
      <c r="K332" s="242"/>
    </row>
    <row r="333" spans="1:11" ht="14.1" customHeight="1" x14ac:dyDescent="0.25">
      <c r="A333" s="242"/>
      <c r="B333" s="242"/>
      <c r="C333" s="256" t="s">
        <v>63</v>
      </c>
      <c r="D333" s="257">
        <v>0</v>
      </c>
      <c r="E333" s="257">
        <v>0</v>
      </c>
      <c r="F333" s="257">
        <v>0</v>
      </c>
      <c r="G333" s="257">
        <v>0</v>
      </c>
      <c r="H333" s="242"/>
      <c r="I333" s="242"/>
      <c r="J333" s="242"/>
      <c r="K333" s="242"/>
    </row>
    <row r="334" spans="1:11" ht="14.1" customHeight="1" x14ac:dyDescent="0.25">
      <c r="A334" s="242"/>
      <c r="B334" s="242"/>
      <c r="C334" s="256" t="s">
        <v>64</v>
      </c>
      <c r="D334" s="257">
        <v>0</v>
      </c>
      <c r="E334" s="257">
        <v>0</v>
      </c>
      <c r="F334" s="257">
        <v>0</v>
      </c>
      <c r="G334" s="257">
        <v>0</v>
      </c>
      <c r="H334" s="242"/>
      <c r="I334" s="242"/>
      <c r="J334" s="242"/>
      <c r="K334" s="242"/>
    </row>
    <row r="335" spans="1:11" ht="14.1" customHeight="1" x14ac:dyDescent="0.25">
      <c r="A335" s="242"/>
      <c r="B335" s="242"/>
      <c r="C335" s="256" t="s">
        <v>65</v>
      </c>
      <c r="D335" s="257">
        <v>0</v>
      </c>
      <c r="E335" s="257">
        <v>0</v>
      </c>
      <c r="F335" s="257">
        <v>0</v>
      </c>
      <c r="G335" s="257">
        <v>0</v>
      </c>
      <c r="H335" s="242"/>
      <c r="I335" s="242"/>
      <c r="J335" s="242"/>
      <c r="K335" s="242"/>
    </row>
    <row r="336" spans="1:11" ht="14.1" customHeight="1" x14ac:dyDescent="0.25">
      <c r="A336" s="242"/>
      <c r="B336" s="242"/>
      <c r="C336" s="256" t="s">
        <v>66</v>
      </c>
      <c r="D336" s="257">
        <v>0</v>
      </c>
      <c r="E336" s="257">
        <v>0</v>
      </c>
      <c r="F336" s="257">
        <v>0</v>
      </c>
      <c r="G336" s="257">
        <v>0</v>
      </c>
      <c r="H336" s="242"/>
      <c r="I336" s="242"/>
      <c r="J336" s="242"/>
      <c r="K336" s="242"/>
    </row>
    <row r="337" spans="1:11" ht="14.1" customHeight="1" x14ac:dyDescent="0.25">
      <c r="A337" s="242"/>
      <c r="B337" s="242"/>
      <c r="C337" s="256" t="s">
        <v>67</v>
      </c>
      <c r="D337" s="257">
        <v>22500000</v>
      </c>
      <c r="E337" s="257">
        <v>8524000</v>
      </c>
      <c r="F337" s="257">
        <v>25572000</v>
      </c>
      <c r="G337" s="257">
        <v>29834000</v>
      </c>
      <c r="H337" s="242"/>
      <c r="I337" s="242"/>
      <c r="J337" s="242"/>
      <c r="K337" s="242"/>
    </row>
    <row r="338" spans="1:11" ht="14.1" customHeight="1" x14ac:dyDescent="0.25">
      <c r="A338" s="242"/>
      <c r="B338" s="242"/>
      <c r="C338" s="256" t="s">
        <v>54</v>
      </c>
      <c r="D338" s="257">
        <v>22500000</v>
      </c>
      <c r="E338" s="257">
        <v>8524000</v>
      </c>
      <c r="F338" s="257">
        <v>25572000</v>
      </c>
      <c r="G338" s="257">
        <v>29834000</v>
      </c>
      <c r="H338" s="242"/>
      <c r="I338" s="242"/>
      <c r="J338" s="242"/>
      <c r="K338" s="242"/>
    </row>
    <row r="339" spans="1:11" ht="14.1" customHeight="1" x14ac:dyDescent="0.25">
      <c r="A339" s="242"/>
      <c r="B339" s="242"/>
      <c r="C339" s="256" t="s">
        <v>63</v>
      </c>
      <c r="D339" s="257">
        <v>0</v>
      </c>
      <c r="E339" s="257">
        <v>0</v>
      </c>
      <c r="F339" s="257">
        <v>0</v>
      </c>
      <c r="G339" s="257">
        <v>0</v>
      </c>
      <c r="H339" s="242"/>
      <c r="I339" s="242"/>
      <c r="J339" s="242"/>
      <c r="K339" s="242"/>
    </row>
    <row r="340" spans="1:11" ht="14.1" customHeight="1" x14ac:dyDescent="0.25">
      <c r="A340" s="242"/>
      <c r="B340" s="242"/>
      <c r="C340" s="256" t="s">
        <v>64</v>
      </c>
      <c r="D340" s="257">
        <v>0</v>
      </c>
      <c r="E340" s="257">
        <v>0</v>
      </c>
      <c r="F340" s="257">
        <v>0</v>
      </c>
      <c r="G340" s="257">
        <v>0</v>
      </c>
      <c r="H340" s="242"/>
      <c r="I340" s="242"/>
      <c r="J340" s="242"/>
      <c r="K340" s="242"/>
    </row>
    <row r="341" spans="1:11" ht="14.1" customHeight="1" x14ac:dyDescent="0.25">
      <c r="A341" s="242"/>
      <c r="B341" s="242"/>
      <c r="C341" s="256" t="s">
        <v>65</v>
      </c>
      <c r="D341" s="257">
        <v>0</v>
      </c>
      <c r="E341" s="257">
        <v>0</v>
      </c>
      <c r="F341" s="257">
        <v>0</v>
      </c>
      <c r="G341" s="257">
        <v>0</v>
      </c>
      <c r="H341" s="242"/>
      <c r="I341" s="242"/>
      <c r="J341" s="242"/>
      <c r="K341" s="242"/>
    </row>
    <row r="342" spans="1:11" ht="14.1" customHeight="1" x14ac:dyDescent="0.25">
      <c r="A342" s="242"/>
      <c r="B342" s="242"/>
      <c r="C342" s="256" t="s">
        <v>66</v>
      </c>
      <c r="D342" s="257">
        <v>0</v>
      </c>
      <c r="E342" s="257">
        <v>0</v>
      </c>
      <c r="F342" s="257">
        <v>0</v>
      </c>
      <c r="G342" s="257">
        <v>0</v>
      </c>
      <c r="H342" s="242"/>
      <c r="I342" s="242"/>
      <c r="J342" s="242"/>
      <c r="K342" s="242"/>
    </row>
    <row r="343" spans="1:11" ht="14.1" customHeight="1" x14ac:dyDescent="0.25">
      <c r="A343" s="242"/>
      <c r="B343" s="242"/>
      <c r="C343" s="256" t="s">
        <v>68</v>
      </c>
      <c r="D343" s="257">
        <v>0</v>
      </c>
      <c r="E343" s="257">
        <v>0</v>
      </c>
      <c r="F343" s="257">
        <v>0</v>
      </c>
      <c r="G343" s="257">
        <v>0</v>
      </c>
      <c r="H343" s="242"/>
      <c r="I343" s="242"/>
      <c r="J343" s="242"/>
      <c r="K343" s="242"/>
    </row>
    <row r="344" spans="1:11" ht="14.1" customHeight="1" x14ac:dyDescent="0.25">
      <c r="A344" s="242"/>
      <c r="B344" s="242"/>
      <c r="C344" s="256" t="s">
        <v>54</v>
      </c>
      <c r="D344" s="257">
        <v>0</v>
      </c>
      <c r="E344" s="257">
        <v>0</v>
      </c>
      <c r="F344" s="257">
        <v>0</v>
      </c>
      <c r="G344" s="257">
        <v>0</v>
      </c>
      <c r="H344" s="242"/>
      <c r="I344" s="242"/>
      <c r="J344" s="242"/>
      <c r="K344" s="242"/>
    </row>
    <row r="345" spans="1:11" ht="14.1" customHeight="1" x14ac:dyDescent="0.25">
      <c r="A345" s="242"/>
      <c r="B345" s="242"/>
      <c r="C345" s="256" t="s">
        <v>63</v>
      </c>
      <c r="D345" s="257">
        <v>0</v>
      </c>
      <c r="E345" s="257">
        <v>0</v>
      </c>
      <c r="F345" s="257">
        <v>0</v>
      </c>
      <c r="G345" s="257">
        <v>0</v>
      </c>
      <c r="H345" s="242"/>
      <c r="I345" s="242"/>
      <c r="J345" s="242"/>
      <c r="K345" s="242"/>
    </row>
    <row r="346" spans="1:11" ht="14.1" customHeight="1" x14ac:dyDescent="0.25">
      <c r="A346" s="242"/>
      <c r="B346" s="242"/>
      <c r="C346" s="256" t="s">
        <v>64</v>
      </c>
      <c r="D346" s="257">
        <v>0</v>
      </c>
      <c r="E346" s="257">
        <v>0</v>
      </c>
      <c r="F346" s="257">
        <v>0</v>
      </c>
      <c r="G346" s="257">
        <v>0</v>
      </c>
      <c r="H346" s="242"/>
      <c r="I346" s="242"/>
      <c r="J346" s="242"/>
      <c r="K346" s="242"/>
    </row>
    <row r="347" spans="1:11" ht="14.1" customHeight="1" x14ac:dyDescent="0.25">
      <c r="A347" s="242"/>
      <c r="B347" s="242"/>
      <c r="C347" s="256" t="s">
        <v>65</v>
      </c>
      <c r="D347" s="257">
        <v>0</v>
      </c>
      <c r="E347" s="257">
        <v>0</v>
      </c>
      <c r="F347" s="257">
        <v>0</v>
      </c>
      <c r="G347" s="257">
        <v>0</v>
      </c>
      <c r="H347" s="242"/>
      <c r="I347" s="242"/>
      <c r="J347" s="242"/>
      <c r="K347" s="242"/>
    </row>
    <row r="348" spans="1:11" ht="14.1" customHeight="1" x14ac:dyDescent="0.25">
      <c r="A348" s="242"/>
      <c r="B348" s="242"/>
      <c r="C348" s="256" t="s">
        <v>66</v>
      </c>
      <c r="D348" s="257">
        <v>0</v>
      </c>
      <c r="E348" s="257">
        <v>0</v>
      </c>
      <c r="F348" s="257">
        <v>0</v>
      </c>
      <c r="G348" s="257">
        <v>0</v>
      </c>
      <c r="H348" s="242"/>
      <c r="I348" s="242"/>
      <c r="J348" s="242"/>
      <c r="K348" s="242"/>
    </row>
    <row r="349" spans="1:11" ht="14.1" customHeight="1" x14ac:dyDescent="0.25">
      <c r="A349" s="242"/>
      <c r="B349" s="242"/>
      <c r="C349" s="256" t="s">
        <v>69</v>
      </c>
      <c r="D349" s="257">
        <v>0</v>
      </c>
      <c r="E349" s="257">
        <v>0</v>
      </c>
      <c r="F349" s="257">
        <v>0</v>
      </c>
      <c r="G349" s="257">
        <v>0</v>
      </c>
      <c r="H349" s="242"/>
      <c r="I349" s="242"/>
      <c r="J349" s="242"/>
      <c r="K349" s="242"/>
    </row>
    <row r="350" spans="1:11" ht="14.1" customHeight="1" x14ac:dyDescent="0.25">
      <c r="A350" s="242"/>
      <c r="B350" s="242"/>
      <c r="C350" s="256" t="s">
        <v>70</v>
      </c>
      <c r="D350" s="257">
        <v>0</v>
      </c>
      <c r="E350" s="257">
        <v>0</v>
      </c>
      <c r="F350" s="257">
        <v>0</v>
      </c>
      <c r="G350" s="257">
        <v>0</v>
      </c>
      <c r="H350" s="242"/>
      <c r="I350" s="242"/>
      <c r="J350" s="242"/>
      <c r="K350" s="242"/>
    </row>
    <row r="351" spans="1:11" ht="14.1" customHeight="1" x14ac:dyDescent="0.25">
      <c r="A351" s="242"/>
      <c r="B351" s="242"/>
      <c r="C351" s="253" t="s">
        <v>71</v>
      </c>
      <c r="D351" s="257">
        <v>22500000</v>
      </c>
      <c r="E351" s="257">
        <v>8524000</v>
      </c>
      <c r="F351" s="257">
        <v>25572000</v>
      </c>
      <c r="G351" s="257">
        <v>29834000</v>
      </c>
      <c r="H351" s="242"/>
      <c r="I351" s="242"/>
      <c r="J351" s="242"/>
      <c r="K351" s="242"/>
    </row>
    <row r="352" spans="1:11" ht="14.1" customHeight="1" x14ac:dyDescent="0.25">
      <c r="A352" s="242"/>
      <c r="B352" s="242"/>
      <c r="C352" s="246" t="s">
        <v>854</v>
      </c>
      <c r="D352" s="1392" t="s">
        <v>855</v>
      </c>
      <c r="E352" s="1393"/>
      <c r="F352" s="1393"/>
      <c r="G352" s="1393"/>
      <c r="H352" s="242"/>
      <c r="I352" s="242"/>
      <c r="J352" s="242"/>
      <c r="K352" s="242"/>
    </row>
    <row r="353" spans="1:11" ht="14.1" customHeight="1" x14ac:dyDescent="0.25">
      <c r="A353" s="242"/>
      <c r="B353" s="242"/>
      <c r="C353" s="247" t="s">
        <v>33</v>
      </c>
      <c r="D353" s="1386" t="s">
        <v>856</v>
      </c>
      <c r="E353" s="1387"/>
      <c r="F353" s="1387"/>
      <c r="G353" s="1387"/>
      <c r="H353" s="242"/>
      <c r="I353" s="242"/>
      <c r="J353" s="242"/>
      <c r="K353" s="242"/>
    </row>
    <row r="354" spans="1:11" ht="14.1" customHeight="1" x14ac:dyDescent="0.25">
      <c r="A354" s="242"/>
      <c r="B354" s="242"/>
      <c r="C354" s="248" t="s">
        <v>35</v>
      </c>
      <c r="D354" s="1388" t="s">
        <v>857</v>
      </c>
      <c r="E354" s="1389"/>
      <c r="F354" s="1389"/>
      <c r="G354" s="1389"/>
      <c r="H354" s="242"/>
      <c r="I354" s="242"/>
      <c r="J354" s="242"/>
      <c r="K354" s="242"/>
    </row>
    <row r="355" spans="1:11" ht="14.1" customHeight="1" x14ac:dyDescent="0.25">
      <c r="A355" s="242"/>
      <c r="B355" s="242"/>
      <c r="C355" s="248" t="s">
        <v>37</v>
      </c>
      <c r="D355" s="1388" t="s">
        <v>858</v>
      </c>
      <c r="E355" s="1389"/>
      <c r="F355" s="1389"/>
      <c r="G355" s="1389"/>
      <c r="H355" s="242"/>
      <c r="I355" s="242"/>
      <c r="J355" s="242"/>
      <c r="K355" s="242"/>
    </row>
    <row r="356" spans="1:11" ht="15" customHeight="1" x14ac:dyDescent="0.25">
      <c r="A356" s="242"/>
      <c r="B356" s="242"/>
      <c r="C356" s="249"/>
      <c r="D356" s="250">
        <v>2022</v>
      </c>
      <c r="E356" s="250">
        <v>2023</v>
      </c>
      <c r="F356" s="250">
        <v>2024</v>
      </c>
      <c r="G356" s="250">
        <v>2025</v>
      </c>
      <c r="H356" s="242"/>
      <c r="I356" s="242"/>
      <c r="J356" s="242"/>
      <c r="K356" s="242"/>
    </row>
    <row r="357" spans="1:11" ht="15" customHeight="1" x14ac:dyDescent="0.25">
      <c r="A357" s="242"/>
      <c r="B357" s="242"/>
      <c r="C357" s="251"/>
      <c r="D357" s="252" t="s">
        <v>17</v>
      </c>
      <c r="E357" s="252" t="s">
        <v>18</v>
      </c>
      <c r="F357" s="252" t="s">
        <v>18</v>
      </c>
      <c r="G357" s="252" t="s">
        <v>18</v>
      </c>
      <c r="H357" s="242"/>
      <c r="I357" s="242"/>
      <c r="J357" s="242"/>
      <c r="K357" s="242"/>
    </row>
    <row r="358" spans="1:11" ht="14.1" customHeight="1" x14ac:dyDescent="0.25">
      <c r="A358" s="242"/>
      <c r="B358" s="242"/>
      <c r="C358" s="254" t="s">
        <v>39</v>
      </c>
      <c r="D358" s="255" t="s">
        <v>679</v>
      </c>
      <c r="E358" s="255" t="s">
        <v>137</v>
      </c>
      <c r="F358" s="255" t="s">
        <v>679</v>
      </c>
      <c r="G358" s="255" t="s">
        <v>679</v>
      </c>
      <c r="H358" s="242"/>
      <c r="I358" s="242"/>
      <c r="J358" s="242"/>
      <c r="K358" s="242"/>
    </row>
    <row r="359" spans="1:11" ht="14.1" customHeight="1" x14ac:dyDescent="0.25">
      <c r="A359" s="242"/>
      <c r="B359" s="242"/>
      <c r="C359" s="254" t="s">
        <v>40</v>
      </c>
      <c r="D359" s="255" t="s">
        <v>859</v>
      </c>
      <c r="E359" s="255" t="s">
        <v>860</v>
      </c>
      <c r="F359" s="255" t="s">
        <v>861</v>
      </c>
      <c r="G359" s="255" t="s">
        <v>861</v>
      </c>
      <c r="H359" s="242"/>
      <c r="I359" s="242"/>
      <c r="J359" s="242"/>
      <c r="K359" s="242"/>
    </row>
    <row r="360" spans="1:11" ht="14.1" customHeight="1" x14ac:dyDescent="0.25">
      <c r="A360" s="242"/>
      <c r="B360" s="242"/>
      <c r="C360" s="254" t="s">
        <v>43</v>
      </c>
      <c r="D360" s="255" t="s">
        <v>862</v>
      </c>
      <c r="E360" s="255" t="s">
        <v>863</v>
      </c>
      <c r="F360" s="255" t="s">
        <v>864</v>
      </c>
      <c r="G360" s="255" t="s">
        <v>864</v>
      </c>
      <c r="H360" s="242"/>
      <c r="I360" s="242"/>
      <c r="J360" s="242"/>
      <c r="K360" s="242"/>
    </row>
    <row r="361" spans="1:11" ht="14.1" customHeight="1" x14ac:dyDescent="0.25">
      <c r="A361" s="242"/>
      <c r="B361" s="242"/>
      <c r="C361" s="254" t="s">
        <v>46</v>
      </c>
      <c r="D361" s="255" t="s">
        <v>47</v>
      </c>
      <c r="E361" s="255" t="s">
        <v>865</v>
      </c>
      <c r="F361" s="255" t="s">
        <v>866</v>
      </c>
      <c r="G361" s="255" t="s">
        <v>48</v>
      </c>
      <c r="H361" s="242"/>
      <c r="I361" s="242"/>
      <c r="J361" s="242"/>
      <c r="K361" s="242"/>
    </row>
    <row r="362" spans="1:11" ht="14.1" customHeight="1" x14ac:dyDescent="0.25">
      <c r="A362" s="242"/>
      <c r="B362" s="242"/>
      <c r="C362" s="254" t="s">
        <v>49</v>
      </c>
      <c r="D362" s="255" t="s">
        <v>47</v>
      </c>
      <c r="E362" s="255" t="s">
        <v>867</v>
      </c>
      <c r="F362" s="255" t="s">
        <v>868</v>
      </c>
      <c r="G362" s="255" t="s">
        <v>48</v>
      </c>
      <c r="H362" s="242"/>
      <c r="I362" s="242"/>
      <c r="J362" s="242"/>
      <c r="K362" s="242"/>
    </row>
    <row r="363" spans="1:11" ht="14.1" customHeight="1" x14ac:dyDescent="0.25">
      <c r="A363" s="242"/>
      <c r="B363" s="242"/>
      <c r="C363" s="254" t="s">
        <v>51</v>
      </c>
      <c r="D363" s="255" t="s">
        <v>47</v>
      </c>
      <c r="E363" s="255" t="s">
        <v>869</v>
      </c>
      <c r="F363" s="255" t="s">
        <v>870</v>
      </c>
      <c r="G363" s="255" t="s">
        <v>48</v>
      </c>
      <c r="H363" s="242"/>
      <c r="I363" s="242"/>
      <c r="J363" s="242"/>
      <c r="K363" s="242"/>
    </row>
    <row r="364" spans="1:11" ht="14.1" customHeight="1" x14ac:dyDescent="0.25">
      <c r="A364" s="242"/>
      <c r="B364" s="242"/>
      <c r="C364" s="1390" t="s">
        <v>52</v>
      </c>
      <c r="D364" s="1391"/>
      <c r="E364" s="1391"/>
      <c r="F364" s="1391"/>
      <c r="G364" s="1391"/>
      <c r="H364" s="242"/>
      <c r="I364" s="242"/>
      <c r="J364" s="242"/>
      <c r="K364" s="242"/>
    </row>
    <row r="365" spans="1:11" ht="14.1" customHeight="1" x14ac:dyDescent="0.25">
      <c r="A365" s="242"/>
      <c r="B365" s="242"/>
      <c r="C365" s="249"/>
      <c r="D365" s="250">
        <v>2022</v>
      </c>
      <c r="E365" s="250">
        <v>2023</v>
      </c>
      <c r="F365" s="250">
        <v>2024</v>
      </c>
      <c r="G365" s="250">
        <v>2025</v>
      </c>
      <c r="H365" s="242"/>
      <c r="I365" s="242"/>
      <c r="J365" s="242"/>
      <c r="K365" s="242"/>
    </row>
    <row r="366" spans="1:11" ht="14.1" customHeight="1" x14ac:dyDescent="0.25">
      <c r="A366" s="242"/>
      <c r="B366" s="242"/>
      <c r="C366" s="251"/>
      <c r="D366" s="252" t="s">
        <v>17</v>
      </c>
      <c r="E366" s="252" t="s">
        <v>18</v>
      </c>
      <c r="F366" s="252" t="s">
        <v>18</v>
      </c>
      <c r="G366" s="252" t="s">
        <v>18</v>
      </c>
      <c r="H366" s="242"/>
      <c r="I366" s="242"/>
      <c r="J366" s="242"/>
      <c r="K366" s="242"/>
    </row>
    <row r="367" spans="1:11" ht="14.1" customHeight="1" x14ac:dyDescent="0.25">
      <c r="A367" s="242"/>
      <c r="B367" s="242"/>
      <c r="C367" s="256" t="s">
        <v>53</v>
      </c>
      <c r="D367" s="257">
        <v>0</v>
      </c>
      <c r="E367" s="257">
        <v>0</v>
      </c>
      <c r="F367" s="257">
        <v>0</v>
      </c>
      <c r="G367" s="257">
        <v>0</v>
      </c>
      <c r="H367" s="242"/>
      <c r="I367" s="242"/>
      <c r="J367" s="242"/>
      <c r="K367" s="242"/>
    </row>
    <row r="368" spans="1:11" ht="14.1" customHeight="1" x14ac:dyDescent="0.25">
      <c r="A368" s="242"/>
      <c r="B368" s="242"/>
      <c r="C368" s="256" t="s">
        <v>54</v>
      </c>
      <c r="D368" s="257">
        <v>0</v>
      </c>
      <c r="E368" s="257">
        <v>0</v>
      </c>
      <c r="F368" s="257">
        <v>0</v>
      </c>
      <c r="G368" s="257">
        <v>0</v>
      </c>
      <c r="H368" s="242"/>
      <c r="I368" s="242"/>
      <c r="J368" s="242"/>
      <c r="K368" s="242"/>
    </row>
    <row r="369" spans="1:11" ht="14.1" customHeight="1" x14ac:dyDescent="0.25">
      <c r="A369" s="242"/>
      <c r="B369" s="242"/>
      <c r="C369" s="256" t="s">
        <v>55</v>
      </c>
      <c r="D369" s="257">
        <v>0</v>
      </c>
      <c r="E369" s="257">
        <v>0</v>
      </c>
      <c r="F369" s="257">
        <v>0</v>
      </c>
      <c r="G369" s="257">
        <v>0</v>
      </c>
      <c r="H369" s="242"/>
      <c r="I369" s="242"/>
      <c r="J369" s="242"/>
      <c r="K369" s="242"/>
    </row>
    <row r="370" spans="1:11" ht="14.1" customHeight="1" x14ac:dyDescent="0.25">
      <c r="A370" s="242"/>
      <c r="B370" s="242"/>
      <c r="C370" s="256" t="s">
        <v>56</v>
      </c>
      <c r="D370" s="257">
        <v>0</v>
      </c>
      <c r="E370" s="257">
        <v>0</v>
      </c>
      <c r="F370" s="257">
        <v>0</v>
      </c>
      <c r="G370" s="257">
        <v>0</v>
      </c>
      <c r="H370" s="242"/>
      <c r="I370" s="242"/>
      <c r="J370" s="242"/>
      <c r="K370" s="242"/>
    </row>
    <row r="371" spans="1:11" ht="14.1" customHeight="1" x14ac:dyDescent="0.25">
      <c r="A371" s="242"/>
      <c r="B371" s="242"/>
      <c r="C371" s="256" t="s">
        <v>54</v>
      </c>
      <c r="D371" s="257">
        <v>0</v>
      </c>
      <c r="E371" s="257">
        <v>0</v>
      </c>
      <c r="F371" s="257">
        <v>0</v>
      </c>
      <c r="G371" s="257">
        <v>0</v>
      </c>
      <c r="H371" s="242"/>
      <c r="I371" s="242"/>
      <c r="J371" s="242"/>
      <c r="K371" s="242"/>
    </row>
    <row r="372" spans="1:11" ht="14.1" customHeight="1" x14ac:dyDescent="0.25">
      <c r="A372" s="242"/>
      <c r="B372" s="242"/>
      <c r="C372" s="256" t="s">
        <v>55</v>
      </c>
      <c r="D372" s="257">
        <v>0</v>
      </c>
      <c r="E372" s="257">
        <v>0</v>
      </c>
      <c r="F372" s="257">
        <v>0</v>
      </c>
      <c r="G372" s="257">
        <v>0</v>
      </c>
      <c r="H372" s="242"/>
      <c r="I372" s="242"/>
      <c r="J372" s="242"/>
      <c r="K372" s="242"/>
    </row>
    <row r="373" spans="1:11" ht="14.1" customHeight="1" x14ac:dyDescent="0.25">
      <c r="A373" s="242"/>
      <c r="B373" s="242"/>
      <c r="C373" s="256" t="s">
        <v>57</v>
      </c>
      <c r="D373" s="257">
        <v>0</v>
      </c>
      <c r="E373" s="257">
        <v>0</v>
      </c>
      <c r="F373" s="257">
        <v>0</v>
      </c>
      <c r="G373" s="257">
        <v>0</v>
      </c>
      <c r="H373" s="242"/>
      <c r="I373" s="242"/>
      <c r="J373" s="242"/>
      <c r="K373" s="242"/>
    </row>
    <row r="374" spans="1:11" ht="14.1" customHeight="1" x14ac:dyDescent="0.25">
      <c r="A374" s="242"/>
      <c r="B374" s="242"/>
      <c r="C374" s="256" t="s">
        <v>54</v>
      </c>
      <c r="D374" s="257">
        <v>0</v>
      </c>
      <c r="E374" s="257">
        <v>0</v>
      </c>
      <c r="F374" s="257">
        <v>0</v>
      </c>
      <c r="G374" s="257">
        <v>0</v>
      </c>
      <c r="H374" s="242"/>
      <c r="I374" s="242"/>
      <c r="J374" s="242"/>
      <c r="K374" s="242"/>
    </row>
    <row r="375" spans="1:11" ht="14.1" customHeight="1" x14ac:dyDescent="0.25">
      <c r="A375" s="242"/>
      <c r="B375" s="242"/>
      <c r="C375" s="256" t="s">
        <v>55</v>
      </c>
      <c r="D375" s="257">
        <v>0</v>
      </c>
      <c r="E375" s="257">
        <v>0</v>
      </c>
      <c r="F375" s="257">
        <v>0</v>
      </c>
      <c r="G375" s="257">
        <v>0</v>
      </c>
      <c r="H375" s="242"/>
      <c r="I375" s="242"/>
      <c r="J375" s="242"/>
      <c r="K375" s="242"/>
    </row>
    <row r="376" spans="1:11" ht="14.1" customHeight="1" x14ac:dyDescent="0.25">
      <c r="A376" s="242"/>
      <c r="B376" s="242"/>
      <c r="C376" s="256" t="s">
        <v>58</v>
      </c>
      <c r="D376" s="257">
        <v>0</v>
      </c>
      <c r="E376" s="257">
        <v>0</v>
      </c>
      <c r="F376" s="257">
        <v>0</v>
      </c>
      <c r="G376" s="257">
        <v>0</v>
      </c>
      <c r="H376" s="242"/>
      <c r="I376" s="242"/>
      <c r="J376" s="242"/>
      <c r="K376" s="242"/>
    </row>
    <row r="377" spans="1:11" ht="14.1" customHeight="1" x14ac:dyDescent="0.25">
      <c r="A377" s="242"/>
      <c r="B377" s="242"/>
      <c r="C377" s="256" t="s">
        <v>54</v>
      </c>
      <c r="D377" s="257">
        <v>0</v>
      </c>
      <c r="E377" s="257">
        <v>0</v>
      </c>
      <c r="F377" s="257">
        <v>0</v>
      </c>
      <c r="G377" s="257">
        <v>0</v>
      </c>
      <c r="H377" s="242"/>
      <c r="I377" s="242"/>
      <c r="J377" s="242"/>
      <c r="K377" s="242"/>
    </row>
    <row r="378" spans="1:11" ht="14.1" customHeight="1" x14ac:dyDescent="0.25">
      <c r="A378" s="242"/>
      <c r="B378" s="242"/>
      <c r="C378" s="256" t="s">
        <v>55</v>
      </c>
      <c r="D378" s="257">
        <v>0</v>
      </c>
      <c r="E378" s="257">
        <v>0</v>
      </c>
      <c r="F378" s="257">
        <v>0</v>
      </c>
      <c r="G378" s="257">
        <v>0</v>
      </c>
      <c r="H378" s="242"/>
      <c r="I378" s="242"/>
      <c r="J378" s="242"/>
      <c r="K378" s="242"/>
    </row>
    <row r="379" spans="1:11" ht="14.1" customHeight="1" x14ac:dyDescent="0.25">
      <c r="A379" s="242"/>
      <c r="B379" s="242"/>
      <c r="C379" s="256" t="s">
        <v>59</v>
      </c>
      <c r="D379" s="257">
        <v>0</v>
      </c>
      <c r="E379" s="257">
        <v>0</v>
      </c>
      <c r="F379" s="257">
        <v>0</v>
      </c>
      <c r="G379" s="257">
        <v>0</v>
      </c>
      <c r="H379" s="242"/>
      <c r="I379" s="242"/>
      <c r="J379" s="242"/>
      <c r="K379" s="242"/>
    </row>
    <row r="380" spans="1:11" ht="14.1" customHeight="1" x14ac:dyDescent="0.25">
      <c r="A380" s="242"/>
      <c r="B380" s="242"/>
      <c r="C380" s="256" t="s">
        <v>54</v>
      </c>
      <c r="D380" s="257">
        <v>0</v>
      </c>
      <c r="E380" s="257">
        <v>0</v>
      </c>
      <c r="F380" s="257">
        <v>0</v>
      </c>
      <c r="G380" s="257">
        <v>0</v>
      </c>
      <c r="H380" s="242"/>
      <c r="I380" s="242"/>
      <c r="J380" s="242"/>
      <c r="K380" s="242"/>
    </row>
    <row r="381" spans="1:11" ht="14.1" customHeight="1" x14ac:dyDescent="0.25">
      <c r="A381" s="242"/>
      <c r="B381" s="242"/>
      <c r="C381" s="256" t="s">
        <v>55</v>
      </c>
      <c r="D381" s="257">
        <v>0</v>
      </c>
      <c r="E381" s="257">
        <v>0</v>
      </c>
      <c r="F381" s="257">
        <v>0</v>
      </c>
      <c r="G381" s="257">
        <v>0</v>
      </c>
      <c r="H381" s="242"/>
      <c r="I381" s="242"/>
      <c r="J381" s="242"/>
      <c r="K381" s="242"/>
    </row>
    <row r="382" spans="1:11" ht="14.1" customHeight="1" x14ac:dyDescent="0.25">
      <c r="A382" s="242"/>
      <c r="B382" s="242"/>
      <c r="C382" s="256" t="s">
        <v>60</v>
      </c>
      <c r="D382" s="257">
        <v>0</v>
      </c>
      <c r="E382" s="257">
        <v>0</v>
      </c>
      <c r="F382" s="257">
        <v>0</v>
      </c>
      <c r="G382" s="257">
        <v>0</v>
      </c>
      <c r="H382" s="242"/>
      <c r="I382" s="242"/>
      <c r="J382" s="242"/>
      <c r="K382" s="242"/>
    </row>
    <row r="383" spans="1:11" ht="14.1" customHeight="1" x14ac:dyDescent="0.25">
      <c r="A383" s="242"/>
      <c r="B383" s="242"/>
      <c r="C383" s="256" t="s">
        <v>54</v>
      </c>
      <c r="D383" s="257">
        <v>0</v>
      </c>
      <c r="E383" s="257">
        <v>0</v>
      </c>
      <c r="F383" s="257">
        <v>0</v>
      </c>
      <c r="G383" s="257">
        <v>0</v>
      </c>
      <c r="H383" s="242"/>
      <c r="I383" s="242"/>
      <c r="J383" s="242"/>
      <c r="K383" s="242"/>
    </row>
    <row r="384" spans="1:11" ht="14.1" customHeight="1" x14ac:dyDescent="0.25">
      <c r="A384" s="242"/>
      <c r="B384" s="242"/>
      <c r="C384" s="256" t="s">
        <v>55</v>
      </c>
      <c r="D384" s="257">
        <v>0</v>
      </c>
      <c r="E384" s="257">
        <v>0</v>
      </c>
      <c r="F384" s="257">
        <v>0</v>
      </c>
      <c r="G384" s="257">
        <v>0</v>
      </c>
      <c r="H384" s="242"/>
      <c r="I384" s="242"/>
      <c r="J384" s="242"/>
      <c r="K384" s="242"/>
    </row>
    <row r="385" spans="1:11" ht="14.1" customHeight="1" x14ac:dyDescent="0.25">
      <c r="A385" s="242"/>
      <c r="B385" s="242"/>
      <c r="C385" s="256" t="s">
        <v>61</v>
      </c>
      <c r="D385" s="257">
        <v>0</v>
      </c>
      <c r="E385" s="257">
        <v>0</v>
      </c>
      <c r="F385" s="257">
        <v>0</v>
      </c>
      <c r="G385" s="257">
        <v>0</v>
      </c>
      <c r="H385" s="242"/>
      <c r="I385" s="242"/>
      <c r="J385" s="242"/>
      <c r="K385" s="242"/>
    </row>
    <row r="386" spans="1:11" ht="14.1" customHeight="1" x14ac:dyDescent="0.25">
      <c r="A386" s="242"/>
      <c r="B386" s="242"/>
      <c r="C386" s="256" t="s">
        <v>54</v>
      </c>
      <c r="D386" s="257">
        <v>0</v>
      </c>
      <c r="E386" s="257">
        <v>0</v>
      </c>
      <c r="F386" s="257">
        <v>0</v>
      </c>
      <c r="G386" s="257">
        <v>0</v>
      </c>
      <c r="H386" s="242"/>
      <c r="I386" s="242"/>
      <c r="J386" s="242"/>
      <c r="K386" s="242"/>
    </row>
    <row r="387" spans="1:11" ht="14.1" customHeight="1" x14ac:dyDescent="0.25">
      <c r="A387" s="242"/>
      <c r="B387" s="242"/>
      <c r="C387" s="256" t="s">
        <v>55</v>
      </c>
      <c r="D387" s="257">
        <v>0</v>
      </c>
      <c r="E387" s="257">
        <v>0</v>
      </c>
      <c r="F387" s="257">
        <v>0</v>
      </c>
      <c r="G387" s="257">
        <v>0</v>
      </c>
      <c r="H387" s="242"/>
      <c r="I387" s="242"/>
      <c r="J387" s="242"/>
      <c r="K387" s="242"/>
    </row>
    <row r="388" spans="1:11" ht="14.1" customHeight="1" x14ac:dyDescent="0.25">
      <c r="A388" s="242"/>
      <c r="B388" s="242"/>
      <c r="C388" s="256" t="s">
        <v>62</v>
      </c>
      <c r="D388" s="257">
        <v>0</v>
      </c>
      <c r="E388" s="257">
        <v>0</v>
      </c>
      <c r="F388" s="257">
        <v>0</v>
      </c>
      <c r="G388" s="257">
        <v>0</v>
      </c>
      <c r="H388" s="242"/>
      <c r="I388" s="242"/>
      <c r="J388" s="242"/>
      <c r="K388" s="242"/>
    </row>
    <row r="389" spans="1:11" ht="14.1" customHeight="1" x14ac:dyDescent="0.25">
      <c r="A389" s="242"/>
      <c r="B389" s="242"/>
      <c r="C389" s="256" t="s">
        <v>54</v>
      </c>
      <c r="D389" s="257">
        <v>0</v>
      </c>
      <c r="E389" s="257">
        <v>0</v>
      </c>
      <c r="F389" s="257">
        <v>0</v>
      </c>
      <c r="G389" s="257">
        <v>0</v>
      </c>
      <c r="H389" s="242"/>
      <c r="I389" s="242"/>
      <c r="J389" s="242"/>
      <c r="K389" s="242"/>
    </row>
    <row r="390" spans="1:11" ht="14.1" customHeight="1" x14ac:dyDescent="0.25">
      <c r="A390" s="242"/>
      <c r="B390" s="242"/>
      <c r="C390" s="256" t="s">
        <v>63</v>
      </c>
      <c r="D390" s="257">
        <v>0</v>
      </c>
      <c r="E390" s="257">
        <v>0</v>
      </c>
      <c r="F390" s="257">
        <v>0</v>
      </c>
      <c r="G390" s="257">
        <v>0</v>
      </c>
      <c r="H390" s="242"/>
      <c r="I390" s="242"/>
      <c r="J390" s="242"/>
      <c r="K390" s="242"/>
    </row>
    <row r="391" spans="1:11" ht="14.1" customHeight="1" x14ac:dyDescent="0.25">
      <c r="A391" s="242"/>
      <c r="B391" s="242"/>
      <c r="C391" s="256" t="s">
        <v>64</v>
      </c>
      <c r="D391" s="257">
        <v>0</v>
      </c>
      <c r="E391" s="257">
        <v>0</v>
      </c>
      <c r="F391" s="257">
        <v>0</v>
      </c>
      <c r="G391" s="257">
        <v>0</v>
      </c>
      <c r="H391" s="242"/>
      <c r="I391" s="242"/>
      <c r="J391" s="242"/>
      <c r="K391" s="242"/>
    </row>
    <row r="392" spans="1:11" ht="14.1" customHeight="1" x14ac:dyDescent="0.25">
      <c r="A392" s="242"/>
      <c r="B392" s="242"/>
      <c r="C392" s="256" t="s">
        <v>65</v>
      </c>
      <c r="D392" s="257">
        <v>0</v>
      </c>
      <c r="E392" s="257">
        <v>0</v>
      </c>
      <c r="F392" s="257">
        <v>0</v>
      </c>
      <c r="G392" s="257">
        <v>0</v>
      </c>
      <c r="H392" s="242"/>
      <c r="I392" s="242"/>
      <c r="J392" s="242"/>
      <c r="K392" s="242"/>
    </row>
    <row r="393" spans="1:11" ht="14.1" customHeight="1" x14ac:dyDescent="0.25">
      <c r="A393" s="242"/>
      <c r="B393" s="242"/>
      <c r="C393" s="256" t="s">
        <v>66</v>
      </c>
      <c r="D393" s="257">
        <v>0</v>
      </c>
      <c r="E393" s="257">
        <v>0</v>
      </c>
      <c r="F393" s="257">
        <v>0</v>
      </c>
      <c r="G393" s="257">
        <v>0</v>
      </c>
      <c r="H393" s="242"/>
      <c r="I393" s="242"/>
      <c r="J393" s="242"/>
      <c r="K393" s="242"/>
    </row>
    <row r="394" spans="1:11" ht="14.1" customHeight="1" x14ac:dyDescent="0.25">
      <c r="A394" s="242"/>
      <c r="B394" s="242"/>
      <c r="C394" s="256" t="s">
        <v>67</v>
      </c>
      <c r="D394" s="257">
        <v>14400000</v>
      </c>
      <c r="E394" s="257">
        <v>13200000</v>
      </c>
      <c r="F394" s="257">
        <v>16878000</v>
      </c>
      <c r="G394" s="257">
        <v>16878000</v>
      </c>
      <c r="H394" s="242"/>
      <c r="I394" s="242"/>
      <c r="J394" s="242"/>
      <c r="K394" s="242"/>
    </row>
    <row r="395" spans="1:11" ht="14.1" customHeight="1" x14ac:dyDescent="0.25">
      <c r="A395" s="242"/>
      <c r="B395" s="242"/>
      <c r="C395" s="256" t="s">
        <v>54</v>
      </c>
      <c r="D395" s="257">
        <v>14400000</v>
      </c>
      <c r="E395" s="257">
        <v>13200000</v>
      </c>
      <c r="F395" s="257">
        <v>16878000</v>
      </c>
      <c r="G395" s="257">
        <v>16878000</v>
      </c>
      <c r="H395" s="242"/>
      <c r="I395" s="242"/>
      <c r="J395" s="242"/>
      <c r="K395" s="242"/>
    </row>
    <row r="396" spans="1:11" ht="14.1" customHeight="1" x14ac:dyDescent="0.25">
      <c r="A396" s="242"/>
      <c r="B396" s="242"/>
      <c r="C396" s="256" t="s">
        <v>63</v>
      </c>
      <c r="D396" s="257">
        <v>0</v>
      </c>
      <c r="E396" s="257">
        <v>0</v>
      </c>
      <c r="F396" s="257">
        <v>0</v>
      </c>
      <c r="G396" s="257">
        <v>0</v>
      </c>
      <c r="H396" s="242"/>
      <c r="I396" s="242"/>
      <c r="J396" s="242"/>
      <c r="K396" s="242"/>
    </row>
    <row r="397" spans="1:11" ht="14.1" customHeight="1" x14ac:dyDescent="0.25">
      <c r="A397" s="242"/>
      <c r="B397" s="242"/>
      <c r="C397" s="256" t="s">
        <v>64</v>
      </c>
      <c r="D397" s="257">
        <v>0</v>
      </c>
      <c r="E397" s="257">
        <v>0</v>
      </c>
      <c r="F397" s="257">
        <v>0</v>
      </c>
      <c r="G397" s="257">
        <v>0</v>
      </c>
      <c r="H397" s="242"/>
      <c r="I397" s="242"/>
      <c r="J397" s="242"/>
      <c r="K397" s="242"/>
    </row>
    <row r="398" spans="1:11" ht="14.1" customHeight="1" x14ac:dyDescent="0.25">
      <c r="A398" s="242"/>
      <c r="B398" s="242"/>
      <c r="C398" s="256" t="s">
        <v>65</v>
      </c>
      <c r="D398" s="257">
        <v>0</v>
      </c>
      <c r="E398" s="257">
        <v>0</v>
      </c>
      <c r="F398" s="257">
        <v>0</v>
      </c>
      <c r="G398" s="257">
        <v>0</v>
      </c>
      <c r="H398" s="242"/>
      <c r="I398" s="242"/>
      <c r="J398" s="242"/>
      <c r="K398" s="242"/>
    </row>
    <row r="399" spans="1:11" ht="14.1" customHeight="1" x14ac:dyDescent="0.25">
      <c r="A399" s="242"/>
      <c r="B399" s="242"/>
      <c r="C399" s="256" t="s">
        <v>66</v>
      </c>
      <c r="D399" s="257">
        <v>0</v>
      </c>
      <c r="E399" s="257">
        <v>0</v>
      </c>
      <c r="F399" s="257">
        <v>0</v>
      </c>
      <c r="G399" s="257">
        <v>0</v>
      </c>
      <c r="H399" s="242"/>
      <c r="I399" s="242"/>
      <c r="J399" s="242"/>
      <c r="K399" s="242"/>
    </row>
    <row r="400" spans="1:11" ht="14.1" customHeight="1" x14ac:dyDescent="0.25">
      <c r="A400" s="242"/>
      <c r="B400" s="242"/>
      <c r="C400" s="256" t="s">
        <v>68</v>
      </c>
      <c r="D400" s="257">
        <v>0</v>
      </c>
      <c r="E400" s="257">
        <v>0</v>
      </c>
      <c r="F400" s="257">
        <v>0</v>
      </c>
      <c r="G400" s="257">
        <v>0</v>
      </c>
      <c r="H400" s="242"/>
      <c r="I400" s="242"/>
      <c r="J400" s="242"/>
      <c r="K400" s="242"/>
    </row>
    <row r="401" spans="1:11" ht="14.1" customHeight="1" x14ac:dyDescent="0.25">
      <c r="A401" s="242"/>
      <c r="B401" s="242"/>
      <c r="C401" s="256" t="s">
        <v>54</v>
      </c>
      <c r="D401" s="257">
        <v>0</v>
      </c>
      <c r="E401" s="257">
        <v>0</v>
      </c>
      <c r="F401" s="257">
        <v>0</v>
      </c>
      <c r="G401" s="257">
        <v>0</v>
      </c>
      <c r="H401" s="242"/>
      <c r="I401" s="242"/>
      <c r="J401" s="242"/>
      <c r="K401" s="242"/>
    </row>
    <row r="402" spans="1:11" ht="14.1" customHeight="1" x14ac:dyDescent="0.25">
      <c r="A402" s="242"/>
      <c r="B402" s="242"/>
      <c r="C402" s="256" t="s">
        <v>63</v>
      </c>
      <c r="D402" s="257">
        <v>0</v>
      </c>
      <c r="E402" s="257">
        <v>0</v>
      </c>
      <c r="F402" s="257">
        <v>0</v>
      </c>
      <c r="G402" s="257">
        <v>0</v>
      </c>
      <c r="H402" s="242"/>
      <c r="I402" s="242"/>
      <c r="J402" s="242"/>
      <c r="K402" s="242"/>
    </row>
    <row r="403" spans="1:11" ht="14.1" customHeight="1" x14ac:dyDescent="0.25">
      <c r="A403" s="242"/>
      <c r="B403" s="242"/>
      <c r="C403" s="256" t="s">
        <v>64</v>
      </c>
      <c r="D403" s="257">
        <v>0</v>
      </c>
      <c r="E403" s="257">
        <v>0</v>
      </c>
      <c r="F403" s="257">
        <v>0</v>
      </c>
      <c r="G403" s="257">
        <v>0</v>
      </c>
      <c r="H403" s="242"/>
      <c r="I403" s="242"/>
      <c r="J403" s="242"/>
      <c r="K403" s="242"/>
    </row>
    <row r="404" spans="1:11" ht="14.1" customHeight="1" x14ac:dyDescent="0.25">
      <c r="A404" s="242"/>
      <c r="B404" s="242"/>
      <c r="C404" s="256" t="s">
        <v>65</v>
      </c>
      <c r="D404" s="257">
        <v>0</v>
      </c>
      <c r="E404" s="257">
        <v>0</v>
      </c>
      <c r="F404" s="257">
        <v>0</v>
      </c>
      <c r="G404" s="257">
        <v>0</v>
      </c>
      <c r="H404" s="242"/>
      <c r="I404" s="242"/>
      <c r="J404" s="242"/>
      <c r="K404" s="242"/>
    </row>
    <row r="405" spans="1:11" ht="14.1" customHeight="1" x14ac:dyDescent="0.25">
      <c r="A405" s="242"/>
      <c r="B405" s="242"/>
      <c r="C405" s="256" t="s">
        <v>66</v>
      </c>
      <c r="D405" s="257">
        <v>0</v>
      </c>
      <c r="E405" s="257">
        <v>0</v>
      </c>
      <c r="F405" s="257">
        <v>0</v>
      </c>
      <c r="G405" s="257">
        <v>0</v>
      </c>
      <c r="H405" s="242"/>
      <c r="I405" s="242"/>
      <c r="J405" s="242"/>
      <c r="K405" s="242"/>
    </row>
    <row r="406" spans="1:11" ht="14.1" customHeight="1" x14ac:dyDescent="0.25">
      <c r="A406" s="242"/>
      <c r="B406" s="242"/>
      <c r="C406" s="256" t="s">
        <v>69</v>
      </c>
      <c r="D406" s="257">
        <v>0</v>
      </c>
      <c r="E406" s="257">
        <v>0</v>
      </c>
      <c r="F406" s="257">
        <v>0</v>
      </c>
      <c r="G406" s="257">
        <v>0</v>
      </c>
      <c r="H406" s="242"/>
      <c r="I406" s="242"/>
      <c r="J406" s="242"/>
      <c r="K406" s="242"/>
    </row>
    <row r="407" spans="1:11" ht="14.1" customHeight="1" x14ac:dyDescent="0.25">
      <c r="A407" s="242"/>
      <c r="B407" s="242"/>
      <c r="C407" s="256" t="s">
        <v>70</v>
      </c>
      <c r="D407" s="257">
        <v>0</v>
      </c>
      <c r="E407" s="257">
        <v>0</v>
      </c>
      <c r="F407" s="257">
        <v>0</v>
      </c>
      <c r="G407" s="257">
        <v>0</v>
      </c>
      <c r="H407" s="242"/>
      <c r="I407" s="242"/>
      <c r="J407" s="242"/>
      <c r="K407" s="242"/>
    </row>
    <row r="408" spans="1:11" ht="14.1" customHeight="1" x14ac:dyDescent="0.25">
      <c r="A408" s="242"/>
      <c r="B408" s="242"/>
      <c r="C408" s="253" t="s">
        <v>71</v>
      </c>
      <c r="D408" s="257">
        <v>14400000</v>
      </c>
      <c r="E408" s="257">
        <v>13200000</v>
      </c>
      <c r="F408" s="257">
        <v>16878000</v>
      </c>
      <c r="G408" s="257">
        <v>16878000</v>
      </c>
      <c r="H408" s="242"/>
      <c r="I408" s="242"/>
      <c r="J408" s="242"/>
      <c r="K408" s="242"/>
    </row>
    <row r="409" spans="1:11" ht="15" customHeight="1" x14ac:dyDescent="0.25">
      <c r="A409" s="242"/>
      <c r="B409" s="242"/>
      <c r="C409" s="258" t="s">
        <v>47</v>
      </c>
      <c r="D409" s="259" t="s">
        <v>47</v>
      </c>
      <c r="E409" s="259" t="s">
        <v>47</v>
      </c>
      <c r="F409" s="259" t="s">
        <v>47</v>
      </c>
      <c r="G409" s="259" t="s">
        <v>47</v>
      </c>
      <c r="H409" s="242"/>
      <c r="I409" s="242"/>
      <c r="J409" s="242"/>
      <c r="K409" s="242"/>
    </row>
    <row r="410" spans="1:11" ht="15" customHeight="1" x14ac:dyDescent="0.25">
      <c r="A410" s="242"/>
      <c r="B410" s="242"/>
      <c r="C410" s="245" t="s">
        <v>118</v>
      </c>
      <c r="D410" s="260">
        <v>1793765000</v>
      </c>
      <c r="E410" s="260">
        <v>1861200000</v>
      </c>
      <c r="F410" s="260">
        <v>1890000000</v>
      </c>
      <c r="G410" s="260">
        <v>1890000000</v>
      </c>
      <c r="H410" s="242"/>
      <c r="I410" s="242"/>
      <c r="J410" s="242"/>
      <c r="K410" s="242"/>
    </row>
    <row r="411" spans="1:11" ht="15" customHeight="1" x14ac:dyDescent="0.25">
      <c r="A411" s="242"/>
      <c r="B411" s="242"/>
      <c r="C411" s="254" t="s">
        <v>53</v>
      </c>
      <c r="D411" s="261">
        <v>1111897000</v>
      </c>
      <c r="E411" s="261">
        <v>1140000000</v>
      </c>
      <c r="F411" s="261">
        <v>1140000000</v>
      </c>
      <c r="G411" s="261">
        <v>1140000000</v>
      </c>
      <c r="H411" s="242"/>
      <c r="I411" s="242"/>
      <c r="J411" s="242"/>
      <c r="K411" s="242"/>
    </row>
    <row r="412" spans="1:11" ht="15" customHeight="1" x14ac:dyDescent="0.25">
      <c r="A412" s="242"/>
      <c r="B412" s="242"/>
      <c r="C412" s="254" t="s">
        <v>54</v>
      </c>
      <c r="D412" s="261">
        <v>1111897000</v>
      </c>
      <c r="E412" s="261">
        <v>1140000000</v>
      </c>
      <c r="F412" s="261">
        <v>1140000000</v>
      </c>
      <c r="G412" s="261">
        <v>1140000000</v>
      </c>
      <c r="H412" s="242"/>
      <c r="I412" s="242"/>
      <c r="J412" s="242"/>
      <c r="K412" s="242"/>
    </row>
    <row r="413" spans="1:11" ht="15" customHeight="1" x14ac:dyDescent="0.25">
      <c r="A413" s="242"/>
      <c r="B413" s="242"/>
      <c r="C413" s="254" t="s">
        <v>55</v>
      </c>
      <c r="D413" s="261">
        <v>0</v>
      </c>
      <c r="E413" s="261">
        <v>0</v>
      </c>
      <c r="F413" s="261">
        <v>0</v>
      </c>
      <c r="G413" s="261">
        <v>0</v>
      </c>
      <c r="H413" s="242"/>
      <c r="I413" s="242"/>
      <c r="J413" s="242"/>
      <c r="K413" s="242"/>
    </row>
    <row r="414" spans="1:11" ht="15" customHeight="1" x14ac:dyDescent="0.25">
      <c r="A414" s="242"/>
      <c r="B414" s="242"/>
      <c r="C414" s="254" t="s">
        <v>56</v>
      </c>
      <c r="D414" s="261">
        <v>180375000</v>
      </c>
      <c r="E414" s="261">
        <v>185000000</v>
      </c>
      <c r="F414" s="261">
        <v>185000000</v>
      </c>
      <c r="G414" s="261">
        <v>185000000</v>
      </c>
      <c r="H414" s="242"/>
      <c r="I414" s="242"/>
      <c r="J414" s="242"/>
      <c r="K414" s="242"/>
    </row>
    <row r="415" spans="1:11" ht="15" customHeight="1" x14ac:dyDescent="0.25">
      <c r="A415" s="242"/>
      <c r="B415" s="242"/>
      <c r="C415" s="254" t="s">
        <v>54</v>
      </c>
      <c r="D415" s="261">
        <v>180375000</v>
      </c>
      <c r="E415" s="261">
        <v>185000000</v>
      </c>
      <c r="F415" s="261">
        <v>185000000</v>
      </c>
      <c r="G415" s="261">
        <v>185000000</v>
      </c>
      <c r="H415" s="242"/>
      <c r="I415" s="242"/>
      <c r="J415" s="242"/>
      <c r="K415" s="242"/>
    </row>
    <row r="416" spans="1:11" ht="15" customHeight="1" x14ac:dyDescent="0.25">
      <c r="A416" s="242"/>
      <c r="B416" s="242"/>
      <c r="C416" s="254" t="s">
        <v>55</v>
      </c>
      <c r="D416" s="261">
        <v>0</v>
      </c>
      <c r="E416" s="261">
        <v>0</v>
      </c>
      <c r="F416" s="261">
        <v>0</v>
      </c>
      <c r="G416" s="261">
        <v>0</v>
      </c>
      <c r="H416" s="242"/>
      <c r="I416" s="242"/>
      <c r="J416" s="242"/>
      <c r="K416" s="242"/>
    </row>
    <row r="417" spans="1:11" ht="15" customHeight="1" x14ac:dyDescent="0.25">
      <c r="A417" s="242"/>
      <c r="B417" s="242"/>
      <c r="C417" s="254" t="s">
        <v>57</v>
      </c>
      <c r="D417" s="261">
        <v>419580000</v>
      </c>
      <c r="E417" s="261">
        <v>470000000</v>
      </c>
      <c r="F417" s="261">
        <v>487000000</v>
      </c>
      <c r="G417" s="261">
        <v>487000000</v>
      </c>
      <c r="H417" s="242"/>
      <c r="I417" s="242"/>
      <c r="J417" s="242"/>
      <c r="K417" s="242"/>
    </row>
    <row r="418" spans="1:11" ht="15" customHeight="1" x14ac:dyDescent="0.25">
      <c r="A418" s="242"/>
      <c r="B418" s="242"/>
      <c r="C418" s="254" t="s">
        <v>54</v>
      </c>
      <c r="D418" s="261">
        <v>416880000</v>
      </c>
      <c r="E418" s="261">
        <v>467000000</v>
      </c>
      <c r="F418" s="261">
        <v>484000000</v>
      </c>
      <c r="G418" s="261">
        <v>484000000</v>
      </c>
      <c r="H418" s="242"/>
      <c r="I418" s="242"/>
      <c r="J418" s="242"/>
      <c r="K418" s="242"/>
    </row>
    <row r="419" spans="1:11" ht="15" customHeight="1" x14ac:dyDescent="0.25">
      <c r="A419" s="242"/>
      <c r="B419" s="242"/>
      <c r="C419" s="254" t="s">
        <v>55</v>
      </c>
      <c r="D419" s="261">
        <v>2700000</v>
      </c>
      <c r="E419" s="261">
        <v>3000000</v>
      </c>
      <c r="F419" s="261">
        <v>3000000</v>
      </c>
      <c r="G419" s="261">
        <v>3000000</v>
      </c>
      <c r="H419" s="242"/>
      <c r="I419" s="242"/>
      <c r="J419" s="242"/>
      <c r="K419" s="242"/>
    </row>
    <row r="420" spans="1:11" ht="15" customHeight="1" x14ac:dyDescent="0.25">
      <c r="A420" s="242"/>
      <c r="B420" s="242"/>
      <c r="C420" s="254" t="s">
        <v>58</v>
      </c>
      <c r="D420" s="261">
        <v>0</v>
      </c>
      <c r="E420" s="261">
        <v>0</v>
      </c>
      <c r="F420" s="261">
        <v>0</v>
      </c>
      <c r="G420" s="261">
        <v>0</v>
      </c>
      <c r="H420" s="242"/>
      <c r="I420" s="242"/>
      <c r="J420" s="242"/>
      <c r="K420" s="242"/>
    </row>
    <row r="421" spans="1:11" ht="15" customHeight="1" x14ac:dyDescent="0.25">
      <c r="A421" s="242"/>
      <c r="B421" s="242"/>
      <c r="C421" s="254" t="s">
        <v>54</v>
      </c>
      <c r="D421" s="261">
        <v>0</v>
      </c>
      <c r="E421" s="261">
        <v>0</v>
      </c>
      <c r="F421" s="261">
        <v>0</v>
      </c>
      <c r="G421" s="261">
        <v>0</v>
      </c>
      <c r="H421" s="242"/>
      <c r="I421" s="242"/>
      <c r="J421" s="242"/>
      <c r="K421" s="242"/>
    </row>
    <row r="422" spans="1:11" ht="15" customHeight="1" x14ac:dyDescent="0.25">
      <c r="A422" s="242"/>
      <c r="B422" s="242"/>
      <c r="C422" s="254" t="s">
        <v>55</v>
      </c>
      <c r="D422" s="261">
        <v>0</v>
      </c>
      <c r="E422" s="261">
        <v>0</v>
      </c>
      <c r="F422" s="261">
        <v>0</v>
      </c>
      <c r="G422" s="261">
        <v>0</v>
      </c>
      <c r="H422" s="242"/>
      <c r="I422" s="242"/>
      <c r="J422" s="242"/>
      <c r="K422" s="242"/>
    </row>
    <row r="423" spans="1:11" ht="20.100000000000001" customHeight="1" x14ac:dyDescent="0.25">
      <c r="A423" s="242"/>
      <c r="B423" s="242"/>
      <c r="C423" s="254" t="s">
        <v>119</v>
      </c>
      <c r="D423" s="262">
        <v>0</v>
      </c>
      <c r="E423" s="262">
        <v>0</v>
      </c>
      <c r="F423" s="262">
        <v>0</v>
      </c>
      <c r="G423" s="262">
        <v>0</v>
      </c>
      <c r="H423" s="242"/>
      <c r="I423" s="242"/>
      <c r="J423" s="242"/>
      <c r="K423" s="242"/>
    </row>
    <row r="424" spans="1:11" ht="15" customHeight="1" x14ac:dyDescent="0.25">
      <c r="A424" s="242"/>
      <c r="B424" s="242"/>
      <c r="C424" s="254" t="s">
        <v>54</v>
      </c>
      <c r="D424" s="261">
        <v>0</v>
      </c>
      <c r="E424" s="261">
        <v>0</v>
      </c>
      <c r="F424" s="261">
        <v>0</v>
      </c>
      <c r="G424" s="261">
        <v>0</v>
      </c>
      <c r="H424" s="242"/>
      <c r="I424" s="242"/>
      <c r="J424" s="242"/>
      <c r="K424" s="242"/>
    </row>
    <row r="425" spans="1:11" ht="15" customHeight="1" x14ac:dyDescent="0.25">
      <c r="A425" s="242"/>
      <c r="B425" s="242"/>
      <c r="C425" s="254" t="s">
        <v>55</v>
      </c>
      <c r="D425" s="261">
        <v>0</v>
      </c>
      <c r="E425" s="261">
        <v>0</v>
      </c>
      <c r="F425" s="261">
        <v>0</v>
      </c>
      <c r="G425" s="261">
        <v>0</v>
      </c>
      <c r="H425" s="242"/>
      <c r="I425" s="242"/>
      <c r="J425" s="242"/>
      <c r="K425" s="242"/>
    </row>
    <row r="426" spans="1:11" ht="15" customHeight="1" x14ac:dyDescent="0.25">
      <c r="A426" s="242"/>
      <c r="B426" s="242"/>
      <c r="C426" s="254" t="s">
        <v>60</v>
      </c>
      <c r="D426" s="261">
        <v>0</v>
      </c>
      <c r="E426" s="261">
        <v>0</v>
      </c>
      <c r="F426" s="261">
        <v>0</v>
      </c>
      <c r="G426" s="261">
        <v>0</v>
      </c>
      <c r="H426" s="242"/>
      <c r="I426" s="242"/>
      <c r="J426" s="242"/>
      <c r="K426" s="242"/>
    </row>
    <row r="427" spans="1:11" ht="15" customHeight="1" x14ac:dyDescent="0.25">
      <c r="A427" s="242"/>
      <c r="B427" s="242"/>
      <c r="C427" s="254" t="s">
        <v>54</v>
      </c>
      <c r="D427" s="261">
        <v>0</v>
      </c>
      <c r="E427" s="261">
        <v>0</v>
      </c>
      <c r="F427" s="261">
        <v>0</v>
      </c>
      <c r="G427" s="261">
        <v>0</v>
      </c>
      <c r="H427" s="242"/>
      <c r="I427" s="242"/>
      <c r="J427" s="242"/>
      <c r="K427" s="242"/>
    </row>
    <row r="428" spans="1:11" ht="15" customHeight="1" x14ac:dyDescent="0.25">
      <c r="A428" s="242"/>
      <c r="B428" s="242"/>
      <c r="C428" s="254" t="s">
        <v>55</v>
      </c>
      <c r="D428" s="261">
        <v>0</v>
      </c>
      <c r="E428" s="261">
        <v>0</v>
      </c>
      <c r="F428" s="261">
        <v>0</v>
      </c>
      <c r="G428" s="261">
        <v>0</v>
      </c>
      <c r="H428" s="242"/>
      <c r="I428" s="242"/>
      <c r="J428" s="242"/>
      <c r="K428" s="242"/>
    </row>
    <row r="429" spans="1:11" ht="15" customHeight="1" x14ac:dyDescent="0.25">
      <c r="A429" s="242"/>
      <c r="B429" s="242"/>
      <c r="C429" s="254" t="s">
        <v>61</v>
      </c>
      <c r="D429" s="261">
        <v>38603000</v>
      </c>
      <c r="E429" s="261">
        <v>30000000</v>
      </c>
      <c r="F429" s="261">
        <v>28000000</v>
      </c>
      <c r="G429" s="261">
        <v>28000000</v>
      </c>
      <c r="H429" s="242"/>
      <c r="I429" s="242"/>
      <c r="J429" s="242"/>
      <c r="K429" s="242"/>
    </row>
    <row r="430" spans="1:11" ht="15" customHeight="1" x14ac:dyDescent="0.25">
      <c r="A430" s="242"/>
      <c r="B430" s="242"/>
      <c r="C430" s="254" t="s">
        <v>54</v>
      </c>
      <c r="D430" s="261">
        <v>38603000</v>
      </c>
      <c r="E430" s="261">
        <v>30000000</v>
      </c>
      <c r="F430" s="261">
        <v>28000000</v>
      </c>
      <c r="G430" s="261">
        <v>28000000</v>
      </c>
      <c r="H430" s="242"/>
      <c r="I430" s="242"/>
      <c r="J430" s="242"/>
      <c r="K430" s="242"/>
    </row>
    <row r="431" spans="1:11" ht="15" customHeight="1" x14ac:dyDescent="0.25">
      <c r="A431" s="242"/>
      <c r="B431" s="242"/>
      <c r="C431" s="254" t="s">
        <v>55</v>
      </c>
      <c r="D431" s="261">
        <v>0</v>
      </c>
      <c r="E431" s="261">
        <v>0</v>
      </c>
      <c r="F431" s="261">
        <v>0</v>
      </c>
      <c r="G431" s="261">
        <v>0</v>
      </c>
      <c r="H431" s="242"/>
      <c r="I431" s="242"/>
      <c r="J431" s="242"/>
      <c r="K431" s="242"/>
    </row>
    <row r="432" spans="1:11" ht="15" customHeight="1" x14ac:dyDescent="0.25">
      <c r="A432" s="242"/>
      <c r="B432" s="242"/>
      <c r="C432" s="254" t="s">
        <v>62</v>
      </c>
      <c r="D432" s="261">
        <v>0</v>
      </c>
      <c r="E432" s="261">
        <v>0</v>
      </c>
      <c r="F432" s="261">
        <v>0</v>
      </c>
      <c r="G432" s="261">
        <v>0</v>
      </c>
      <c r="H432" s="242"/>
      <c r="I432" s="242"/>
      <c r="J432" s="242"/>
      <c r="K432" s="242"/>
    </row>
    <row r="433" spans="1:11" ht="15" customHeight="1" x14ac:dyDescent="0.25">
      <c r="A433" s="242"/>
      <c r="B433" s="242"/>
      <c r="C433" s="254" t="s">
        <v>54</v>
      </c>
      <c r="D433" s="261">
        <v>0</v>
      </c>
      <c r="E433" s="261">
        <v>0</v>
      </c>
      <c r="F433" s="261">
        <v>0</v>
      </c>
      <c r="G433" s="261">
        <v>0</v>
      </c>
      <c r="H433" s="242"/>
      <c r="I433" s="242"/>
      <c r="J433" s="242"/>
      <c r="K433" s="242"/>
    </row>
    <row r="434" spans="1:11" ht="15" customHeight="1" x14ac:dyDescent="0.25">
      <c r="A434" s="242"/>
      <c r="B434" s="242"/>
      <c r="C434" s="254" t="s">
        <v>63</v>
      </c>
      <c r="D434" s="261">
        <v>0</v>
      </c>
      <c r="E434" s="261">
        <v>0</v>
      </c>
      <c r="F434" s="261">
        <v>0</v>
      </c>
      <c r="G434" s="261">
        <v>0</v>
      </c>
      <c r="H434" s="242"/>
      <c r="I434" s="242"/>
      <c r="J434" s="242"/>
      <c r="K434" s="242"/>
    </row>
    <row r="435" spans="1:11" ht="15" customHeight="1" x14ac:dyDescent="0.25">
      <c r="A435" s="242"/>
      <c r="B435" s="242"/>
      <c r="C435" s="254" t="s">
        <v>64</v>
      </c>
      <c r="D435" s="261">
        <v>0</v>
      </c>
      <c r="E435" s="261">
        <v>0</v>
      </c>
      <c r="F435" s="261">
        <v>0</v>
      </c>
      <c r="G435" s="261">
        <v>0</v>
      </c>
      <c r="H435" s="242"/>
      <c r="I435" s="242"/>
      <c r="J435" s="242"/>
      <c r="K435" s="242"/>
    </row>
    <row r="436" spans="1:11" ht="15" customHeight="1" x14ac:dyDescent="0.25">
      <c r="A436" s="242"/>
      <c r="B436" s="242"/>
      <c r="C436" s="254" t="s">
        <v>65</v>
      </c>
      <c r="D436" s="261">
        <v>0</v>
      </c>
      <c r="E436" s="261">
        <v>0</v>
      </c>
      <c r="F436" s="261">
        <v>0</v>
      </c>
      <c r="G436" s="261">
        <v>0</v>
      </c>
      <c r="H436" s="242"/>
      <c r="I436" s="242"/>
      <c r="J436" s="242"/>
      <c r="K436" s="242"/>
    </row>
    <row r="437" spans="1:11" ht="15" customHeight="1" x14ac:dyDescent="0.25">
      <c r="A437" s="242"/>
      <c r="B437" s="242"/>
      <c r="C437" s="254" t="s">
        <v>66</v>
      </c>
      <c r="D437" s="261">
        <v>0</v>
      </c>
      <c r="E437" s="261">
        <v>0</v>
      </c>
      <c r="F437" s="261">
        <v>0</v>
      </c>
      <c r="G437" s="261">
        <v>0</v>
      </c>
      <c r="H437" s="242"/>
      <c r="I437" s="242"/>
      <c r="J437" s="242"/>
      <c r="K437" s="242"/>
    </row>
    <row r="438" spans="1:11" ht="15" customHeight="1" x14ac:dyDescent="0.25">
      <c r="A438" s="242"/>
      <c r="B438" s="242"/>
      <c r="C438" s="254" t="s">
        <v>67</v>
      </c>
      <c r="D438" s="261">
        <v>43310000</v>
      </c>
      <c r="E438" s="261">
        <v>36200000</v>
      </c>
      <c r="F438" s="261">
        <v>50000000</v>
      </c>
      <c r="G438" s="261">
        <v>50000000</v>
      </c>
      <c r="H438" s="242"/>
      <c r="I438" s="242"/>
      <c r="J438" s="242"/>
      <c r="K438" s="242"/>
    </row>
    <row r="439" spans="1:11" ht="15" customHeight="1" x14ac:dyDescent="0.25">
      <c r="A439" s="242"/>
      <c r="B439" s="242"/>
      <c r="C439" s="254" t="s">
        <v>54</v>
      </c>
      <c r="D439" s="261">
        <v>43310000</v>
      </c>
      <c r="E439" s="261">
        <v>36200000</v>
      </c>
      <c r="F439" s="261">
        <v>50000000</v>
      </c>
      <c r="G439" s="261">
        <v>50000000</v>
      </c>
      <c r="H439" s="242"/>
      <c r="I439" s="242"/>
      <c r="J439" s="242"/>
      <c r="K439" s="242"/>
    </row>
    <row r="440" spans="1:11" ht="15" customHeight="1" x14ac:dyDescent="0.25">
      <c r="A440" s="242"/>
      <c r="B440" s="242"/>
      <c r="C440" s="254" t="s">
        <v>63</v>
      </c>
      <c r="D440" s="261">
        <v>0</v>
      </c>
      <c r="E440" s="261">
        <v>0</v>
      </c>
      <c r="F440" s="261">
        <v>0</v>
      </c>
      <c r="G440" s="261">
        <v>0</v>
      </c>
      <c r="H440" s="242"/>
      <c r="I440" s="242"/>
      <c r="J440" s="242"/>
      <c r="K440" s="242"/>
    </row>
    <row r="441" spans="1:11" ht="15" customHeight="1" x14ac:dyDescent="0.25">
      <c r="A441" s="242"/>
      <c r="B441" s="242"/>
      <c r="C441" s="254" t="s">
        <v>64</v>
      </c>
      <c r="D441" s="261">
        <v>0</v>
      </c>
      <c r="E441" s="261">
        <v>0</v>
      </c>
      <c r="F441" s="261">
        <v>0</v>
      </c>
      <c r="G441" s="261">
        <v>0</v>
      </c>
      <c r="H441" s="242"/>
      <c r="I441" s="242"/>
      <c r="J441" s="242"/>
      <c r="K441" s="242"/>
    </row>
    <row r="442" spans="1:11" ht="15" customHeight="1" x14ac:dyDescent="0.25">
      <c r="A442" s="242"/>
      <c r="B442" s="242"/>
      <c r="C442" s="254" t="s">
        <v>65</v>
      </c>
      <c r="D442" s="261">
        <v>0</v>
      </c>
      <c r="E442" s="261">
        <v>0</v>
      </c>
      <c r="F442" s="261">
        <v>0</v>
      </c>
      <c r="G442" s="261">
        <v>0</v>
      </c>
      <c r="H442" s="242"/>
      <c r="I442" s="242"/>
      <c r="J442" s="242"/>
      <c r="K442" s="242"/>
    </row>
    <row r="443" spans="1:11" ht="15" customHeight="1" x14ac:dyDescent="0.25">
      <c r="A443" s="242"/>
      <c r="B443" s="242"/>
      <c r="C443" s="254" t="s">
        <v>66</v>
      </c>
      <c r="D443" s="261">
        <v>0</v>
      </c>
      <c r="E443" s="261">
        <v>0</v>
      </c>
      <c r="F443" s="261">
        <v>0</v>
      </c>
      <c r="G443" s="261">
        <v>0</v>
      </c>
      <c r="H443" s="242"/>
      <c r="I443" s="242"/>
      <c r="J443" s="242"/>
      <c r="K443" s="242"/>
    </row>
    <row r="444" spans="1:11" ht="15" customHeight="1" x14ac:dyDescent="0.25">
      <c r="A444" s="242"/>
      <c r="B444" s="242"/>
      <c r="C444" s="254" t="s">
        <v>68</v>
      </c>
      <c r="D444" s="261">
        <v>0</v>
      </c>
      <c r="E444" s="261">
        <v>0</v>
      </c>
      <c r="F444" s="261">
        <v>0</v>
      </c>
      <c r="G444" s="261">
        <v>0</v>
      </c>
      <c r="H444" s="242"/>
      <c r="I444" s="242"/>
      <c r="J444" s="242"/>
      <c r="K444" s="242"/>
    </row>
    <row r="445" spans="1:11" ht="15" customHeight="1" x14ac:dyDescent="0.25">
      <c r="A445" s="242"/>
      <c r="B445" s="242"/>
      <c r="C445" s="254" t="s">
        <v>54</v>
      </c>
      <c r="D445" s="261">
        <v>0</v>
      </c>
      <c r="E445" s="261">
        <v>0</v>
      </c>
      <c r="F445" s="261">
        <v>0</v>
      </c>
      <c r="G445" s="261">
        <v>0</v>
      </c>
      <c r="H445" s="242"/>
      <c r="I445" s="242"/>
      <c r="J445" s="242"/>
      <c r="K445" s="242"/>
    </row>
    <row r="446" spans="1:11" ht="15" customHeight="1" x14ac:dyDescent="0.25">
      <c r="A446" s="242"/>
      <c r="B446" s="242"/>
      <c r="C446" s="254" t="s">
        <v>63</v>
      </c>
      <c r="D446" s="261">
        <v>0</v>
      </c>
      <c r="E446" s="261">
        <v>0</v>
      </c>
      <c r="F446" s="261">
        <v>0</v>
      </c>
      <c r="G446" s="261">
        <v>0</v>
      </c>
      <c r="H446" s="242"/>
      <c r="I446" s="242"/>
      <c r="J446" s="242"/>
      <c r="K446" s="242"/>
    </row>
    <row r="447" spans="1:11" ht="15" customHeight="1" x14ac:dyDescent="0.25">
      <c r="A447" s="242"/>
      <c r="B447" s="242"/>
      <c r="C447" s="254" t="s">
        <v>64</v>
      </c>
      <c r="D447" s="261">
        <v>0</v>
      </c>
      <c r="E447" s="261">
        <v>0</v>
      </c>
      <c r="F447" s="261">
        <v>0</v>
      </c>
      <c r="G447" s="261">
        <v>0</v>
      </c>
      <c r="H447" s="242"/>
      <c r="I447" s="242"/>
      <c r="J447" s="242"/>
      <c r="K447" s="242"/>
    </row>
    <row r="448" spans="1:11" ht="15" customHeight="1" x14ac:dyDescent="0.25">
      <c r="A448" s="242"/>
      <c r="B448" s="242"/>
      <c r="C448" s="254" t="s">
        <v>65</v>
      </c>
      <c r="D448" s="261">
        <v>0</v>
      </c>
      <c r="E448" s="261">
        <v>0</v>
      </c>
      <c r="F448" s="261">
        <v>0</v>
      </c>
      <c r="G448" s="261">
        <v>0</v>
      </c>
      <c r="H448" s="242"/>
      <c r="I448" s="242"/>
      <c r="J448" s="242"/>
      <c r="K448" s="242"/>
    </row>
    <row r="449" spans="1:11" ht="15" customHeight="1" x14ac:dyDescent="0.25">
      <c r="A449" s="242"/>
      <c r="B449" s="242"/>
      <c r="C449" s="254" t="s">
        <v>66</v>
      </c>
      <c r="D449" s="261">
        <v>0</v>
      </c>
      <c r="E449" s="261">
        <v>0</v>
      </c>
      <c r="F449" s="261">
        <v>0</v>
      </c>
      <c r="G449" s="261">
        <v>0</v>
      </c>
      <c r="H449" s="242"/>
      <c r="I449" s="242"/>
      <c r="J449" s="242"/>
      <c r="K449" s="242"/>
    </row>
    <row r="450" spans="1:11" ht="15" customHeight="1" x14ac:dyDescent="0.25">
      <c r="A450" s="242"/>
      <c r="B450" s="242"/>
      <c r="C450" s="254" t="s">
        <v>69</v>
      </c>
      <c r="D450" s="261">
        <v>0</v>
      </c>
      <c r="E450" s="261">
        <v>0</v>
      </c>
      <c r="F450" s="261">
        <v>0</v>
      </c>
      <c r="G450" s="261">
        <v>0</v>
      </c>
      <c r="H450" s="242"/>
      <c r="I450" s="242"/>
      <c r="J450" s="242"/>
      <c r="K450" s="242"/>
    </row>
    <row r="451" spans="1:11" ht="15" customHeight="1" x14ac:dyDescent="0.25">
      <c r="A451" s="242"/>
      <c r="B451" s="242"/>
      <c r="C451" s="254" t="s">
        <v>70</v>
      </c>
      <c r="D451" s="261">
        <v>0</v>
      </c>
      <c r="E451" s="261">
        <v>0</v>
      </c>
      <c r="F451" s="261">
        <v>0</v>
      </c>
      <c r="G451" s="261">
        <v>0</v>
      </c>
      <c r="H451" s="242"/>
      <c r="I451" s="242"/>
      <c r="J451" s="242"/>
      <c r="K451" s="242"/>
    </row>
    <row r="452" spans="1:11" ht="20.100000000000001" customHeight="1" x14ac:dyDescent="0.25">
      <c r="A452" s="242"/>
      <c r="B452" s="242"/>
      <c r="C452" s="263" t="s">
        <v>47</v>
      </c>
      <c r="D452" s="242"/>
      <c r="E452" s="242"/>
      <c r="F452" s="242"/>
      <c r="G452" s="242"/>
      <c r="H452" s="242"/>
      <c r="I452" s="242"/>
      <c r="J452" s="242"/>
      <c r="K452" s="242"/>
    </row>
    <row r="453" spans="1:11" ht="20.100000000000001" customHeight="1" x14ac:dyDescent="0.25">
      <c r="A453" s="264" t="s">
        <v>120</v>
      </c>
      <c r="B453" s="248" t="s">
        <v>121</v>
      </c>
      <c r="C453" s="248" t="s">
        <v>47</v>
      </c>
      <c r="D453" s="242"/>
      <c r="E453" s="265" t="s">
        <v>47</v>
      </c>
      <c r="F453" s="248" t="s">
        <v>121</v>
      </c>
      <c r="G453" s="248" t="s">
        <v>47</v>
      </c>
      <c r="H453" s="266" t="s">
        <v>47</v>
      </c>
      <c r="I453" s="265" t="s">
        <v>47</v>
      </c>
      <c r="J453" s="248" t="s">
        <v>121</v>
      </c>
      <c r="K453" s="248" t="s">
        <v>47</v>
      </c>
    </row>
    <row r="454" spans="1:11" ht="20.100000000000001" customHeight="1" x14ac:dyDescent="0.25">
      <c r="A454" s="267" t="s">
        <v>122</v>
      </c>
      <c r="B454" s="248" t="s">
        <v>123</v>
      </c>
      <c r="C454" s="248" t="s">
        <v>47</v>
      </c>
      <c r="D454" s="242"/>
      <c r="E454" s="267" t="s">
        <v>124</v>
      </c>
      <c r="F454" s="248" t="s">
        <v>123</v>
      </c>
      <c r="G454" s="248" t="s">
        <v>47</v>
      </c>
      <c r="H454" s="242"/>
      <c r="I454" s="267" t="s">
        <v>125</v>
      </c>
      <c r="J454" s="248" t="s">
        <v>123</v>
      </c>
      <c r="K454" s="248" t="s">
        <v>47</v>
      </c>
    </row>
    <row r="455" spans="1:11" ht="20.100000000000001" customHeight="1" x14ac:dyDescent="0.25">
      <c r="A455" s="268" t="s">
        <v>47</v>
      </c>
      <c r="B455" s="248" t="s">
        <v>126</v>
      </c>
      <c r="C455" s="248" t="s">
        <v>47</v>
      </c>
      <c r="D455" s="242"/>
      <c r="E455" s="268" t="s">
        <v>47</v>
      </c>
      <c r="F455" s="248" t="s">
        <v>126</v>
      </c>
      <c r="G455" s="248" t="s">
        <v>47</v>
      </c>
      <c r="H455" s="242"/>
      <c r="I455" s="268" t="s">
        <v>47</v>
      </c>
      <c r="J455" s="248" t="s">
        <v>126</v>
      </c>
      <c r="K455" s="248" t="s">
        <v>47</v>
      </c>
    </row>
  </sheetData>
  <mergeCells count="44">
    <mergeCell ref="D6:G6"/>
    <mergeCell ref="C1:G1"/>
    <mergeCell ref="C2:G2"/>
    <mergeCell ref="D3:G3"/>
    <mergeCell ref="D4:G4"/>
    <mergeCell ref="D5:G5"/>
    <mergeCell ref="D7:G7"/>
    <mergeCell ref="C8:G8"/>
    <mergeCell ref="C9:G9"/>
    <mergeCell ref="D10:G10"/>
    <mergeCell ref="D11:G11"/>
    <mergeCell ref="D74:G74"/>
    <mergeCell ref="C12:G12"/>
    <mergeCell ref="D13:G13"/>
    <mergeCell ref="D14:G14"/>
    <mergeCell ref="D15:G15"/>
    <mergeCell ref="D16:G16"/>
    <mergeCell ref="C25:G25"/>
    <mergeCell ref="C70:G70"/>
    <mergeCell ref="D71:G71"/>
    <mergeCell ref="D72:G72"/>
    <mergeCell ref="D73:G73"/>
    <mergeCell ref="D242:G242"/>
    <mergeCell ref="C83:G83"/>
    <mergeCell ref="D128:G128"/>
    <mergeCell ref="D129:G129"/>
    <mergeCell ref="D130:G130"/>
    <mergeCell ref="C139:G139"/>
    <mergeCell ref="D184:G184"/>
    <mergeCell ref="D185:G185"/>
    <mergeCell ref="D186:G186"/>
    <mergeCell ref="C195:G195"/>
    <mergeCell ref="D240:G240"/>
    <mergeCell ref="D241:G241"/>
    <mergeCell ref="D353:G353"/>
    <mergeCell ref="D354:G354"/>
    <mergeCell ref="D355:G355"/>
    <mergeCell ref="C364:G364"/>
    <mergeCell ref="C251:G251"/>
    <mergeCell ref="D296:G296"/>
    <mergeCell ref="D297:G297"/>
    <mergeCell ref="D298:G298"/>
    <mergeCell ref="C307:G307"/>
    <mergeCell ref="D352:G352"/>
  </mergeCells>
  <pageMargins left="0" right="0" top="0" bottom="0" header="0" footer="0"/>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46"/>
  <sheetViews>
    <sheetView view="pageBreakPreview" topLeftCell="B82" zoomScale="60" zoomScaleNormal="145" workbookViewId="0">
      <selection activeCell="J6" sqref="J6"/>
    </sheetView>
  </sheetViews>
  <sheetFormatPr defaultRowHeight="15" x14ac:dyDescent="0.25"/>
  <cols>
    <col min="1" max="1" width="7" style="387" hidden="1" customWidth="1"/>
    <col min="2" max="2" width="26.140625" style="387" customWidth="1"/>
    <col min="3" max="3" width="18.85546875" style="387" customWidth="1"/>
    <col min="4" max="4" width="29.140625" style="387" customWidth="1"/>
    <col min="5" max="5" width="27.42578125" style="387" customWidth="1"/>
    <col min="6" max="6" width="33.85546875" style="387" customWidth="1"/>
    <col min="7" max="7" width="21.42578125" style="387" customWidth="1"/>
    <col min="8" max="8" width="13.140625" style="387" customWidth="1"/>
    <col min="9" max="9" width="18.42578125" style="387" customWidth="1"/>
    <col min="10" max="10" width="11" style="387" customWidth="1"/>
    <col min="11" max="11" width="11" style="387" bestFit="1" customWidth="1"/>
    <col min="12" max="16384" width="9.140625" style="387"/>
  </cols>
  <sheetData>
    <row r="2" spans="1:8" ht="18" customHeight="1" x14ac:dyDescent="0.25">
      <c r="A2" s="1966" t="s">
        <v>610</v>
      </c>
      <c r="B2" s="1966"/>
      <c r="C2" s="1966"/>
      <c r="D2" s="1966"/>
      <c r="E2" s="1966"/>
      <c r="F2" s="1966"/>
      <c r="G2" s="1966"/>
      <c r="H2" s="1112"/>
    </row>
    <row r="3" spans="1:8" ht="15.75" x14ac:dyDescent="0.25">
      <c r="A3" s="867"/>
      <c r="B3" s="1967" t="s">
        <v>543</v>
      </c>
      <c r="C3" s="1967"/>
      <c r="D3" s="1967"/>
      <c r="E3" s="1967"/>
      <c r="F3" s="1967"/>
      <c r="G3" s="867"/>
    </row>
    <row r="4" spans="1:8" ht="16.5" thickBot="1" x14ac:dyDescent="0.3">
      <c r="A4" s="801"/>
      <c r="B4" s="801"/>
      <c r="C4" s="801"/>
      <c r="D4" s="801"/>
      <c r="E4" s="801"/>
      <c r="F4" s="801"/>
      <c r="G4" s="801"/>
    </row>
    <row r="5" spans="1:8" ht="32.25" thickBot="1" x14ac:dyDescent="0.3">
      <c r="A5" s="801"/>
      <c r="B5" s="1111" t="s">
        <v>6</v>
      </c>
      <c r="C5" s="2257" t="s">
        <v>2416</v>
      </c>
      <c r="D5" s="2257"/>
      <c r="E5" s="2257"/>
      <c r="F5" s="2257"/>
      <c r="G5" s="801"/>
    </row>
    <row r="6" spans="1:8" ht="16.5" thickBot="1" x14ac:dyDescent="0.3">
      <c r="A6" s="801"/>
      <c r="B6" s="1111" t="s">
        <v>8</v>
      </c>
      <c r="C6" s="2258" t="s">
        <v>2415</v>
      </c>
      <c r="D6" s="2259"/>
      <c r="E6" s="2259"/>
      <c r="F6" s="2260"/>
      <c r="G6" s="801"/>
    </row>
    <row r="7" spans="1:8" ht="32.25" thickBot="1" x14ac:dyDescent="0.3">
      <c r="A7" s="801"/>
      <c r="B7" s="1111" t="s">
        <v>10</v>
      </c>
      <c r="C7" s="2261" t="s">
        <v>546</v>
      </c>
      <c r="D7" s="2262"/>
      <c r="E7" s="2262"/>
      <c r="F7" s="2263"/>
      <c r="G7" s="1105"/>
    </row>
    <row r="8" spans="1:8" ht="81.75" customHeight="1" thickBot="1" x14ac:dyDescent="0.3">
      <c r="A8" s="801"/>
      <c r="B8" s="2246" t="s">
        <v>12</v>
      </c>
      <c r="C8" s="2247"/>
      <c r="D8" s="2247"/>
      <c r="E8" s="2247"/>
      <c r="F8" s="2248"/>
      <c r="G8" s="801"/>
    </row>
    <row r="9" spans="1:8" ht="82.5" customHeight="1" thickBot="1" x14ac:dyDescent="0.3">
      <c r="A9" s="801"/>
      <c r="B9" s="2249" t="s">
        <v>2414</v>
      </c>
      <c r="C9" s="2250"/>
      <c r="D9" s="2250"/>
      <c r="E9" s="2250"/>
      <c r="F9" s="2251"/>
      <c r="G9" s="801"/>
    </row>
    <row r="10" spans="1:8" ht="23.25" customHeight="1" thickBot="1" x14ac:dyDescent="0.3">
      <c r="A10" s="801"/>
      <c r="B10" s="2249"/>
      <c r="C10" s="2250"/>
      <c r="D10" s="2250"/>
      <c r="E10" s="2250"/>
      <c r="F10" s="2251"/>
      <c r="G10" s="801"/>
    </row>
    <row r="11" spans="1:8" ht="16.5" thickBot="1" x14ac:dyDescent="0.3">
      <c r="A11" s="801"/>
      <c r="B11" s="2249"/>
      <c r="C11" s="2250"/>
      <c r="D11" s="2250"/>
      <c r="E11" s="2250"/>
      <c r="F11" s="2251"/>
      <c r="G11" s="801"/>
    </row>
    <row r="12" spans="1:8" ht="75.75" customHeight="1" thickBot="1" x14ac:dyDescent="0.3">
      <c r="A12" s="801"/>
      <c r="B12" s="1110" t="s">
        <v>14</v>
      </c>
      <c r="C12" s="2252" t="s">
        <v>2413</v>
      </c>
      <c r="D12" s="2253"/>
      <c r="E12" s="2253"/>
      <c r="F12" s="2254"/>
      <c r="G12" s="801"/>
    </row>
    <row r="13" spans="1:8" ht="15.75" x14ac:dyDescent="0.25">
      <c r="A13" s="801"/>
      <c r="B13" s="2255" t="s">
        <v>2412</v>
      </c>
      <c r="C13" s="1109">
        <v>2022</v>
      </c>
      <c r="D13" s="1109">
        <v>2023</v>
      </c>
      <c r="E13" s="1109">
        <v>2024</v>
      </c>
      <c r="F13" s="1109">
        <v>2025</v>
      </c>
      <c r="G13" s="801"/>
    </row>
    <row r="14" spans="1:8" ht="16.5" thickBot="1" x14ac:dyDescent="0.3">
      <c r="A14" s="801"/>
      <c r="B14" s="2256"/>
      <c r="C14" s="1108" t="s">
        <v>17</v>
      </c>
      <c r="D14" s="1108" t="s">
        <v>18</v>
      </c>
      <c r="E14" s="1108" t="s">
        <v>18</v>
      </c>
      <c r="F14" s="1108" t="s">
        <v>18</v>
      </c>
      <c r="G14" s="801"/>
    </row>
    <row r="15" spans="1:8" ht="104.25" customHeight="1" thickBot="1" x14ac:dyDescent="0.3">
      <c r="A15" s="801"/>
      <c r="B15" s="1107" t="s">
        <v>2411</v>
      </c>
      <c r="C15" s="1106" t="s">
        <v>2410</v>
      </c>
      <c r="D15" s="1098" t="s">
        <v>2410</v>
      </c>
      <c r="E15" s="1098" t="s">
        <v>2410</v>
      </c>
      <c r="F15" s="1098" t="s">
        <v>2410</v>
      </c>
      <c r="G15" s="801"/>
    </row>
    <row r="16" spans="1:8" ht="117" customHeight="1" thickBot="1" x14ac:dyDescent="0.3">
      <c r="A16" s="1105"/>
      <c r="B16" s="1101" t="s">
        <v>2409</v>
      </c>
      <c r="C16" s="1104">
        <v>1</v>
      </c>
      <c r="D16" s="1098" t="s">
        <v>2408</v>
      </c>
      <c r="E16" s="1098" t="s">
        <v>2408</v>
      </c>
      <c r="F16" s="1098" t="s">
        <v>2408</v>
      </c>
      <c r="G16" s="801"/>
    </row>
    <row r="17" spans="1:13" ht="44.25" customHeight="1" thickBot="1" x14ac:dyDescent="0.3">
      <c r="A17" s="801"/>
      <c r="B17" s="1101" t="s">
        <v>2407</v>
      </c>
      <c r="C17" s="1103">
        <v>1</v>
      </c>
      <c r="D17" s="1095" t="s">
        <v>2406</v>
      </c>
      <c r="E17" s="1095" t="s">
        <v>2406</v>
      </c>
      <c r="F17" s="1095" t="s">
        <v>2406</v>
      </c>
      <c r="G17" s="801"/>
    </row>
    <row r="18" spans="1:13" ht="90" customHeight="1" thickBot="1" x14ac:dyDescent="0.3">
      <c r="A18" s="801"/>
      <c r="B18" s="1074" t="s">
        <v>550</v>
      </c>
      <c r="C18" s="2264" t="s">
        <v>2405</v>
      </c>
      <c r="D18" s="2265"/>
      <c r="E18" s="2265"/>
      <c r="F18" s="2266"/>
      <c r="G18" s="801"/>
    </row>
    <row r="19" spans="1:13" ht="16.5" thickBot="1" x14ac:dyDescent="0.3">
      <c r="A19" s="801"/>
      <c r="B19" s="2261" t="s">
        <v>552</v>
      </c>
      <c r="C19" s="2262"/>
      <c r="D19" s="2262"/>
      <c r="E19" s="2262"/>
      <c r="F19" s="2263"/>
      <c r="G19" s="801"/>
    </row>
    <row r="20" spans="1:13" ht="63" customHeight="1" thickBot="1" x14ac:dyDescent="0.3">
      <c r="A20" s="801"/>
      <c r="B20" s="1101" t="s">
        <v>2404</v>
      </c>
      <c r="C20" s="1102">
        <v>55</v>
      </c>
      <c r="D20" s="1098" t="s">
        <v>1989</v>
      </c>
      <c r="E20" s="1098" t="s">
        <v>1989</v>
      </c>
      <c r="F20" s="1098" t="s">
        <v>1989</v>
      </c>
      <c r="G20" s="801"/>
    </row>
    <row r="21" spans="1:13" ht="48" thickBot="1" x14ac:dyDescent="0.3">
      <c r="A21" s="801"/>
      <c r="B21" s="1101" t="s">
        <v>2403</v>
      </c>
      <c r="C21" s="1100">
        <v>3</v>
      </c>
      <c r="D21" s="1099" t="s">
        <v>2402</v>
      </c>
      <c r="E21" s="1098" t="s">
        <v>2402</v>
      </c>
      <c r="F21" s="1098" t="s">
        <v>2402</v>
      </c>
      <c r="G21" s="801"/>
    </row>
    <row r="22" spans="1:13" ht="83.25" customHeight="1" x14ac:dyDescent="0.25">
      <c r="A22" s="801"/>
      <c r="B22" s="1097" t="s">
        <v>2401</v>
      </c>
      <c r="C22" s="1096">
        <v>160</v>
      </c>
      <c r="D22" s="1095" t="s">
        <v>1989</v>
      </c>
      <c r="E22" s="1094" t="s">
        <v>1989</v>
      </c>
      <c r="F22" s="1094" t="s">
        <v>1989</v>
      </c>
      <c r="G22" s="801"/>
    </row>
    <row r="23" spans="1:13" ht="16.5" thickBot="1" x14ac:dyDescent="0.3">
      <c r="A23" s="801"/>
      <c r="B23" s="2283" t="s">
        <v>556</v>
      </c>
      <c r="C23" s="2284"/>
      <c r="D23" s="2284"/>
      <c r="E23" s="2284"/>
      <c r="F23" s="2285"/>
      <c r="G23" s="801"/>
    </row>
    <row r="24" spans="1:13" ht="21.75" customHeight="1" thickBot="1" x14ac:dyDescent="0.3">
      <c r="A24" s="801"/>
      <c r="B24" s="2271" t="s">
        <v>628</v>
      </c>
      <c r="C24" s="2272"/>
      <c r="D24" s="2272"/>
      <c r="E24" s="2272"/>
      <c r="F24" s="2273"/>
      <c r="G24" s="801"/>
    </row>
    <row r="25" spans="1:13" ht="19.5" customHeight="1" thickBot="1" x14ac:dyDescent="0.3">
      <c r="A25" s="801"/>
      <c r="B25" s="1087" t="s">
        <v>558</v>
      </c>
      <c r="C25" s="2264" t="s">
        <v>2400</v>
      </c>
      <c r="D25" s="2253"/>
      <c r="E25" s="2253"/>
      <c r="F25" s="2254"/>
      <c r="G25" s="801"/>
    </row>
    <row r="26" spans="1:13" ht="58.5" customHeight="1" thickBot="1" x14ac:dyDescent="0.3">
      <c r="A26" s="801"/>
      <c r="B26" s="1093" t="s">
        <v>560</v>
      </c>
      <c r="C26" s="2274" t="s">
        <v>2399</v>
      </c>
      <c r="D26" s="2275"/>
      <c r="E26" s="2275"/>
      <c r="F26" s="2276"/>
      <c r="G26" s="801"/>
    </row>
    <row r="27" spans="1:13" ht="16.5" thickBot="1" x14ac:dyDescent="0.3">
      <c r="A27" s="801"/>
      <c r="B27" s="1082" t="s">
        <v>37</v>
      </c>
      <c r="C27" s="2277" t="s">
        <v>2398</v>
      </c>
      <c r="D27" s="2278"/>
      <c r="E27" s="2278"/>
      <c r="F27" s="2279"/>
      <c r="G27" s="801"/>
    </row>
    <row r="28" spans="1:13" ht="15.75" x14ac:dyDescent="0.25">
      <c r="A28" s="801"/>
      <c r="B28" s="2255"/>
      <c r="C28" s="1079">
        <v>2022</v>
      </c>
      <c r="D28" s="1079">
        <v>2023</v>
      </c>
      <c r="E28" s="1079">
        <v>2024</v>
      </c>
      <c r="F28" s="1079">
        <v>2025</v>
      </c>
      <c r="G28" s="801"/>
    </row>
    <row r="29" spans="1:13" ht="16.5" thickBot="1" x14ac:dyDescent="0.3">
      <c r="A29" s="801"/>
      <c r="B29" s="2256"/>
      <c r="C29" s="1078" t="s">
        <v>17</v>
      </c>
      <c r="D29" s="1078" t="s">
        <v>18</v>
      </c>
      <c r="E29" s="1078" t="s">
        <v>18</v>
      </c>
      <c r="F29" s="1078" t="s">
        <v>18</v>
      </c>
      <c r="G29" s="801"/>
      <c r="I29" s="437"/>
      <c r="J29" s="437"/>
      <c r="K29" s="437"/>
      <c r="L29" s="437"/>
      <c r="M29" s="437"/>
    </row>
    <row r="30" spans="1:13" ht="16.5" thickBot="1" x14ac:dyDescent="0.3">
      <c r="A30" s="801"/>
      <c r="B30" s="1082" t="s">
        <v>39</v>
      </c>
      <c r="C30" s="1092">
        <v>3000</v>
      </c>
      <c r="D30" s="1092">
        <v>3000</v>
      </c>
      <c r="E30" s="1092">
        <v>3000</v>
      </c>
      <c r="F30" s="1092">
        <v>3000</v>
      </c>
      <c r="G30" s="801"/>
    </row>
    <row r="31" spans="1:13" ht="16.5" thickBot="1" x14ac:dyDescent="0.3">
      <c r="A31" s="801"/>
      <c r="B31" s="1082" t="s">
        <v>562</v>
      </c>
      <c r="C31" s="1083">
        <f>C60</f>
        <v>62292</v>
      </c>
      <c r="D31" s="1083">
        <f>D60</f>
        <v>62800</v>
      </c>
      <c r="E31" s="1083">
        <f>E60</f>
        <v>63800</v>
      </c>
      <c r="F31" s="1083">
        <f>F60</f>
        <v>63800</v>
      </c>
      <c r="G31" s="801"/>
    </row>
    <row r="32" spans="1:13" ht="26.25" customHeight="1" thickBot="1" x14ac:dyDescent="0.3">
      <c r="A32" s="801"/>
      <c r="B32" s="1082" t="s">
        <v>563</v>
      </c>
      <c r="C32" s="1083">
        <f>C31/C30</f>
        <v>20.763999999999999</v>
      </c>
      <c r="D32" s="1083">
        <f>D31/D30</f>
        <v>20.933333333333334</v>
      </c>
      <c r="E32" s="1083">
        <f>E31/E30</f>
        <v>21.266666666666666</v>
      </c>
      <c r="F32" s="1083">
        <f>F31/F30</f>
        <v>21.266666666666666</v>
      </c>
      <c r="G32" s="801"/>
    </row>
    <row r="33" spans="1:7" ht="21" customHeight="1" thickBot="1" x14ac:dyDescent="0.3">
      <c r="A33" s="801"/>
      <c r="B33" s="1082" t="s">
        <v>564</v>
      </c>
      <c r="C33" s="1081" t="s">
        <v>565</v>
      </c>
      <c r="D33" s="1080">
        <f t="shared" ref="D33:F35" si="0">D30/C30-1</f>
        <v>0</v>
      </c>
      <c r="E33" s="1080">
        <f t="shared" si="0"/>
        <v>0</v>
      </c>
      <c r="F33" s="1080">
        <f t="shared" si="0"/>
        <v>0</v>
      </c>
      <c r="G33" s="801"/>
    </row>
    <row r="34" spans="1:7" ht="21" customHeight="1" thickBot="1" x14ac:dyDescent="0.3">
      <c r="A34" s="801"/>
      <c r="B34" s="1082" t="s">
        <v>566</v>
      </c>
      <c r="C34" s="1081" t="s">
        <v>565</v>
      </c>
      <c r="D34" s="1080">
        <f t="shared" si="0"/>
        <v>8.1551403069415329E-3</v>
      </c>
      <c r="E34" s="1080">
        <f t="shared" si="0"/>
        <v>1.5923566878980999E-2</v>
      </c>
      <c r="F34" s="1080">
        <f t="shared" si="0"/>
        <v>0</v>
      </c>
      <c r="G34" s="801"/>
    </row>
    <row r="35" spans="1:7" ht="32.25" thickBot="1" x14ac:dyDescent="0.3">
      <c r="A35" s="801"/>
      <c r="B35" s="1082" t="s">
        <v>51</v>
      </c>
      <c r="C35" s="1081" t="s">
        <v>565</v>
      </c>
      <c r="D35" s="1080">
        <f t="shared" si="0"/>
        <v>8.1551403069415329E-3</v>
      </c>
      <c r="E35" s="1080">
        <f t="shared" si="0"/>
        <v>1.5923566878980777E-2</v>
      </c>
      <c r="F35" s="1080">
        <f t="shared" si="0"/>
        <v>0</v>
      </c>
      <c r="G35" s="801"/>
    </row>
    <row r="36" spans="1:7" ht="27" customHeight="1" thickBot="1" x14ac:dyDescent="0.3">
      <c r="A36" s="801"/>
      <c r="B36" s="2280" t="s">
        <v>2158</v>
      </c>
      <c r="C36" s="2281"/>
      <c r="D36" s="2281"/>
      <c r="E36" s="2281"/>
      <c r="F36" s="2282"/>
      <c r="G36" s="801"/>
    </row>
    <row r="37" spans="1:7" ht="15.75" x14ac:dyDescent="0.25">
      <c r="A37" s="801"/>
      <c r="B37" s="2255"/>
      <c r="C37" s="1079">
        <v>2022</v>
      </c>
      <c r="D37" s="1079">
        <v>2023</v>
      </c>
      <c r="E37" s="1079">
        <v>2024</v>
      </c>
      <c r="F37" s="1079">
        <v>2025</v>
      </c>
      <c r="G37" s="801"/>
    </row>
    <row r="38" spans="1:7" ht="16.5" thickBot="1" x14ac:dyDescent="0.3">
      <c r="A38" s="801"/>
      <c r="B38" s="2256"/>
      <c r="C38" s="1078" t="s">
        <v>17</v>
      </c>
      <c r="D38" s="1078" t="s">
        <v>18</v>
      </c>
      <c r="E38" s="1078" t="s">
        <v>18</v>
      </c>
      <c r="F38" s="1078" t="s">
        <v>18</v>
      </c>
      <c r="G38" s="801"/>
    </row>
    <row r="39" spans="1:7" ht="16.5" thickBot="1" x14ac:dyDescent="0.3">
      <c r="A39" s="801"/>
      <c r="B39" s="1069" t="s">
        <v>568</v>
      </c>
      <c r="C39" s="1066">
        <f>C40</f>
        <v>44000</v>
      </c>
      <c r="D39" s="1066">
        <f>D40</f>
        <v>44000</v>
      </c>
      <c r="E39" s="1066">
        <f>E40</f>
        <v>44000</v>
      </c>
      <c r="F39" s="1066">
        <f>F40</f>
        <v>44000</v>
      </c>
      <c r="G39" s="801"/>
    </row>
    <row r="40" spans="1:7" ht="16.5" thickBot="1" x14ac:dyDescent="0.3">
      <c r="A40" s="801"/>
      <c r="B40" s="1065" t="s">
        <v>569</v>
      </c>
      <c r="C40" s="1066">
        <v>44000</v>
      </c>
      <c r="D40" s="1066">
        <v>44000</v>
      </c>
      <c r="E40" s="1066">
        <v>44000</v>
      </c>
      <c r="F40" s="1066">
        <v>44000</v>
      </c>
      <c r="G40" s="801"/>
    </row>
    <row r="41" spans="1:7" ht="16.5" thickBot="1" x14ac:dyDescent="0.3">
      <c r="A41" s="801"/>
      <c r="B41" s="1065" t="s">
        <v>570</v>
      </c>
      <c r="C41" s="1064"/>
      <c r="D41" s="1063"/>
      <c r="E41" s="1063"/>
      <c r="F41" s="1063"/>
      <c r="G41" s="801"/>
    </row>
    <row r="42" spans="1:7" ht="32.25" thickBot="1" x14ac:dyDescent="0.3">
      <c r="A42" s="801"/>
      <c r="B42" s="1069" t="s">
        <v>571</v>
      </c>
      <c r="C42" s="1066">
        <f>C43</f>
        <v>7300</v>
      </c>
      <c r="D42" s="1066">
        <f>D43</f>
        <v>7300</v>
      </c>
      <c r="E42" s="1066">
        <f>E43</f>
        <v>7300</v>
      </c>
      <c r="F42" s="1066">
        <f>F43</f>
        <v>7300</v>
      </c>
      <c r="G42" s="801"/>
    </row>
    <row r="43" spans="1:7" ht="16.5" thickBot="1" x14ac:dyDescent="0.3">
      <c r="A43" s="801"/>
      <c r="B43" s="1065" t="s">
        <v>569</v>
      </c>
      <c r="C43" s="1066">
        <v>7300</v>
      </c>
      <c r="D43" s="1066">
        <v>7300</v>
      </c>
      <c r="E43" s="1066">
        <v>7300</v>
      </c>
      <c r="F43" s="1066">
        <v>7300</v>
      </c>
      <c r="G43" s="801"/>
    </row>
    <row r="44" spans="1:7" ht="16.5" thickBot="1" x14ac:dyDescent="0.3">
      <c r="A44" s="801"/>
      <c r="B44" s="1065" t="s">
        <v>570</v>
      </c>
      <c r="C44" s="1064"/>
      <c r="D44" s="1066"/>
      <c r="E44" s="1066"/>
      <c r="F44" s="1066"/>
      <c r="G44" s="801"/>
    </row>
    <row r="45" spans="1:7" ht="16.5" thickBot="1" x14ac:dyDescent="0.3">
      <c r="A45" s="801"/>
      <c r="B45" s="1069" t="s">
        <v>572</v>
      </c>
      <c r="C45" s="1066">
        <f>C46</f>
        <v>10752</v>
      </c>
      <c r="D45" s="1066">
        <f>D46</f>
        <v>11500</v>
      </c>
      <c r="E45" s="1066">
        <f>E46</f>
        <v>12500</v>
      </c>
      <c r="F45" s="1066">
        <f>F46</f>
        <v>12500</v>
      </c>
      <c r="G45" s="801"/>
    </row>
    <row r="46" spans="1:7" ht="16.5" thickBot="1" x14ac:dyDescent="0.3">
      <c r="A46" s="801"/>
      <c r="B46" s="1065" t="s">
        <v>569</v>
      </c>
      <c r="C46" s="1064">
        <v>10752</v>
      </c>
      <c r="D46" s="1066">
        <v>11500</v>
      </c>
      <c r="E46" s="1066">
        <v>12500</v>
      </c>
      <c r="F46" s="1066">
        <v>12500</v>
      </c>
      <c r="G46" s="801"/>
    </row>
    <row r="47" spans="1:7" ht="16.5" thickBot="1" x14ac:dyDescent="0.3">
      <c r="A47" s="801"/>
      <c r="B47" s="1065" t="s">
        <v>570</v>
      </c>
      <c r="C47" s="1064"/>
      <c r="D47" s="1066"/>
      <c r="E47" s="1066"/>
      <c r="F47" s="1066"/>
      <c r="G47" s="801"/>
    </row>
    <row r="48" spans="1:7" ht="24.75" customHeight="1" thickBot="1" x14ac:dyDescent="0.3">
      <c r="A48" s="801"/>
      <c r="B48" s="1069" t="s">
        <v>573</v>
      </c>
      <c r="C48" s="1064"/>
      <c r="D48" s="1066"/>
      <c r="E48" s="1066"/>
      <c r="F48" s="1066"/>
      <c r="G48" s="801"/>
    </row>
    <row r="49" spans="1:13" ht="16.5" thickBot="1" x14ac:dyDescent="0.3">
      <c r="A49" s="801"/>
      <c r="B49" s="1065" t="s">
        <v>569</v>
      </c>
      <c r="C49" s="1064"/>
      <c r="D49" s="1066"/>
      <c r="E49" s="1066"/>
      <c r="F49" s="1066"/>
      <c r="G49" s="801"/>
    </row>
    <row r="50" spans="1:13" ht="12.75" customHeight="1" thickBot="1" x14ac:dyDescent="0.3">
      <c r="A50" s="801"/>
      <c r="B50" s="1065" t="s">
        <v>570</v>
      </c>
      <c r="C50" s="1064"/>
      <c r="D50" s="1066"/>
      <c r="E50" s="1066"/>
      <c r="F50" s="1066"/>
      <c r="G50" s="801"/>
    </row>
    <row r="51" spans="1:13" ht="15" customHeight="1" thickBot="1" x14ac:dyDescent="0.3">
      <c r="A51" s="801"/>
      <c r="B51" s="1069" t="s">
        <v>574</v>
      </c>
      <c r="C51" s="1064"/>
      <c r="D51" s="1066"/>
      <c r="E51" s="1066"/>
      <c r="F51" s="1066"/>
      <c r="G51" s="801"/>
    </row>
    <row r="52" spans="1:13" ht="16.5" thickBot="1" x14ac:dyDescent="0.3">
      <c r="A52" s="801"/>
      <c r="B52" s="1065" t="s">
        <v>569</v>
      </c>
      <c r="C52" s="1064"/>
      <c r="D52" s="1066"/>
      <c r="E52" s="1066"/>
      <c r="F52" s="1066"/>
      <c r="G52" s="801"/>
    </row>
    <row r="53" spans="1:13" ht="16.5" thickBot="1" x14ac:dyDescent="0.3">
      <c r="A53" s="801"/>
      <c r="B53" s="1065" t="s">
        <v>570</v>
      </c>
      <c r="C53" s="1064"/>
      <c r="D53" s="1066"/>
      <c r="E53" s="1066"/>
      <c r="F53" s="1066"/>
      <c r="G53" s="801"/>
    </row>
    <row r="54" spans="1:13" ht="16.5" thickBot="1" x14ac:dyDescent="0.3">
      <c r="A54" s="801"/>
      <c r="B54" s="1069" t="s">
        <v>575</v>
      </c>
      <c r="C54" s="1064"/>
      <c r="D54" s="1066"/>
      <c r="E54" s="1066"/>
      <c r="F54" s="1066"/>
      <c r="G54" s="801"/>
    </row>
    <row r="55" spans="1:13" ht="16.5" thickBot="1" x14ac:dyDescent="0.3">
      <c r="A55" s="801"/>
      <c r="B55" s="1065" t="s">
        <v>569</v>
      </c>
      <c r="C55" s="1064"/>
      <c r="D55" s="1066"/>
      <c r="E55" s="1066"/>
      <c r="F55" s="1066"/>
      <c r="G55" s="801"/>
      <c r="I55" s="437"/>
      <c r="J55" s="437"/>
      <c r="K55" s="437"/>
      <c r="L55" s="437"/>
      <c r="M55" s="437"/>
    </row>
    <row r="56" spans="1:13" ht="16.5" thickBot="1" x14ac:dyDescent="0.3">
      <c r="A56" s="801"/>
      <c r="B56" s="1065" t="s">
        <v>570</v>
      </c>
      <c r="C56" s="1064"/>
      <c r="D56" s="1066"/>
      <c r="E56" s="1066"/>
      <c r="F56" s="1066"/>
      <c r="G56" s="801"/>
    </row>
    <row r="57" spans="1:13" ht="32.25" thickBot="1" x14ac:dyDescent="0.3">
      <c r="A57" s="801"/>
      <c r="B57" s="1069" t="s">
        <v>576</v>
      </c>
      <c r="C57" s="1064">
        <f>C58</f>
        <v>240</v>
      </c>
      <c r="D57" s="1066">
        <v>0</v>
      </c>
      <c r="E57" s="1066">
        <f>D57*1.03*0.99</f>
        <v>0</v>
      </c>
      <c r="F57" s="1066">
        <f>E57*1.03*0.99</f>
        <v>0</v>
      </c>
      <c r="G57" s="801"/>
    </row>
    <row r="58" spans="1:13" ht="15.75" customHeight="1" thickBot="1" x14ac:dyDescent="0.3">
      <c r="A58" s="801"/>
      <c r="B58" s="1065" t="s">
        <v>569</v>
      </c>
      <c r="C58" s="1064">
        <v>240</v>
      </c>
      <c r="D58" s="1090"/>
      <c r="E58" s="1090"/>
      <c r="F58" s="1090"/>
      <c r="G58" s="801"/>
    </row>
    <row r="59" spans="1:13" ht="12.75" customHeight="1" thickBot="1" x14ac:dyDescent="0.3">
      <c r="A59" s="801"/>
      <c r="B59" s="1065" t="s">
        <v>570</v>
      </c>
      <c r="C59" s="1064"/>
      <c r="D59" s="1091"/>
      <c r="E59" s="1090"/>
      <c r="F59" s="1090"/>
      <c r="G59" s="801"/>
    </row>
    <row r="60" spans="1:13" ht="17.25" customHeight="1" thickBot="1" x14ac:dyDescent="0.3">
      <c r="A60" s="801"/>
      <c r="B60" s="1076" t="s">
        <v>577</v>
      </c>
      <c r="C60" s="1064">
        <f>C57+C54+C51+C48+C45+C42+C39</f>
        <v>62292</v>
      </c>
      <c r="D60" s="1089">
        <f>D57+D54+D51+D48+D45+D42+D39</f>
        <v>62800</v>
      </c>
      <c r="E60" s="1064">
        <f>E57+E54+E51+E48+E45+E42+E39</f>
        <v>63800</v>
      </c>
      <c r="F60" s="1064">
        <f>F57+F54+F51+F48+F45+F42+F39</f>
        <v>63800</v>
      </c>
      <c r="G60" s="801"/>
    </row>
    <row r="61" spans="1:13" ht="16.5" thickBot="1" x14ac:dyDescent="0.3">
      <c r="A61" s="801"/>
      <c r="B61" s="1062" t="s">
        <v>578</v>
      </c>
      <c r="C61" s="1061">
        <f>IF(C60-C31=0,0,"Error")</f>
        <v>0</v>
      </c>
      <c r="D61" s="1061">
        <f>IF(D60-D31=0,0,"Error")</f>
        <v>0</v>
      </c>
      <c r="E61" s="1061">
        <f>IF(E60-E31=0,0,"Error")</f>
        <v>0</v>
      </c>
      <c r="F61" s="1061">
        <f>IF(F60-F31=0,0,"Error")</f>
        <v>0</v>
      </c>
      <c r="G61" s="801"/>
    </row>
    <row r="62" spans="1:13" ht="16.5" thickBot="1" x14ac:dyDescent="0.3">
      <c r="A62" s="801"/>
      <c r="B62" s="2271" t="s">
        <v>639</v>
      </c>
      <c r="C62" s="2272"/>
      <c r="D62" s="2272"/>
      <c r="E62" s="2272"/>
      <c r="F62" s="2273"/>
      <c r="G62" s="801"/>
    </row>
    <row r="63" spans="1:13" ht="34.5" customHeight="1" thickBot="1" x14ac:dyDescent="0.3">
      <c r="A63" s="801"/>
      <c r="B63" s="2271" t="s">
        <v>640</v>
      </c>
      <c r="C63" s="2272"/>
      <c r="D63" s="2272"/>
      <c r="E63" s="2272"/>
      <c r="F63" s="2273"/>
      <c r="G63" s="801"/>
    </row>
    <row r="64" spans="1:13" ht="33.75" customHeight="1" thickBot="1" x14ac:dyDescent="0.3">
      <c r="A64" s="801"/>
      <c r="B64" s="1088" t="s">
        <v>584</v>
      </c>
      <c r="C64" s="2267" t="s">
        <v>2397</v>
      </c>
      <c r="D64" s="2286"/>
      <c r="E64" s="2269"/>
      <c r="F64" s="2270"/>
      <c r="G64" s="801"/>
    </row>
    <row r="65" spans="1:7" ht="63.75" thickBot="1" x14ac:dyDescent="0.3">
      <c r="A65" s="801"/>
      <c r="B65" s="1087" t="s">
        <v>641</v>
      </c>
      <c r="C65" s="1086" t="s">
        <v>2396</v>
      </c>
      <c r="D65" s="1085" t="s">
        <v>587</v>
      </c>
      <c r="E65" s="2287" t="s">
        <v>2395</v>
      </c>
      <c r="F65" s="2288"/>
      <c r="G65" s="801"/>
    </row>
    <row r="66" spans="1:7" ht="16.5" thickBot="1" x14ac:dyDescent="0.3">
      <c r="A66" s="801"/>
      <c r="B66" s="1084"/>
      <c r="C66" s="2267"/>
      <c r="D66" s="2268"/>
      <c r="E66" s="2269"/>
      <c r="F66" s="2270"/>
      <c r="G66" s="801"/>
    </row>
    <row r="67" spans="1:7" ht="23.25" customHeight="1" thickBot="1" x14ac:dyDescent="0.3">
      <c r="A67" s="801"/>
      <c r="B67" s="1082" t="s">
        <v>560</v>
      </c>
      <c r="C67" s="2261" t="s">
        <v>2394</v>
      </c>
      <c r="D67" s="2262"/>
      <c r="E67" s="2262"/>
      <c r="F67" s="2263"/>
      <c r="G67" s="801"/>
    </row>
    <row r="68" spans="1:7" ht="12.75" customHeight="1" thickBot="1" x14ac:dyDescent="0.3">
      <c r="A68" s="801"/>
      <c r="B68" s="1082" t="s">
        <v>37</v>
      </c>
      <c r="C68" s="2277" t="s">
        <v>1029</v>
      </c>
      <c r="D68" s="2278"/>
      <c r="E68" s="2278"/>
      <c r="F68" s="2279"/>
      <c r="G68" s="801"/>
    </row>
    <row r="69" spans="1:7" ht="26.25" customHeight="1" x14ac:dyDescent="0.25">
      <c r="A69" s="801"/>
      <c r="B69" s="2255"/>
      <c r="C69" s="1079">
        <v>2022</v>
      </c>
      <c r="D69" s="1079">
        <v>2023</v>
      </c>
      <c r="E69" s="1079">
        <v>2024</v>
      </c>
      <c r="F69" s="1079">
        <v>2025</v>
      </c>
      <c r="G69" s="801"/>
    </row>
    <row r="70" spans="1:7" ht="26.25" customHeight="1" thickBot="1" x14ac:dyDescent="0.3">
      <c r="A70" s="801"/>
      <c r="B70" s="2256"/>
      <c r="C70" s="1078" t="s">
        <v>17</v>
      </c>
      <c r="D70" s="1078" t="s">
        <v>18</v>
      </c>
      <c r="E70" s="1078" t="s">
        <v>18</v>
      </c>
      <c r="F70" s="1078" t="s">
        <v>18</v>
      </c>
      <c r="G70" s="801"/>
    </row>
    <row r="71" spans="1:7" ht="22.5" customHeight="1" thickBot="1" x14ac:dyDescent="0.3">
      <c r="A71" s="801"/>
      <c r="B71" s="1082" t="s">
        <v>39</v>
      </c>
      <c r="C71" s="1083">
        <v>13</v>
      </c>
      <c r="D71" s="1083">
        <v>13</v>
      </c>
      <c r="E71" s="1083">
        <v>13</v>
      </c>
      <c r="F71" s="1083">
        <v>13</v>
      </c>
      <c r="G71" s="801"/>
    </row>
    <row r="72" spans="1:7" ht="15.75" customHeight="1" thickBot="1" x14ac:dyDescent="0.3">
      <c r="A72" s="801"/>
      <c r="B72" s="1082" t="s">
        <v>562</v>
      </c>
      <c r="C72" s="1083">
        <v>1000</v>
      </c>
      <c r="D72" s="1083">
        <f>D85</f>
        <v>1000</v>
      </c>
      <c r="E72" s="1083">
        <f>E85</f>
        <v>1000</v>
      </c>
      <c r="F72" s="1083">
        <f>F85</f>
        <v>1000</v>
      </c>
      <c r="G72" s="801"/>
    </row>
    <row r="73" spans="1:7" ht="32.25" thickBot="1" x14ac:dyDescent="0.3">
      <c r="A73" s="801"/>
      <c r="B73" s="1082" t="s">
        <v>563</v>
      </c>
      <c r="C73" s="1083">
        <f>C72/C71</f>
        <v>76.92307692307692</v>
      </c>
      <c r="D73" s="1083">
        <f>D72/D71</f>
        <v>76.92307692307692</v>
      </c>
      <c r="E73" s="1083">
        <f>E72/E71</f>
        <v>76.92307692307692</v>
      </c>
      <c r="F73" s="1083">
        <f>F72/F71</f>
        <v>76.92307692307692</v>
      </c>
      <c r="G73" s="801"/>
    </row>
    <row r="74" spans="1:7" ht="15.75" customHeight="1" thickBot="1" x14ac:dyDescent="0.3">
      <c r="A74" s="801"/>
      <c r="B74" s="1082" t="s">
        <v>564</v>
      </c>
      <c r="C74" s="1081" t="s">
        <v>565</v>
      </c>
      <c r="D74" s="1080">
        <f t="shared" ref="D74:F76" si="1">D71/C71-1</f>
        <v>0</v>
      </c>
      <c r="E74" s="1080">
        <f t="shared" si="1"/>
        <v>0</v>
      </c>
      <c r="F74" s="1080">
        <f t="shared" si="1"/>
        <v>0</v>
      </c>
      <c r="G74" s="801"/>
    </row>
    <row r="75" spans="1:7" ht="32.25" thickBot="1" x14ac:dyDescent="0.3">
      <c r="A75" s="801"/>
      <c r="B75" s="1082" t="s">
        <v>566</v>
      </c>
      <c r="C75" s="1081" t="s">
        <v>565</v>
      </c>
      <c r="D75" s="1080">
        <f t="shared" si="1"/>
        <v>0</v>
      </c>
      <c r="E75" s="1080">
        <f t="shared" si="1"/>
        <v>0</v>
      </c>
      <c r="F75" s="1080">
        <f t="shared" si="1"/>
        <v>0</v>
      </c>
      <c r="G75" s="801"/>
    </row>
    <row r="76" spans="1:7" ht="32.25" thickBot="1" x14ac:dyDescent="0.3">
      <c r="A76" s="801"/>
      <c r="B76" s="1082" t="s">
        <v>51</v>
      </c>
      <c r="C76" s="1081" t="s">
        <v>565</v>
      </c>
      <c r="D76" s="1080">
        <f t="shared" si="1"/>
        <v>0</v>
      </c>
      <c r="E76" s="1080">
        <f t="shared" si="1"/>
        <v>0</v>
      </c>
      <c r="F76" s="1080">
        <f t="shared" si="1"/>
        <v>0</v>
      </c>
      <c r="G76" s="801"/>
    </row>
    <row r="77" spans="1:7" ht="16.5" thickBot="1" x14ac:dyDescent="0.3">
      <c r="A77" s="801"/>
      <c r="B77" s="2280" t="s">
        <v>2393</v>
      </c>
      <c r="C77" s="2281"/>
      <c r="D77" s="2281"/>
      <c r="E77" s="2281"/>
      <c r="F77" s="2282"/>
      <c r="G77" s="801"/>
    </row>
    <row r="78" spans="1:7" ht="15.75" x14ac:dyDescent="0.25">
      <c r="A78" s="801"/>
      <c r="B78" s="2255"/>
      <c r="C78" s="1079">
        <v>2022</v>
      </c>
      <c r="D78" s="1079">
        <v>2023</v>
      </c>
      <c r="E78" s="1079">
        <v>2024</v>
      </c>
      <c r="F78" s="1079">
        <v>2025</v>
      </c>
      <c r="G78" s="801"/>
    </row>
    <row r="79" spans="1:7" ht="16.5" thickBot="1" x14ac:dyDescent="0.3">
      <c r="A79" s="801"/>
      <c r="B79" s="2256"/>
      <c r="C79" s="1078" t="s">
        <v>17</v>
      </c>
      <c r="D79" s="1078" t="s">
        <v>18</v>
      </c>
      <c r="E79" s="1078" t="s">
        <v>18</v>
      </c>
      <c r="F79" s="1078" t="s">
        <v>18</v>
      </c>
      <c r="G79" s="801"/>
    </row>
    <row r="80" spans="1:7" ht="12.75" customHeight="1" thickBot="1" x14ac:dyDescent="0.3">
      <c r="A80" s="801"/>
      <c r="B80" s="1069" t="s">
        <v>593</v>
      </c>
      <c r="C80" s="1066"/>
      <c r="D80" s="1066"/>
      <c r="E80" s="1066"/>
      <c r="F80" s="1066"/>
      <c r="G80" s="801"/>
    </row>
    <row r="81" spans="1:9" ht="9" customHeight="1" thickBot="1" x14ac:dyDescent="0.3">
      <c r="A81" s="801"/>
      <c r="B81" s="1065" t="s">
        <v>569</v>
      </c>
      <c r="C81" s="1066"/>
      <c r="D81" s="1066"/>
      <c r="E81" s="1066"/>
      <c r="F81" s="1066"/>
      <c r="G81" s="801"/>
    </row>
    <row r="82" spans="1:9" ht="16.5" thickBot="1" x14ac:dyDescent="0.3">
      <c r="A82" s="801"/>
      <c r="B82" s="1065" t="s">
        <v>602</v>
      </c>
      <c r="C82" s="1064"/>
      <c r="D82" s="1063"/>
      <c r="E82" s="1063"/>
      <c r="F82" s="1063"/>
      <c r="G82" s="801"/>
    </row>
    <row r="83" spans="1:9" ht="16.5" thickBot="1" x14ac:dyDescent="0.3">
      <c r="A83" s="801"/>
      <c r="B83" s="1065" t="s">
        <v>595</v>
      </c>
      <c r="C83" s="1066"/>
      <c r="D83" s="1066"/>
      <c r="E83" s="1066"/>
      <c r="F83" s="1066"/>
      <c r="G83" s="801"/>
    </row>
    <row r="84" spans="1:9" ht="15.75" customHeight="1" thickBot="1" x14ac:dyDescent="0.3">
      <c r="A84" s="801"/>
      <c r="B84" s="1065" t="s">
        <v>596</v>
      </c>
      <c r="C84" s="1064"/>
      <c r="D84" s="1063"/>
      <c r="E84" s="1063"/>
      <c r="F84" s="1063"/>
      <c r="G84" s="801"/>
    </row>
    <row r="85" spans="1:9" ht="16.5" thickBot="1" x14ac:dyDescent="0.3">
      <c r="A85" s="801"/>
      <c r="B85" s="1069" t="s">
        <v>597</v>
      </c>
      <c r="C85" s="1064">
        <f>C86+C87+C88+C89</f>
        <v>1000</v>
      </c>
      <c r="D85" s="1064">
        <f>D86+D87+D88+D89</f>
        <v>1000</v>
      </c>
      <c r="E85" s="1064">
        <f>E86+E87+E88+E89</f>
        <v>1000</v>
      </c>
      <c r="F85" s="1064">
        <f>F86+F87+F88+F89</f>
        <v>1000</v>
      </c>
      <c r="G85" s="801"/>
    </row>
    <row r="86" spans="1:9" ht="16.5" thickBot="1" x14ac:dyDescent="0.3">
      <c r="A86" s="801"/>
      <c r="B86" s="1065" t="s">
        <v>569</v>
      </c>
      <c r="C86" s="1066">
        <v>1000</v>
      </c>
      <c r="D86" s="1077">
        <v>1000</v>
      </c>
      <c r="E86" s="1066">
        <v>1000</v>
      </c>
      <c r="F86" s="1066">
        <v>1000</v>
      </c>
      <c r="G86" s="801"/>
    </row>
    <row r="87" spans="1:9" ht="16.5" thickBot="1" x14ac:dyDescent="0.3">
      <c r="A87" s="801"/>
      <c r="B87" s="1065" t="s">
        <v>602</v>
      </c>
      <c r="C87" s="1064"/>
      <c r="D87" s="1063"/>
      <c r="E87" s="1063"/>
      <c r="F87" s="1063"/>
      <c r="G87" s="801"/>
    </row>
    <row r="88" spans="1:9" ht="16.5" thickBot="1" x14ac:dyDescent="0.3">
      <c r="A88" s="801"/>
      <c r="B88" s="1065" t="s">
        <v>595</v>
      </c>
      <c r="C88" s="1066"/>
      <c r="D88" s="1066"/>
      <c r="E88" s="1066"/>
      <c r="F88" s="1066"/>
      <c r="G88" s="801"/>
    </row>
    <row r="89" spans="1:9" ht="16.5" thickBot="1" x14ac:dyDescent="0.3">
      <c r="A89" s="801"/>
      <c r="B89" s="1065" t="s">
        <v>596</v>
      </c>
      <c r="C89" s="1064"/>
      <c r="D89" s="1063"/>
      <c r="E89" s="1063"/>
      <c r="F89" s="1063"/>
      <c r="G89" s="801"/>
    </row>
    <row r="90" spans="1:9" ht="32.25" thickBot="1" x14ac:dyDescent="0.3">
      <c r="A90" s="801"/>
      <c r="B90" s="1076" t="s">
        <v>577</v>
      </c>
      <c r="C90" s="1064">
        <v>1000</v>
      </c>
      <c r="D90" s="1064">
        <v>1000</v>
      </c>
      <c r="E90" s="1064">
        <v>1000</v>
      </c>
      <c r="F90" s="1064">
        <v>1000</v>
      </c>
      <c r="G90" s="801"/>
    </row>
    <row r="91" spans="1:9" ht="37.5" hidden="1" customHeight="1" thickBot="1" x14ac:dyDescent="0.3">
      <c r="A91" s="801"/>
      <c r="B91" s="1075" t="s">
        <v>661</v>
      </c>
      <c r="C91" s="2267"/>
      <c r="D91" s="2269"/>
      <c r="E91" s="2269"/>
      <c r="F91" s="2270"/>
      <c r="G91" s="801"/>
    </row>
    <row r="92" spans="1:9" ht="27" customHeight="1" thickBot="1" x14ac:dyDescent="0.3">
      <c r="A92" s="801"/>
      <c r="B92" s="1074" t="s">
        <v>598</v>
      </c>
      <c r="C92" s="1073">
        <f>C72+C31</f>
        <v>63292</v>
      </c>
      <c r="D92" s="1073">
        <f>D72+D31</f>
        <v>63800</v>
      </c>
      <c r="E92" s="1073">
        <f>E72+E31</f>
        <v>64800</v>
      </c>
      <c r="F92" s="1073">
        <f>F72+F31</f>
        <v>64800</v>
      </c>
      <c r="G92" s="801"/>
    </row>
    <row r="93" spans="1:9" ht="48" thickBot="1" x14ac:dyDescent="0.3">
      <c r="A93" s="801"/>
      <c r="B93" s="1074" t="s">
        <v>599</v>
      </c>
      <c r="C93" s="1073">
        <f>C94+C97+C100+C103+C106+C109+C112+C115+C120</f>
        <v>63292</v>
      </c>
      <c r="D93" s="1073">
        <f>D94+D97+D100+D103+D106+D109+D112+D115+D120</f>
        <v>63800</v>
      </c>
      <c r="E93" s="1073">
        <f>E94+E97+E100+E103+E106+E109+E112+E115+E120</f>
        <v>64800</v>
      </c>
      <c r="F93" s="1073">
        <f>F94+F97+F100+F103+F106+F109+F112+F115+F120</f>
        <v>64800</v>
      </c>
      <c r="G93" s="1071"/>
      <c r="H93" s="437"/>
      <c r="I93" s="437"/>
    </row>
    <row r="94" spans="1:9" ht="16.5" thickBot="1" x14ac:dyDescent="0.3">
      <c r="A94" s="801"/>
      <c r="B94" s="1069" t="s">
        <v>568</v>
      </c>
      <c r="C94" s="1070">
        <f>C95+C96</f>
        <v>44000</v>
      </c>
      <c r="D94" s="1072">
        <f>D95+D96</f>
        <v>44000</v>
      </c>
      <c r="E94" s="1072">
        <f>E95+E96</f>
        <v>44000</v>
      </c>
      <c r="F94" s="1072">
        <f>F95+F96</f>
        <v>44000</v>
      </c>
      <c r="G94" s="1071"/>
    </row>
    <row r="95" spans="1:9" ht="16.5" thickBot="1" x14ac:dyDescent="0.3">
      <c r="A95" s="801"/>
      <c r="B95" s="1065" t="s">
        <v>569</v>
      </c>
      <c r="C95" s="1064">
        <f t="shared" ref="C95:F96" si="2">C40</f>
        <v>44000</v>
      </c>
      <c r="D95" s="1064">
        <f t="shared" si="2"/>
        <v>44000</v>
      </c>
      <c r="E95" s="1064">
        <f t="shared" si="2"/>
        <v>44000</v>
      </c>
      <c r="F95" s="1064">
        <f t="shared" si="2"/>
        <v>44000</v>
      </c>
      <c r="G95" s="801"/>
    </row>
    <row r="96" spans="1:9" ht="24.75" customHeight="1" thickBot="1" x14ac:dyDescent="0.3">
      <c r="A96" s="801"/>
      <c r="B96" s="1065" t="s">
        <v>600</v>
      </c>
      <c r="C96" s="1064">
        <f t="shared" si="2"/>
        <v>0</v>
      </c>
      <c r="D96" s="1064">
        <f t="shared" si="2"/>
        <v>0</v>
      </c>
      <c r="E96" s="1064">
        <f t="shared" si="2"/>
        <v>0</v>
      </c>
      <c r="F96" s="1064">
        <f t="shared" si="2"/>
        <v>0</v>
      </c>
      <c r="G96" s="801"/>
    </row>
    <row r="97" spans="1:7" ht="15.75" customHeight="1" thickBot="1" x14ac:dyDescent="0.3">
      <c r="A97" s="801"/>
      <c r="B97" s="1069" t="s">
        <v>571</v>
      </c>
      <c r="C97" s="1070">
        <f>C98+C99</f>
        <v>7300</v>
      </c>
      <c r="D97" s="1070">
        <f>D98+D99</f>
        <v>7300</v>
      </c>
      <c r="E97" s="1070">
        <f>E98+E99</f>
        <v>7300</v>
      </c>
      <c r="F97" s="1070">
        <f>F98+F99</f>
        <v>7300</v>
      </c>
      <c r="G97" s="1071"/>
    </row>
    <row r="98" spans="1:7" ht="16.5" thickBot="1" x14ac:dyDescent="0.3">
      <c r="A98" s="801"/>
      <c r="B98" s="1065" t="s">
        <v>569</v>
      </c>
      <c r="C98" s="1066">
        <f>C43</f>
        <v>7300</v>
      </c>
      <c r="D98" s="1066">
        <f>D43</f>
        <v>7300</v>
      </c>
      <c r="E98" s="1066">
        <v>7300</v>
      </c>
      <c r="F98" s="1066">
        <v>7300</v>
      </c>
      <c r="G98" s="801"/>
    </row>
    <row r="99" spans="1:7" ht="16.5" thickBot="1" x14ac:dyDescent="0.3">
      <c r="A99" s="801"/>
      <c r="B99" s="1065" t="s">
        <v>600</v>
      </c>
      <c r="C99" s="1064">
        <f>C44</f>
        <v>0</v>
      </c>
      <c r="D99" s="1064">
        <f>D44</f>
        <v>0</v>
      </c>
      <c r="E99" s="1064">
        <f>E44</f>
        <v>0</v>
      </c>
      <c r="F99" s="1064">
        <f>F44</f>
        <v>0</v>
      </c>
      <c r="G99" s="801"/>
    </row>
    <row r="100" spans="1:7" ht="16.5" thickBot="1" x14ac:dyDescent="0.3">
      <c r="A100" s="801"/>
      <c r="B100" s="1069" t="s">
        <v>572</v>
      </c>
      <c r="C100" s="1070">
        <f>C101+C102</f>
        <v>10752</v>
      </c>
      <c r="D100" s="1070">
        <f>D101+D102</f>
        <v>11500</v>
      </c>
      <c r="E100" s="1070">
        <f>E101+E102</f>
        <v>12500</v>
      </c>
      <c r="F100" s="1070">
        <f>F101+F102</f>
        <v>12500</v>
      </c>
      <c r="G100" s="801"/>
    </row>
    <row r="101" spans="1:7" ht="16.5" thickBot="1" x14ac:dyDescent="0.3">
      <c r="A101" s="801"/>
      <c r="B101" s="1065" t="s">
        <v>569</v>
      </c>
      <c r="C101" s="1064">
        <v>10752</v>
      </c>
      <c r="D101" s="1064">
        <f>D46</f>
        <v>11500</v>
      </c>
      <c r="E101" s="1064">
        <f>E46</f>
        <v>12500</v>
      </c>
      <c r="F101" s="1064">
        <v>12500</v>
      </c>
      <c r="G101" s="801"/>
    </row>
    <row r="102" spans="1:7" ht="16.5" thickBot="1" x14ac:dyDescent="0.3">
      <c r="A102" s="801"/>
      <c r="B102" s="1065" t="s">
        <v>600</v>
      </c>
      <c r="C102" s="1064">
        <f>C47</f>
        <v>0</v>
      </c>
      <c r="D102" s="1064">
        <f>D47</f>
        <v>0</v>
      </c>
      <c r="E102" s="1064">
        <f>E47</f>
        <v>0</v>
      </c>
      <c r="F102" s="1064">
        <f>F47</f>
        <v>0</v>
      </c>
      <c r="G102" s="801"/>
    </row>
    <row r="103" spans="1:7" ht="16.5" thickBot="1" x14ac:dyDescent="0.3">
      <c r="A103" s="801"/>
      <c r="B103" s="1069" t="s">
        <v>573</v>
      </c>
      <c r="C103" s="1070">
        <f>C104+C105</f>
        <v>0</v>
      </c>
      <c r="D103" s="1070">
        <f>D104+D105</f>
        <v>0</v>
      </c>
      <c r="E103" s="1070">
        <f>E104+E105</f>
        <v>0</v>
      </c>
      <c r="F103" s="1070">
        <f>F104+F105</f>
        <v>0</v>
      </c>
      <c r="G103" s="801"/>
    </row>
    <row r="104" spans="1:7" ht="16.5" thickBot="1" x14ac:dyDescent="0.3">
      <c r="A104" s="801"/>
      <c r="B104" s="1065" t="s">
        <v>569</v>
      </c>
      <c r="C104" s="1066">
        <f t="shared" ref="C104:F105" si="3">C49</f>
        <v>0</v>
      </c>
      <c r="D104" s="1066">
        <f t="shared" si="3"/>
        <v>0</v>
      </c>
      <c r="E104" s="1066">
        <f t="shared" si="3"/>
        <v>0</v>
      </c>
      <c r="F104" s="1066">
        <f t="shared" si="3"/>
        <v>0</v>
      </c>
      <c r="G104" s="801"/>
    </row>
    <row r="105" spans="1:7" ht="15.75" customHeight="1" thickBot="1" x14ac:dyDescent="0.3">
      <c r="A105" s="801"/>
      <c r="B105" s="1065" t="s">
        <v>600</v>
      </c>
      <c r="C105" s="1066">
        <f t="shared" si="3"/>
        <v>0</v>
      </c>
      <c r="D105" s="1066">
        <f t="shared" si="3"/>
        <v>0</v>
      </c>
      <c r="E105" s="1066">
        <f t="shared" si="3"/>
        <v>0</v>
      </c>
      <c r="F105" s="1066">
        <f t="shared" si="3"/>
        <v>0</v>
      </c>
      <c r="G105" s="801"/>
    </row>
    <row r="106" spans="1:7" ht="32.25" thickBot="1" x14ac:dyDescent="0.3">
      <c r="A106" s="801"/>
      <c r="B106" s="1069" t="s">
        <v>574</v>
      </c>
      <c r="C106" s="1070">
        <f>C107+C108</f>
        <v>0</v>
      </c>
      <c r="D106" s="1070">
        <f>D107+D108</f>
        <v>0</v>
      </c>
      <c r="E106" s="1070">
        <f>E107+E108</f>
        <v>0</v>
      </c>
      <c r="F106" s="1070">
        <f>F107+F108</f>
        <v>0</v>
      </c>
      <c r="G106" s="801"/>
    </row>
    <row r="107" spans="1:7" ht="16.5" thickBot="1" x14ac:dyDescent="0.3">
      <c r="A107" s="801"/>
      <c r="B107" s="1065" t="s">
        <v>569</v>
      </c>
      <c r="C107" s="1066">
        <f t="shared" ref="C107:F114" si="4">C52</f>
        <v>0</v>
      </c>
      <c r="D107" s="1066">
        <f t="shared" si="4"/>
        <v>0</v>
      </c>
      <c r="E107" s="1066">
        <f t="shared" si="4"/>
        <v>0</v>
      </c>
      <c r="F107" s="1066">
        <f t="shared" si="4"/>
        <v>0</v>
      </c>
      <c r="G107" s="801"/>
    </row>
    <row r="108" spans="1:7" ht="16.5" thickBot="1" x14ac:dyDescent="0.3">
      <c r="A108" s="801"/>
      <c r="B108" s="1065" t="s">
        <v>600</v>
      </c>
      <c r="C108" s="1066">
        <f t="shared" si="4"/>
        <v>0</v>
      </c>
      <c r="D108" s="1066">
        <f t="shared" si="4"/>
        <v>0</v>
      </c>
      <c r="E108" s="1066">
        <f t="shared" si="4"/>
        <v>0</v>
      </c>
      <c r="F108" s="1066">
        <f t="shared" si="4"/>
        <v>0</v>
      </c>
      <c r="G108" s="801"/>
    </row>
    <row r="109" spans="1:7" ht="16.5" thickBot="1" x14ac:dyDescent="0.3">
      <c r="A109" s="801"/>
      <c r="B109" s="1069" t="s">
        <v>575</v>
      </c>
      <c r="C109" s="1066">
        <f t="shared" si="4"/>
        <v>0</v>
      </c>
      <c r="D109" s="1066">
        <f t="shared" si="4"/>
        <v>0</v>
      </c>
      <c r="E109" s="1066">
        <f t="shared" si="4"/>
        <v>0</v>
      </c>
      <c r="F109" s="1066">
        <f t="shared" si="4"/>
        <v>0</v>
      </c>
      <c r="G109" s="801"/>
    </row>
    <row r="110" spans="1:7" ht="16.5" thickBot="1" x14ac:dyDescent="0.3">
      <c r="A110" s="801"/>
      <c r="B110" s="1065" t="s">
        <v>569</v>
      </c>
      <c r="C110" s="1066">
        <f t="shared" si="4"/>
        <v>0</v>
      </c>
      <c r="D110" s="1066">
        <f t="shared" si="4"/>
        <v>0</v>
      </c>
      <c r="E110" s="1066">
        <f t="shared" si="4"/>
        <v>0</v>
      </c>
      <c r="F110" s="1066">
        <f t="shared" si="4"/>
        <v>0</v>
      </c>
      <c r="G110" s="801"/>
    </row>
    <row r="111" spans="1:7" ht="16.5" thickBot="1" x14ac:dyDescent="0.3">
      <c r="A111" s="801"/>
      <c r="B111" s="1065" t="s">
        <v>600</v>
      </c>
      <c r="C111" s="1066">
        <f t="shared" si="4"/>
        <v>0</v>
      </c>
      <c r="D111" s="1066">
        <f t="shared" si="4"/>
        <v>0</v>
      </c>
      <c r="E111" s="1066">
        <f t="shared" si="4"/>
        <v>0</v>
      </c>
      <c r="F111" s="1066">
        <f t="shared" si="4"/>
        <v>0</v>
      </c>
      <c r="G111" s="801"/>
    </row>
    <row r="112" spans="1:7" ht="20.25" customHeight="1" thickBot="1" x14ac:dyDescent="0.3">
      <c r="A112" s="801"/>
      <c r="B112" s="1069" t="s">
        <v>576</v>
      </c>
      <c r="C112" s="1066">
        <f t="shared" si="4"/>
        <v>240</v>
      </c>
      <c r="D112" s="1066">
        <f t="shared" si="4"/>
        <v>0</v>
      </c>
      <c r="E112" s="1066">
        <f t="shared" si="4"/>
        <v>0</v>
      </c>
      <c r="F112" s="1066">
        <f t="shared" si="4"/>
        <v>0</v>
      </c>
      <c r="G112" s="801"/>
    </row>
    <row r="113" spans="1:8" ht="16.5" thickBot="1" x14ac:dyDescent="0.3">
      <c r="A113" s="801"/>
      <c r="B113" s="1065" t="s">
        <v>569</v>
      </c>
      <c r="C113" s="1066">
        <f t="shared" si="4"/>
        <v>240</v>
      </c>
      <c r="D113" s="1066">
        <f t="shared" si="4"/>
        <v>0</v>
      </c>
      <c r="E113" s="1066">
        <f t="shared" si="4"/>
        <v>0</v>
      </c>
      <c r="F113" s="1066">
        <f t="shared" si="4"/>
        <v>0</v>
      </c>
      <c r="G113" s="801"/>
    </row>
    <row r="114" spans="1:8" ht="16.5" thickBot="1" x14ac:dyDescent="0.3">
      <c r="A114" s="801"/>
      <c r="B114" s="1065" t="s">
        <v>600</v>
      </c>
      <c r="C114" s="1066">
        <f t="shared" si="4"/>
        <v>0</v>
      </c>
      <c r="D114" s="1066">
        <f t="shared" si="4"/>
        <v>0</v>
      </c>
      <c r="E114" s="1066">
        <f t="shared" si="4"/>
        <v>0</v>
      </c>
      <c r="F114" s="1066">
        <f t="shared" si="4"/>
        <v>0</v>
      </c>
      <c r="G114" s="801"/>
    </row>
    <row r="115" spans="1:8" ht="32.25" thickBot="1" x14ac:dyDescent="0.3">
      <c r="A115" s="801"/>
      <c r="B115" s="1069" t="s">
        <v>601</v>
      </c>
      <c r="C115" s="1066">
        <f>C80</f>
        <v>0</v>
      </c>
      <c r="D115" s="1066">
        <f>D80</f>
        <v>0</v>
      </c>
      <c r="E115" s="1066">
        <f>E80</f>
        <v>0</v>
      </c>
      <c r="F115" s="1066">
        <f>F80</f>
        <v>0</v>
      </c>
      <c r="G115" s="801"/>
    </row>
    <row r="116" spans="1:8" ht="15" customHeight="1" thickBot="1" x14ac:dyDescent="0.3">
      <c r="A116" s="801"/>
      <c r="B116" s="1065" t="s">
        <v>569</v>
      </c>
      <c r="C116" s="1066">
        <v>0</v>
      </c>
      <c r="D116" s="1066">
        <v>0</v>
      </c>
      <c r="E116" s="1066">
        <v>0</v>
      </c>
      <c r="F116" s="1066">
        <v>0</v>
      </c>
      <c r="G116" s="801"/>
    </row>
    <row r="117" spans="1:8" ht="15.75" customHeight="1" thickBot="1" x14ac:dyDescent="0.3">
      <c r="A117" s="801"/>
      <c r="B117" s="1065" t="s">
        <v>602</v>
      </c>
      <c r="C117" s="1064"/>
      <c r="D117" s="1063"/>
      <c r="E117" s="1063"/>
      <c r="F117" s="1063"/>
      <c r="G117" s="801"/>
    </row>
    <row r="118" spans="1:8" ht="19.5" customHeight="1" thickBot="1" x14ac:dyDescent="0.3">
      <c r="A118" s="801"/>
      <c r="B118" s="1065" t="s">
        <v>595</v>
      </c>
      <c r="C118" s="1066"/>
      <c r="D118" s="1066"/>
      <c r="E118" s="1066"/>
      <c r="F118" s="1066"/>
      <c r="G118" s="801"/>
    </row>
    <row r="119" spans="1:8" ht="16.5" thickBot="1" x14ac:dyDescent="0.3">
      <c r="A119" s="801"/>
      <c r="B119" s="1065" t="s">
        <v>596</v>
      </c>
      <c r="C119" s="1064"/>
      <c r="D119" s="1063"/>
      <c r="E119" s="1063"/>
      <c r="F119" s="1063"/>
      <c r="G119" s="801"/>
      <c r="H119" s="1068"/>
    </row>
    <row r="120" spans="1:8" ht="16.5" thickBot="1" x14ac:dyDescent="0.3">
      <c r="A120" s="801"/>
      <c r="B120" s="1069" t="s">
        <v>603</v>
      </c>
      <c r="C120" s="1066">
        <f>C121</f>
        <v>1000</v>
      </c>
      <c r="D120" s="1066">
        <f>D121</f>
        <v>1000</v>
      </c>
      <c r="E120" s="1066">
        <f>E121</f>
        <v>1000</v>
      </c>
      <c r="F120" s="1066">
        <f>F121</f>
        <v>1000</v>
      </c>
      <c r="G120" s="801"/>
      <c r="H120" s="1068"/>
    </row>
    <row r="121" spans="1:8" ht="39.75" customHeight="1" thickBot="1" x14ac:dyDescent="0.3">
      <c r="A121" s="801"/>
      <c r="B121" s="1065" t="s">
        <v>569</v>
      </c>
      <c r="C121" s="1066">
        <v>1000</v>
      </c>
      <c r="D121" s="1066">
        <v>1000</v>
      </c>
      <c r="E121" s="1066">
        <v>1000</v>
      </c>
      <c r="F121" s="1066">
        <v>1000</v>
      </c>
      <c r="G121" s="801"/>
      <c r="H121" s="1067"/>
    </row>
    <row r="122" spans="1:8" ht="40.5" customHeight="1" thickBot="1" x14ac:dyDescent="0.3">
      <c r="A122" s="801"/>
      <c r="B122" s="1065" t="s">
        <v>602</v>
      </c>
      <c r="C122" s="1064"/>
      <c r="D122" s="1063"/>
      <c r="E122" s="1063"/>
      <c r="F122" s="1063"/>
      <c r="G122" s="801"/>
    </row>
    <row r="123" spans="1:8" ht="28.5" customHeight="1" thickBot="1" x14ac:dyDescent="0.3">
      <c r="A123" s="801"/>
      <c r="B123" s="1065" t="s">
        <v>595</v>
      </c>
      <c r="C123" s="1066"/>
      <c r="D123" s="1066"/>
      <c r="E123" s="1066"/>
      <c r="F123" s="1066"/>
      <c r="G123" s="801"/>
    </row>
    <row r="124" spans="1:8" ht="16.5" thickBot="1" x14ac:dyDescent="0.3">
      <c r="A124" s="801"/>
      <c r="B124" s="1065" t="s">
        <v>596</v>
      </c>
      <c r="C124" s="1064"/>
      <c r="D124" s="1063"/>
      <c r="E124" s="1063"/>
      <c r="F124" s="1063"/>
      <c r="G124" s="801"/>
    </row>
    <row r="125" spans="1:8" ht="16.5" thickBot="1" x14ac:dyDescent="0.3">
      <c r="A125" s="801"/>
      <c r="B125" s="1062" t="s">
        <v>578</v>
      </c>
      <c r="C125" s="1061">
        <f>IF(C93-C92=0,0,"Error")</f>
        <v>0</v>
      </c>
      <c r="D125" s="1061">
        <f>IF(D93-D92=0,0,"Error")</f>
        <v>0</v>
      </c>
      <c r="E125" s="1061">
        <f>IF(E93-E92=0,0,"Error")</f>
        <v>0</v>
      </c>
      <c r="F125" s="1061">
        <f>IF(F93-F92=0,0,"Error")</f>
        <v>0</v>
      </c>
      <c r="G125" s="801"/>
    </row>
    <row r="126" spans="1:8" ht="15.75" x14ac:dyDescent="0.25">
      <c r="A126" s="801"/>
      <c r="B126" s="1060"/>
      <c r="C126" s="854"/>
      <c r="D126" s="854"/>
      <c r="E126" s="854"/>
      <c r="F126" s="854"/>
      <c r="G126" s="801"/>
    </row>
    <row r="138" spans="1:2" x14ac:dyDescent="0.25">
      <c r="A138" s="2289"/>
      <c r="B138" s="469"/>
    </row>
    <row r="139" spans="1:2" x14ac:dyDescent="0.25">
      <c r="A139" s="2289"/>
      <c r="B139" s="469"/>
    </row>
    <row r="140" spans="1:2" x14ac:dyDescent="0.25">
      <c r="A140" s="2289"/>
      <c r="B140" s="469"/>
    </row>
    <row r="142" spans="1:2" ht="15.75" thickBot="1" x14ac:dyDescent="0.3"/>
    <row r="143" spans="1:2" x14ac:dyDescent="0.25">
      <c r="B143" s="1619"/>
    </row>
    <row r="144" spans="1:2" x14ac:dyDescent="0.25">
      <c r="B144" s="1620"/>
    </row>
    <row r="145" spans="2:6" ht="15.75" thickBot="1" x14ac:dyDescent="0.3">
      <c r="B145" s="1621"/>
    </row>
    <row r="146" spans="2:6" x14ac:dyDescent="0.25">
      <c r="C146" s="469"/>
      <c r="D146" s="470"/>
      <c r="E146" s="471"/>
      <c r="F146" s="469"/>
    </row>
  </sheetData>
  <mergeCells count="32">
    <mergeCell ref="A138:A140"/>
    <mergeCell ref="B143:B145"/>
    <mergeCell ref="C67:F67"/>
    <mergeCell ref="C68:F68"/>
    <mergeCell ref="B69:B70"/>
    <mergeCell ref="B77:F77"/>
    <mergeCell ref="B78:B79"/>
    <mergeCell ref="C91:F91"/>
    <mergeCell ref="C18:F18"/>
    <mergeCell ref="B19:F19"/>
    <mergeCell ref="C66:F66"/>
    <mergeCell ref="B24:F24"/>
    <mergeCell ref="C25:F25"/>
    <mergeCell ref="C26:F26"/>
    <mergeCell ref="C27:F27"/>
    <mergeCell ref="B28:B29"/>
    <mergeCell ref="B36:F36"/>
    <mergeCell ref="B37:B38"/>
    <mergeCell ref="B23:F23"/>
    <mergeCell ref="B62:F62"/>
    <mergeCell ref="B63:F63"/>
    <mergeCell ref="C64:F64"/>
    <mergeCell ref="E65:F65"/>
    <mergeCell ref="B8:F8"/>
    <mergeCell ref="B9:F11"/>
    <mergeCell ref="C12:F12"/>
    <mergeCell ref="B13:B14"/>
    <mergeCell ref="A2:G2"/>
    <mergeCell ref="B3:F3"/>
    <mergeCell ref="C5:F5"/>
    <mergeCell ref="C6:F6"/>
    <mergeCell ref="C7:F7"/>
  </mergeCells>
  <printOptions horizontalCentered="1" verticalCentered="1"/>
  <pageMargins left="0.7" right="0.7" top="0.75" bottom="0.75" header="0.3" footer="0.3"/>
  <pageSetup scale="85" orientation="landscape" r:id="rId1"/>
  <rowBreaks count="2" manualBreakCount="2">
    <brk id="43" max="16383" man="1"/>
    <brk id="7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3"/>
  <sheetViews>
    <sheetView topLeftCell="A175" zoomScale="130" zoomScaleNormal="130" workbookViewId="0">
      <selection activeCell="X200" sqref="X200"/>
    </sheetView>
  </sheetViews>
  <sheetFormatPr defaultColWidth="9.140625" defaultRowHeight="12" x14ac:dyDescent="0.2"/>
  <cols>
    <col min="1" max="1" width="25.140625" style="1113" customWidth="1"/>
    <col min="2" max="2" width="13.7109375" style="1113" customWidth="1"/>
    <col min="3" max="3" width="10.85546875" style="1113" customWidth="1"/>
    <col min="4" max="4" width="11.7109375" style="1113" customWidth="1"/>
    <col min="5" max="5" width="24.28515625" style="1113" customWidth="1"/>
    <col min="6" max="16384" width="9.140625" style="1113"/>
  </cols>
  <sheetData>
    <row r="2" spans="1:5" ht="18" customHeight="1" x14ac:dyDescent="0.2">
      <c r="A2" s="1175" t="s">
        <v>610</v>
      </c>
      <c r="B2" s="1175"/>
      <c r="C2" s="1175"/>
      <c r="D2" s="1175"/>
      <c r="E2" s="1175"/>
    </row>
    <row r="3" spans="1:5" ht="18" customHeight="1" x14ac:dyDescent="0.2">
      <c r="A3" s="2295" t="s">
        <v>611</v>
      </c>
      <c r="B3" s="2295"/>
      <c r="C3" s="2295"/>
      <c r="D3" s="2295"/>
      <c r="E3" s="2295"/>
    </row>
    <row r="4" spans="1:5" ht="12.75" thickBot="1" x14ac:dyDescent="0.25"/>
    <row r="5" spans="1:5" ht="24.75" thickBot="1" x14ac:dyDescent="0.25">
      <c r="A5" s="1174" t="s">
        <v>6</v>
      </c>
      <c r="B5" s="2296" t="s">
        <v>2444</v>
      </c>
      <c r="C5" s="2296"/>
      <c r="D5" s="2296"/>
      <c r="E5" s="2296"/>
    </row>
    <row r="6" spans="1:5" ht="12.75" thickBot="1" x14ac:dyDescent="0.25">
      <c r="A6" s="1174" t="s">
        <v>8</v>
      </c>
      <c r="B6" s="2297" t="s">
        <v>2443</v>
      </c>
      <c r="C6" s="2298"/>
      <c r="D6" s="2298"/>
      <c r="E6" s="2299"/>
    </row>
    <row r="7" spans="1:5" ht="12.75" thickBot="1" x14ac:dyDescent="0.25">
      <c r="A7" s="1174" t="s">
        <v>10</v>
      </c>
      <c r="B7" s="2300" t="s">
        <v>546</v>
      </c>
      <c r="C7" s="2301"/>
      <c r="D7" s="2301"/>
      <c r="E7" s="2302"/>
    </row>
    <row r="8" spans="1:5" ht="12.75" thickBot="1" x14ac:dyDescent="0.25">
      <c r="A8" s="2303" t="s">
        <v>12</v>
      </c>
      <c r="B8" s="2304"/>
      <c r="C8" s="2304"/>
      <c r="D8" s="2304"/>
      <c r="E8" s="2305"/>
    </row>
    <row r="9" spans="1:5" ht="20.25" customHeight="1" thickBot="1" x14ac:dyDescent="0.25">
      <c r="A9" s="1861" t="s">
        <v>2442</v>
      </c>
      <c r="B9" s="1862"/>
      <c r="C9" s="1862"/>
      <c r="D9" s="1862"/>
      <c r="E9" s="1863"/>
    </row>
    <row r="10" spans="1:5" ht="28.5" customHeight="1" thickBot="1" x14ac:dyDescent="0.25">
      <c r="A10" s="1861"/>
      <c r="B10" s="1862"/>
      <c r="C10" s="1862"/>
      <c r="D10" s="1862"/>
      <c r="E10" s="1863"/>
    </row>
    <row r="11" spans="1:5" ht="30.75" customHeight="1" thickBot="1" x14ac:dyDescent="0.25">
      <c r="A11" s="1861"/>
      <c r="B11" s="1862"/>
      <c r="C11" s="1862"/>
      <c r="D11" s="1862"/>
      <c r="E11" s="1863"/>
    </row>
    <row r="12" spans="1:5" ht="38.25" customHeight="1" thickBot="1" x14ac:dyDescent="0.25">
      <c r="A12" s="1173" t="s">
        <v>14</v>
      </c>
      <c r="B12" s="1674" t="s">
        <v>2441</v>
      </c>
      <c r="C12" s="1675"/>
      <c r="D12" s="1675"/>
      <c r="E12" s="1886"/>
    </row>
    <row r="13" spans="1:5" ht="23.25" customHeight="1" x14ac:dyDescent="0.2">
      <c r="A13" s="2290" t="s">
        <v>16</v>
      </c>
      <c r="B13" s="1172">
        <v>2022</v>
      </c>
      <c r="C13" s="1172">
        <v>2023</v>
      </c>
      <c r="D13" s="1172">
        <v>2024</v>
      </c>
      <c r="E13" s="1172">
        <v>2025</v>
      </c>
    </row>
    <row r="14" spans="1:5" ht="12.75" thickBot="1" x14ac:dyDescent="0.25">
      <c r="A14" s="2291"/>
      <c r="B14" s="1171" t="s">
        <v>17</v>
      </c>
      <c r="C14" s="1171" t="s">
        <v>18</v>
      </c>
      <c r="D14" s="1171" t="s">
        <v>18</v>
      </c>
      <c r="E14" s="1171" t="s">
        <v>18</v>
      </c>
    </row>
    <row r="15" spans="1:5" ht="24.75" customHeight="1" thickBot="1" x14ac:dyDescent="0.25">
      <c r="A15" s="1170" t="s">
        <v>2440</v>
      </c>
      <c r="B15" s="1169">
        <v>2</v>
      </c>
      <c r="C15" s="1169">
        <v>2</v>
      </c>
      <c r="D15" s="1169">
        <v>2</v>
      </c>
      <c r="E15" s="1169">
        <v>1</v>
      </c>
    </row>
    <row r="16" spans="1:5" ht="24.75" customHeight="1" thickBot="1" x14ac:dyDescent="0.25">
      <c r="A16" s="739" t="s">
        <v>550</v>
      </c>
      <c r="B16" s="2292" t="s">
        <v>2439</v>
      </c>
      <c r="C16" s="2293"/>
      <c r="D16" s="2293"/>
      <c r="E16" s="2294"/>
    </row>
    <row r="17" spans="1:5" ht="23.25" customHeight="1" thickBot="1" x14ac:dyDescent="0.25">
      <c r="A17" s="2300" t="s">
        <v>552</v>
      </c>
      <c r="B17" s="2301"/>
      <c r="C17" s="2301"/>
      <c r="D17" s="2301"/>
      <c r="E17" s="2302"/>
    </row>
    <row r="18" spans="1:5" ht="12.75" thickBot="1" x14ac:dyDescent="0.25">
      <c r="A18" s="1168"/>
      <c r="B18" s="1167" t="s">
        <v>1989</v>
      </c>
      <c r="C18" s="1166" t="s">
        <v>1989</v>
      </c>
      <c r="D18" s="1166" t="s">
        <v>1989</v>
      </c>
      <c r="E18" s="1166" t="s">
        <v>1989</v>
      </c>
    </row>
    <row r="19" spans="1:5" ht="96" x14ac:dyDescent="0.2">
      <c r="A19" s="1164" t="s">
        <v>2438</v>
      </c>
      <c r="B19" s="1165">
        <v>0.35</v>
      </c>
      <c r="C19" s="1162">
        <v>0.4</v>
      </c>
      <c r="D19" s="1162">
        <v>0.45</v>
      </c>
      <c r="E19" s="1162">
        <v>0.5</v>
      </c>
    </row>
    <row r="20" spans="1:5" ht="96" customHeight="1" x14ac:dyDescent="0.2">
      <c r="A20" s="1164" t="s">
        <v>2437</v>
      </c>
      <c r="B20" s="1163">
        <v>0.25</v>
      </c>
      <c r="C20" s="1162">
        <v>0.25</v>
      </c>
      <c r="D20" s="1162">
        <v>0.25</v>
      </c>
      <c r="E20" s="1162">
        <v>0.3</v>
      </c>
    </row>
    <row r="21" spans="1:5" ht="12.75" thickBot="1" x14ac:dyDescent="0.25">
      <c r="A21" s="1161"/>
      <c r="B21" s="1160"/>
      <c r="C21" s="1159"/>
      <c r="D21" s="1159"/>
      <c r="E21" s="1158"/>
    </row>
    <row r="22" spans="1:5" ht="12.75" thickBot="1" x14ac:dyDescent="0.25">
      <c r="A22" s="2306" t="s">
        <v>556</v>
      </c>
      <c r="B22" s="2307"/>
      <c r="C22" s="2307"/>
      <c r="D22" s="2307"/>
      <c r="E22" s="2308"/>
    </row>
    <row r="23" spans="1:5" ht="12.75" thickBot="1" x14ac:dyDescent="0.25">
      <c r="A23" s="2306" t="s">
        <v>628</v>
      </c>
      <c r="B23" s="2307"/>
      <c r="C23" s="2307"/>
      <c r="D23" s="2307"/>
      <c r="E23" s="2308"/>
    </row>
    <row r="24" spans="1:5" ht="12.75" thickBot="1" x14ac:dyDescent="0.25">
      <c r="A24" s="736" t="s">
        <v>2432</v>
      </c>
      <c r="B24" s="2312" t="s">
        <v>2436</v>
      </c>
      <c r="C24" s="2313"/>
      <c r="D24" s="2313"/>
      <c r="E24" s="2314"/>
    </row>
    <row r="25" spans="1:5" ht="33.75" customHeight="1" thickBot="1" x14ac:dyDescent="0.25">
      <c r="A25" s="1137" t="s">
        <v>558</v>
      </c>
      <c r="B25" s="2315" t="s">
        <v>2435</v>
      </c>
      <c r="C25" s="2316"/>
      <c r="D25" s="2316"/>
      <c r="E25" s="2317"/>
    </row>
    <row r="26" spans="1:5" ht="58.9" customHeight="1" thickBot="1" x14ac:dyDescent="0.25">
      <c r="A26" s="1132" t="s">
        <v>560</v>
      </c>
      <c r="B26" s="2318" t="s">
        <v>2434</v>
      </c>
      <c r="C26" s="2319"/>
      <c r="D26" s="2319"/>
      <c r="E26" s="2320"/>
    </row>
    <row r="27" spans="1:5" ht="12.75" thickBot="1" x14ac:dyDescent="0.25">
      <c r="A27" s="1132" t="s">
        <v>37</v>
      </c>
      <c r="B27" s="2321" t="s">
        <v>2084</v>
      </c>
      <c r="C27" s="2322"/>
      <c r="D27" s="2322"/>
      <c r="E27" s="2323"/>
    </row>
    <row r="28" spans="1:5" ht="12.75" customHeight="1" x14ac:dyDescent="0.2">
      <c r="A28" s="2290"/>
      <c r="B28" s="1129">
        <v>2022</v>
      </c>
      <c r="C28" s="1129">
        <v>2023</v>
      </c>
      <c r="D28" s="1129">
        <v>2024</v>
      </c>
      <c r="E28" s="1129">
        <v>2025</v>
      </c>
    </row>
    <row r="29" spans="1:5" ht="12" customHeight="1" thickBot="1" x14ac:dyDescent="0.25">
      <c r="A29" s="2291"/>
      <c r="B29" s="1128" t="s">
        <v>17</v>
      </c>
      <c r="C29" s="1128" t="s">
        <v>18</v>
      </c>
      <c r="D29" s="1128" t="s">
        <v>18</v>
      </c>
      <c r="E29" s="1128" t="s">
        <v>18</v>
      </c>
    </row>
    <row r="30" spans="1:5" ht="12.75" customHeight="1" thickBot="1" x14ac:dyDescent="0.25">
      <c r="A30" s="1132" t="s">
        <v>39</v>
      </c>
      <c r="B30" s="1133">
        <v>8</v>
      </c>
      <c r="C30" s="1133">
        <v>5</v>
      </c>
      <c r="D30" s="1133">
        <v>10</v>
      </c>
      <c r="E30" s="1133">
        <v>11</v>
      </c>
    </row>
    <row r="31" spans="1:5" ht="12.75" thickBot="1" x14ac:dyDescent="0.25">
      <c r="A31" s="1132" t="s">
        <v>562</v>
      </c>
      <c r="B31" s="1133">
        <f>B39+B42+B45</f>
        <v>85800</v>
      </c>
      <c r="C31" s="1133">
        <f>C39+C42+C45</f>
        <v>85580</v>
      </c>
      <c r="D31" s="1133">
        <f>D39+D42+D45</f>
        <v>86500</v>
      </c>
      <c r="E31" s="1133">
        <f>E39+E42+E45</f>
        <v>86500</v>
      </c>
    </row>
    <row r="32" spans="1:5" ht="12.75" thickBot="1" x14ac:dyDescent="0.25">
      <c r="A32" s="1132" t="s">
        <v>563</v>
      </c>
      <c r="B32" s="1157">
        <f>B31/B30</f>
        <v>10725</v>
      </c>
      <c r="C32" s="1157">
        <f>C31/C30</f>
        <v>17116</v>
      </c>
      <c r="D32" s="1157">
        <f>D31/D30</f>
        <v>8650</v>
      </c>
      <c r="E32" s="1157">
        <f>E31/E30</f>
        <v>7863.636363636364</v>
      </c>
    </row>
    <row r="33" spans="1:5" ht="12.75" thickBot="1" x14ac:dyDescent="0.25">
      <c r="A33" s="1132" t="s">
        <v>564</v>
      </c>
      <c r="B33" s="1156" t="s">
        <v>565</v>
      </c>
      <c r="C33" s="1155"/>
      <c r="D33" s="1155"/>
      <c r="E33" s="1155"/>
    </row>
    <row r="34" spans="1:5" ht="12.75" thickBot="1" x14ac:dyDescent="0.25">
      <c r="A34" s="1132" t="s">
        <v>566</v>
      </c>
      <c r="B34" s="1156" t="s">
        <v>565</v>
      </c>
      <c r="C34" s="1155"/>
      <c r="D34" s="1155"/>
      <c r="E34" s="1155"/>
    </row>
    <row r="35" spans="1:5" ht="12.75" thickBot="1" x14ac:dyDescent="0.25">
      <c r="A35" s="1132" t="s">
        <v>51</v>
      </c>
      <c r="B35" s="1156" t="s">
        <v>565</v>
      </c>
      <c r="C35" s="1155"/>
      <c r="D35" s="1155"/>
      <c r="E35" s="1155"/>
    </row>
    <row r="36" spans="1:5" ht="12.6" customHeight="1" thickBot="1" x14ac:dyDescent="0.25">
      <c r="A36" s="2309" t="s">
        <v>2433</v>
      </c>
      <c r="B36" s="2310"/>
      <c r="C36" s="2310"/>
      <c r="D36" s="2310"/>
      <c r="E36" s="2311"/>
    </row>
    <row r="37" spans="1:5" ht="12.75" customHeight="1" x14ac:dyDescent="0.2">
      <c r="A37" s="2290"/>
      <c r="B37" s="1129">
        <v>2022</v>
      </c>
      <c r="C37" s="1129">
        <v>2023</v>
      </c>
      <c r="D37" s="1129">
        <v>2024</v>
      </c>
      <c r="E37" s="1129">
        <v>2025</v>
      </c>
    </row>
    <row r="38" spans="1:5" ht="14.25" customHeight="1" thickBot="1" x14ac:dyDescent="0.25">
      <c r="A38" s="2291"/>
      <c r="B38" s="1128" t="s">
        <v>17</v>
      </c>
      <c r="C38" s="1128" t="s">
        <v>18</v>
      </c>
      <c r="D38" s="1128" t="s">
        <v>18</v>
      </c>
      <c r="E38" s="1128" t="s">
        <v>18</v>
      </c>
    </row>
    <row r="39" spans="1:5" ht="12.75" thickBot="1" x14ac:dyDescent="0.25">
      <c r="A39" s="738" t="s">
        <v>568</v>
      </c>
      <c r="B39" s="1116">
        <f>B40</f>
        <v>66760</v>
      </c>
      <c r="C39" s="1123">
        <f>C40</f>
        <v>66760</v>
      </c>
      <c r="D39" s="1123">
        <f>D40</f>
        <v>66760</v>
      </c>
      <c r="E39" s="1123">
        <f>E40</f>
        <v>66760</v>
      </c>
    </row>
    <row r="40" spans="1:5" ht="12.75" thickBot="1" x14ac:dyDescent="0.25">
      <c r="A40" s="737" t="s">
        <v>569</v>
      </c>
      <c r="B40" s="1118">
        <v>66760</v>
      </c>
      <c r="C40" s="1154">
        <v>66760</v>
      </c>
      <c r="D40" s="1154">
        <v>66760</v>
      </c>
      <c r="E40" s="1154">
        <v>66760</v>
      </c>
    </row>
    <row r="41" spans="1:5" ht="12.75" thickBot="1" x14ac:dyDescent="0.25">
      <c r="A41" s="737" t="s">
        <v>570</v>
      </c>
      <c r="B41" s="1118"/>
      <c r="C41" s="1141"/>
      <c r="D41" s="1141"/>
      <c r="E41" s="1153"/>
    </row>
    <row r="42" spans="1:5" ht="24.75" customHeight="1" thickBot="1" x14ac:dyDescent="0.25">
      <c r="A42" s="738" t="s">
        <v>571</v>
      </c>
      <c r="B42" s="1116">
        <f>B43+B44</f>
        <v>11820</v>
      </c>
      <c r="C42" s="1123">
        <f>C43+C44</f>
        <v>11820</v>
      </c>
      <c r="D42" s="1123">
        <f>D43+D44</f>
        <v>11820</v>
      </c>
      <c r="E42" s="1123">
        <f>E43+E44</f>
        <v>11820</v>
      </c>
    </row>
    <row r="43" spans="1:5" ht="12.75" thickBot="1" x14ac:dyDescent="0.25">
      <c r="A43" s="737" t="s">
        <v>569</v>
      </c>
      <c r="B43" s="1119">
        <v>11820</v>
      </c>
      <c r="C43" s="1146">
        <v>11820</v>
      </c>
      <c r="D43" s="1146">
        <v>11820</v>
      </c>
      <c r="E43" s="1146">
        <v>11820</v>
      </c>
    </row>
    <row r="44" spans="1:5" ht="12.75" thickBot="1" x14ac:dyDescent="0.25">
      <c r="A44" s="737" t="s">
        <v>570</v>
      </c>
      <c r="B44" s="1118"/>
      <c r="C44" s="1152"/>
      <c r="D44" s="1152"/>
      <c r="E44" s="1152"/>
    </row>
    <row r="45" spans="1:5" ht="12.75" thickBot="1" x14ac:dyDescent="0.25">
      <c r="A45" s="738" t="s">
        <v>572</v>
      </c>
      <c r="B45" s="1116">
        <f>B46+B47</f>
        <v>7220</v>
      </c>
      <c r="C45" s="1123">
        <f>C46+C47</f>
        <v>7000</v>
      </c>
      <c r="D45" s="1123">
        <f>D46+D47</f>
        <v>7920</v>
      </c>
      <c r="E45" s="1123">
        <f>E46+E47</f>
        <v>7920</v>
      </c>
    </row>
    <row r="46" spans="1:5" ht="12.75" thickBot="1" x14ac:dyDescent="0.25">
      <c r="A46" s="737" t="s">
        <v>569</v>
      </c>
      <c r="B46" s="1146">
        <v>7220</v>
      </c>
      <c r="C46" s="1146">
        <v>7000</v>
      </c>
      <c r="D46" s="1146">
        <v>7920</v>
      </c>
      <c r="E46" s="1146">
        <v>7920</v>
      </c>
    </row>
    <row r="47" spans="1:5" ht="15.75" customHeight="1" thickBot="1" x14ac:dyDescent="0.25">
      <c r="A47" s="737" t="s">
        <v>570</v>
      </c>
      <c r="B47" s="1118"/>
      <c r="C47" s="1119"/>
      <c r="D47" s="1119"/>
      <c r="E47" s="1119"/>
    </row>
    <row r="48" spans="1:5" ht="12.75" thickBot="1" x14ac:dyDescent="0.25">
      <c r="A48" s="738" t="s">
        <v>573</v>
      </c>
      <c r="B48" s="1122">
        <f>B49+B50</f>
        <v>0</v>
      </c>
      <c r="C48" s="1122">
        <f>C49+C50</f>
        <v>0</v>
      </c>
      <c r="D48" s="1122">
        <f>D49+D50</f>
        <v>0</v>
      </c>
      <c r="E48" s="1122">
        <f>E49+E50</f>
        <v>0</v>
      </c>
    </row>
    <row r="49" spans="1:5" ht="12.75" thickBot="1" x14ac:dyDescent="0.25">
      <c r="A49" s="737" t="s">
        <v>569</v>
      </c>
      <c r="B49" s="1118"/>
      <c r="C49" s="1119"/>
      <c r="D49" s="1119"/>
      <c r="E49" s="1119"/>
    </row>
    <row r="50" spans="1:5" ht="12.75" thickBot="1" x14ac:dyDescent="0.25">
      <c r="A50" s="737" t="s">
        <v>570</v>
      </c>
      <c r="B50" s="1118"/>
      <c r="C50" s="1119"/>
      <c r="D50" s="1119"/>
      <c r="E50" s="1119"/>
    </row>
    <row r="51" spans="1:5" ht="12.75" thickBot="1" x14ac:dyDescent="0.25">
      <c r="A51" s="738" t="s">
        <v>574</v>
      </c>
      <c r="B51" s="1127">
        <f>B52+B53</f>
        <v>0</v>
      </c>
      <c r="C51" s="1127">
        <f>C52+C53</f>
        <v>0</v>
      </c>
      <c r="D51" s="1127">
        <f>D52+D53</f>
        <v>0</v>
      </c>
      <c r="E51" s="1127">
        <f>E52+E53</f>
        <v>0</v>
      </c>
    </row>
    <row r="52" spans="1:5" ht="13.5" customHeight="1" thickBot="1" x14ac:dyDescent="0.25">
      <c r="A52" s="737" t="s">
        <v>569</v>
      </c>
      <c r="B52" s="1139"/>
      <c r="C52" s="1126"/>
      <c r="D52" s="1126"/>
      <c r="E52" s="1126"/>
    </row>
    <row r="53" spans="1:5" ht="12.75" thickBot="1" x14ac:dyDescent="0.25">
      <c r="A53" s="737" t="s">
        <v>570</v>
      </c>
      <c r="B53" s="1139"/>
      <c r="C53" s="1126"/>
      <c r="D53" s="1126"/>
      <c r="E53" s="1126"/>
    </row>
    <row r="54" spans="1:5" ht="12.75" thickBot="1" x14ac:dyDescent="0.25">
      <c r="A54" s="738" t="s">
        <v>575</v>
      </c>
      <c r="B54" s="1127">
        <f>B55+B56</f>
        <v>0</v>
      </c>
      <c r="C54" s="1127">
        <f>C55+C56</f>
        <v>0</v>
      </c>
      <c r="D54" s="1127">
        <f>D55+D56</f>
        <v>0</v>
      </c>
      <c r="E54" s="1127">
        <f>E55+E56</f>
        <v>0</v>
      </c>
    </row>
    <row r="55" spans="1:5" ht="12.75" thickBot="1" x14ac:dyDescent="0.25">
      <c r="A55" s="737" t="s">
        <v>569</v>
      </c>
      <c r="B55" s="1139"/>
      <c r="C55" s="1126"/>
      <c r="D55" s="1126"/>
      <c r="E55" s="1126"/>
    </row>
    <row r="56" spans="1:5" ht="12.75" thickBot="1" x14ac:dyDescent="0.25">
      <c r="A56" s="737" t="s">
        <v>570</v>
      </c>
      <c r="B56" s="1139"/>
      <c r="C56" s="1126"/>
      <c r="D56" s="1126"/>
      <c r="E56" s="1126"/>
    </row>
    <row r="57" spans="1:5" ht="24.75" thickBot="1" x14ac:dyDescent="0.25">
      <c r="A57" s="738" t="s">
        <v>576</v>
      </c>
      <c r="B57" s="1127">
        <f>B58+B59</f>
        <v>0</v>
      </c>
      <c r="C57" s="1127">
        <f>C58+C59</f>
        <v>0</v>
      </c>
      <c r="D57" s="1127">
        <f>D58+D59</f>
        <v>0</v>
      </c>
      <c r="E57" s="1127">
        <f>E58+E59</f>
        <v>0</v>
      </c>
    </row>
    <row r="58" spans="1:5" ht="12.75" thickBot="1" x14ac:dyDescent="0.25">
      <c r="A58" s="737" t="s">
        <v>569</v>
      </c>
      <c r="B58" s="1139"/>
      <c r="C58" s="1151">
        <v>0</v>
      </c>
      <c r="D58" s="1151"/>
      <c r="E58" s="1151"/>
    </row>
    <row r="59" spans="1:5" ht="12.75" thickBot="1" x14ac:dyDescent="0.25">
      <c r="A59" s="737" t="s">
        <v>570</v>
      </c>
      <c r="B59" s="1139"/>
      <c r="C59" s="1150"/>
      <c r="D59" s="1149"/>
      <c r="E59" s="1149"/>
    </row>
    <row r="60" spans="1:5" ht="12.75" thickBot="1" x14ac:dyDescent="0.25">
      <c r="A60" s="741" t="s">
        <v>577</v>
      </c>
      <c r="B60" s="1138">
        <f>B57+B54+B51+B48+B45+B42+B39</f>
        <v>85800</v>
      </c>
      <c r="C60" s="1138">
        <f>C57+C54+C51+C48+C45+C42+C39</f>
        <v>85580</v>
      </c>
      <c r="D60" s="1138">
        <f>D57+D54+D51+D48+D45+D42+D39</f>
        <v>86500</v>
      </c>
      <c r="E60" s="1138">
        <f>E57+E54+E51+E48+E45+E42+E39</f>
        <v>86500</v>
      </c>
    </row>
    <row r="61" spans="1:5" ht="22.5" customHeight="1" thickBot="1" x14ac:dyDescent="0.25">
      <c r="A61" s="1148" t="s">
        <v>578</v>
      </c>
      <c r="B61" s="1115">
        <f>IF(B60-B31=0,0,)</f>
        <v>0</v>
      </c>
      <c r="C61" s="1115">
        <f>IF(C60-C31=0,0,)</f>
        <v>0</v>
      </c>
      <c r="D61" s="1115">
        <f>IF(D60-D31=0,0,)</f>
        <v>0</v>
      </c>
      <c r="E61" s="1115">
        <f>IF(E60-E31=0,0,)</f>
        <v>0</v>
      </c>
    </row>
    <row r="62" spans="1:5" ht="22.5" customHeight="1" thickBot="1" x14ac:dyDescent="0.25">
      <c r="A62" s="736" t="s">
        <v>2432</v>
      </c>
      <c r="B62" s="2312" t="s">
        <v>2431</v>
      </c>
      <c r="C62" s="2313"/>
      <c r="D62" s="2313"/>
      <c r="E62" s="2314"/>
    </row>
    <row r="63" spans="1:5" ht="30.75" customHeight="1" thickBot="1" x14ac:dyDescent="0.25">
      <c r="A63" s="1143" t="s">
        <v>647</v>
      </c>
      <c r="B63" s="2324" t="s">
        <v>2430</v>
      </c>
      <c r="C63" s="2325"/>
      <c r="D63" s="2325"/>
      <c r="E63" s="2326"/>
    </row>
    <row r="64" spans="1:5" ht="60" customHeight="1" thickBot="1" x14ac:dyDescent="0.25">
      <c r="A64" s="1132" t="s">
        <v>560</v>
      </c>
      <c r="B64" s="2300" t="s">
        <v>2429</v>
      </c>
      <c r="C64" s="2301"/>
      <c r="D64" s="2301"/>
      <c r="E64" s="2302"/>
    </row>
    <row r="65" spans="1:5" ht="12.75" thickBot="1" x14ac:dyDescent="0.25">
      <c r="A65" s="1132" t="s">
        <v>37</v>
      </c>
      <c r="B65" s="2327" t="s">
        <v>2428</v>
      </c>
      <c r="C65" s="2328"/>
      <c r="D65" s="2328"/>
      <c r="E65" s="2329"/>
    </row>
    <row r="66" spans="1:5" ht="12.75" customHeight="1" x14ac:dyDescent="0.2">
      <c r="A66" s="2290"/>
      <c r="B66" s="1129">
        <v>2022</v>
      </c>
      <c r="C66" s="1129">
        <v>2023</v>
      </c>
      <c r="D66" s="1129">
        <v>2024</v>
      </c>
      <c r="E66" s="1129">
        <v>2025</v>
      </c>
    </row>
    <row r="67" spans="1:5" ht="18" customHeight="1" thickBot="1" x14ac:dyDescent="0.25">
      <c r="A67" s="2291"/>
      <c r="B67" s="1128" t="s">
        <v>17</v>
      </c>
      <c r="C67" s="1128" t="s">
        <v>18</v>
      </c>
      <c r="D67" s="1128" t="s">
        <v>18</v>
      </c>
      <c r="E67" s="1128" t="s">
        <v>18</v>
      </c>
    </row>
    <row r="68" spans="1:5" ht="12.75" customHeight="1" thickBot="1" x14ac:dyDescent="0.25">
      <c r="A68" s="1132" t="s">
        <v>39</v>
      </c>
      <c r="B68" s="1147">
        <v>0.25</v>
      </c>
      <c r="C68" s="1147">
        <v>0.25</v>
      </c>
      <c r="D68" s="1147">
        <v>0.25</v>
      </c>
      <c r="E68" s="1147">
        <v>0.3</v>
      </c>
    </row>
    <row r="69" spans="1:5" ht="12.75" thickBot="1" x14ac:dyDescent="0.25">
      <c r="A69" s="1132" t="s">
        <v>562</v>
      </c>
      <c r="B69" s="1133">
        <f>B98</f>
        <v>5500</v>
      </c>
      <c r="C69" s="1133">
        <f>C98</f>
        <v>7000</v>
      </c>
      <c r="D69" s="1133">
        <f>D98</f>
        <v>7000</v>
      </c>
      <c r="E69" s="1133">
        <f>E98</f>
        <v>7000</v>
      </c>
    </row>
    <row r="70" spans="1:5" ht="12.75" thickBot="1" x14ac:dyDescent="0.25">
      <c r="A70" s="1132" t="s">
        <v>563</v>
      </c>
      <c r="B70" s="1133"/>
      <c r="C70" s="1133"/>
      <c r="D70" s="1133"/>
      <c r="E70" s="1133"/>
    </row>
    <row r="71" spans="1:5" ht="12.75" thickBot="1" x14ac:dyDescent="0.25">
      <c r="A71" s="1132" t="s">
        <v>564</v>
      </c>
      <c r="B71" s="1131" t="s">
        <v>565</v>
      </c>
      <c r="C71" s="1130"/>
      <c r="D71" s="1130"/>
      <c r="E71" s="1130"/>
    </row>
    <row r="72" spans="1:5" ht="12.75" thickBot="1" x14ac:dyDescent="0.25">
      <c r="A72" s="1132" t="s">
        <v>566</v>
      </c>
      <c r="B72" s="1131" t="s">
        <v>565</v>
      </c>
      <c r="C72" s="1130"/>
      <c r="D72" s="1130"/>
      <c r="E72" s="1130"/>
    </row>
    <row r="73" spans="1:5" ht="12.75" thickBot="1" x14ac:dyDescent="0.25">
      <c r="A73" s="1132" t="s">
        <v>51</v>
      </c>
      <c r="B73" s="1131" t="s">
        <v>565</v>
      </c>
      <c r="C73" s="1130"/>
      <c r="D73" s="1130"/>
      <c r="E73" s="1130"/>
    </row>
    <row r="74" spans="1:5" ht="24.75" customHeight="1" thickBot="1" x14ac:dyDescent="0.25">
      <c r="A74" s="2309" t="s">
        <v>2427</v>
      </c>
      <c r="B74" s="2310"/>
      <c r="C74" s="2310"/>
      <c r="D74" s="2310"/>
      <c r="E74" s="2311"/>
    </row>
    <row r="75" spans="1:5" ht="12.75" customHeight="1" x14ac:dyDescent="0.2">
      <c r="A75" s="2290"/>
      <c r="B75" s="1129">
        <v>2022</v>
      </c>
      <c r="C75" s="1129">
        <v>2023</v>
      </c>
      <c r="D75" s="1129">
        <v>2024</v>
      </c>
      <c r="E75" s="1129">
        <v>2025</v>
      </c>
    </row>
    <row r="76" spans="1:5" ht="12.6" customHeight="1" thickBot="1" x14ac:dyDescent="0.25">
      <c r="A76" s="2291"/>
      <c r="B76" s="1128" t="s">
        <v>17</v>
      </c>
      <c r="C76" s="1128" t="s">
        <v>18</v>
      </c>
      <c r="D76" s="1128" t="s">
        <v>18</v>
      </c>
      <c r="E76" s="1128" t="s">
        <v>18</v>
      </c>
    </row>
    <row r="77" spans="1:5" ht="17.25" customHeight="1" thickBot="1" x14ac:dyDescent="0.25">
      <c r="A77" s="738" t="s">
        <v>568</v>
      </c>
      <c r="B77" s="1116">
        <f>B78+B79</f>
        <v>0</v>
      </c>
      <c r="C77" s="1116">
        <f>C78+C79</f>
        <v>0</v>
      </c>
      <c r="D77" s="1116">
        <f>D78+D79</f>
        <v>0</v>
      </c>
      <c r="E77" s="1116">
        <f>E78+E79</f>
        <v>0</v>
      </c>
    </row>
    <row r="78" spans="1:5" ht="22.5" customHeight="1" thickBot="1" x14ac:dyDescent="0.25">
      <c r="A78" s="737" t="s">
        <v>569</v>
      </c>
      <c r="B78" s="1119">
        <v>0</v>
      </c>
      <c r="C78" s="1119">
        <v>0</v>
      </c>
      <c r="D78" s="1119">
        <v>0</v>
      </c>
      <c r="E78" s="1119">
        <v>0</v>
      </c>
    </row>
    <row r="79" spans="1:5" ht="15" customHeight="1" thickBot="1" x14ac:dyDescent="0.25">
      <c r="A79" s="737" t="s">
        <v>570</v>
      </c>
      <c r="B79" s="1118"/>
      <c r="C79" s="1141"/>
      <c r="D79" s="1141"/>
      <c r="E79" s="1141"/>
    </row>
    <row r="80" spans="1:5" ht="24.75" customHeight="1" thickBot="1" x14ac:dyDescent="0.25">
      <c r="A80" s="738" t="s">
        <v>571</v>
      </c>
      <c r="B80" s="1116">
        <f>B81+B82</f>
        <v>0</v>
      </c>
      <c r="C80" s="1116">
        <f>C81+C82</f>
        <v>0</v>
      </c>
      <c r="D80" s="1116">
        <f>D81+D82</f>
        <v>0</v>
      </c>
      <c r="E80" s="1116">
        <f>E81+E82</f>
        <v>0</v>
      </c>
    </row>
    <row r="81" spans="1:5" ht="12.75" thickBot="1" x14ac:dyDescent="0.25">
      <c r="A81" s="737" t="s">
        <v>569</v>
      </c>
      <c r="B81" s="1119"/>
      <c r="C81" s="1119"/>
      <c r="D81" s="1119"/>
      <c r="E81" s="1119"/>
    </row>
    <row r="82" spans="1:5" ht="12.75" thickBot="1" x14ac:dyDescent="0.25">
      <c r="A82" s="737" t="s">
        <v>570</v>
      </c>
      <c r="B82" s="1118"/>
      <c r="C82" s="1119"/>
      <c r="D82" s="1119"/>
      <c r="E82" s="1119"/>
    </row>
    <row r="83" spans="1:5" ht="24.75" customHeight="1" thickBot="1" x14ac:dyDescent="0.25">
      <c r="A83" s="738" t="s">
        <v>572</v>
      </c>
      <c r="B83" s="1116">
        <f>B84+B85</f>
        <v>5500</v>
      </c>
      <c r="C83" s="1123">
        <f>C84+C85</f>
        <v>7000</v>
      </c>
      <c r="D83" s="1123">
        <f>D84+D85</f>
        <v>7000</v>
      </c>
      <c r="E83" s="1123">
        <f>E84+E85</f>
        <v>7000</v>
      </c>
    </row>
    <row r="84" spans="1:5" ht="12.75" thickBot="1" x14ac:dyDescent="0.25">
      <c r="A84" s="737" t="s">
        <v>569</v>
      </c>
      <c r="B84" s="1140">
        <v>5500</v>
      </c>
      <c r="C84" s="1146">
        <v>7000</v>
      </c>
      <c r="D84" s="1146">
        <v>7000</v>
      </c>
      <c r="E84" s="1146">
        <v>7000</v>
      </c>
    </row>
    <row r="85" spans="1:5" ht="12.75" thickBot="1" x14ac:dyDescent="0.25">
      <c r="A85" s="737" t="s">
        <v>570</v>
      </c>
      <c r="B85" s="1139"/>
      <c r="C85" s="1126"/>
      <c r="D85" s="1126"/>
      <c r="E85" s="1126"/>
    </row>
    <row r="86" spans="1:5" ht="12.75" thickBot="1" x14ac:dyDescent="0.25">
      <c r="A86" s="738" t="s">
        <v>573</v>
      </c>
      <c r="B86" s="1127">
        <f>B87+B88</f>
        <v>0</v>
      </c>
      <c r="C86" s="1127">
        <f>C87+C88</f>
        <v>0</v>
      </c>
      <c r="D86" s="1127">
        <f>D87+D88</f>
        <v>0</v>
      </c>
      <c r="E86" s="1127">
        <f>E87+E88</f>
        <v>0</v>
      </c>
    </row>
    <row r="87" spans="1:5" ht="12.75" thickBot="1" x14ac:dyDescent="0.25">
      <c r="A87" s="737" t="s">
        <v>569</v>
      </c>
      <c r="B87" s="1139"/>
      <c r="C87" s="1126"/>
      <c r="D87" s="1126"/>
      <c r="E87" s="1126"/>
    </row>
    <row r="88" spans="1:5" ht="12.75" thickBot="1" x14ac:dyDescent="0.25">
      <c r="A88" s="737" t="s">
        <v>570</v>
      </c>
      <c r="B88" s="1139"/>
      <c r="C88" s="1126"/>
      <c r="D88" s="1126"/>
      <c r="E88" s="1126"/>
    </row>
    <row r="89" spans="1:5" ht="12.75" thickBot="1" x14ac:dyDescent="0.25">
      <c r="A89" s="738" t="s">
        <v>574</v>
      </c>
      <c r="B89" s="1127">
        <f>B90+B91</f>
        <v>0</v>
      </c>
      <c r="C89" s="1127">
        <f>C90+C91</f>
        <v>0</v>
      </c>
      <c r="D89" s="1127">
        <f>D90+D91</f>
        <v>0</v>
      </c>
      <c r="E89" s="1127">
        <f>E90+E91</f>
        <v>0</v>
      </c>
    </row>
    <row r="90" spans="1:5" ht="12.75" thickBot="1" x14ac:dyDescent="0.25">
      <c r="A90" s="737" t="s">
        <v>569</v>
      </c>
      <c r="B90" s="1139"/>
      <c r="C90" s="1126"/>
      <c r="D90" s="1126"/>
      <c r="E90" s="1126"/>
    </row>
    <row r="91" spans="1:5" ht="12.75" thickBot="1" x14ac:dyDescent="0.25">
      <c r="A91" s="737" t="s">
        <v>570</v>
      </c>
      <c r="B91" s="1139"/>
      <c r="C91" s="1126"/>
      <c r="D91" s="1126"/>
      <c r="E91" s="1126"/>
    </row>
    <row r="92" spans="1:5" ht="12.75" thickBot="1" x14ac:dyDescent="0.25">
      <c r="A92" s="738" t="s">
        <v>575</v>
      </c>
      <c r="B92" s="1127">
        <f>B93+B94</f>
        <v>0</v>
      </c>
      <c r="C92" s="1127">
        <f>C93+C94</f>
        <v>0</v>
      </c>
      <c r="D92" s="1127">
        <f>D93+D94</f>
        <v>0</v>
      </c>
      <c r="E92" s="1127">
        <f>E93+E94</f>
        <v>0</v>
      </c>
    </row>
    <row r="93" spans="1:5" ht="12.75" thickBot="1" x14ac:dyDescent="0.25">
      <c r="A93" s="737" t="s">
        <v>569</v>
      </c>
      <c r="B93" s="1139"/>
      <c r="C93" s="1126"/>
      <c r="D93" s="1126"/>
      <c r="E93" s="1126"/>
    </row>
    <row r="94" spans="1:5" ht="12.75" thickBot="1" x14ac:dyDescent="0.25">
      <c r="A94" s="737" t="s">
        <v>570</v>
      </c>
      <c r="B94" s="1139"/>
      <c r="C94" s="1126"/>
      <c r="D94" s="1126"/>
      <c r="E94" s="1126"/>
    </row>
    <row r="95" spans="1:5" ht="24.75" thickBot="1" x14ac:dyDescent="0.25">
      <c r="A95" s="738" t="s">
        <v>576</v>
      </c>
      <c r="B95" s="1127">
        <f>B96+B97</f>
        <v>0</v>
      </c>
      <c r="C95" s="1127">
        <f>C96+C97</f>
        <v>0</v>
      </c>
      <c r="D95" s="1127">
        <f>D96+D97</f>
        <v>0</v>
      </c>
      <c r="E95" s="1127">
        <f>E96+E97</f>
        <v>0</v>
      </c>
    </row>
    <row r="96" spans="1:5" ht="12.75" thickBot="1" x14ac:dyDescent="0.25">
      <c r="A96" s="737" t="s">
        <v>569</v>
      </c>
      <c r="B96" s="1139"/>
      <c r="C96" s="1126"/>
      <c r="D96" s="1126"/>
      <c r="E96" s="1126"/>
    </row>
    <row r="97" spans="1:5" ht="12.75" thickBot="1" x14ac:dyDescent="0.25">
      <c r="A97" s="1145" t="s">
        <v>570</v>
      </c>
      <c r="B97" s="1139"/>
      <c r="C97" s="1126"/>
      <c r="D97" s="1126"/>
      <c r="E97" s="1126"/>
    </row>
    <row r="98" spans="1:5" ht="12.75" thickBot="1" x14ac:dyDescent="0.25">
      <c r="A98" s="1144" t="s">
        <v>2006</v>
      </c>
      <c r="B98" s="1138">
        <f>B95+B92+B89+B86+B83+B80+B77</f>
        <v>5500</v>
      </c>
      <c r="C98" s="1138">
        <f>C95+C92+C89+C86+C83+C80+C77</f>
        <v>7000</v>
      </c>
      <c r="D98" s="1138">
        <f>D95+D92+D89+D86+D83+D80+D77</f>
        <v>7000</v>
      </c>
      <c r="E98" s="1138">
        <f>E95+E92+E89+E86+E83+E80+E77</f>
        <v>7000</v>
      </c>
    </row>
    <row r="99" spans="1:5" ht="17.25" customHeight="1" thickBot="1" x14ac:dyDescent="0.25">
      <c r="A99" s="736" t="s">
        <v>578</v>
      </c>
      <c r="B99" s="1115">
        <f>IF(B98-B69=0,0,)</f>
        <v>0</v>
      </c>
      <c r="C99" s="1115">
        <f>IF(C98-C69=0,0,"Error")</f>
        <v>0</v>
      </c>
      <c r="D99" s="1115">
        <f>IF(D98-D69=0,0,)</f>
        <v>0</v>
      </c>
      <c r="E99" s="1115">
        <f>IF(E98-E69=0,0,)</f>
        <v>0</v>
      </c>
    </row>
    <row r="100" spans="1:5" ht="25.5" customHeight="1" thickBot="1" x14ac:dyDescent="0.25">
      <c r="A100" s="736" t="s">
        <v>2088</v>
      </c>
      <c r="B100" s="2330" t="s">
        <v>2426</v>
      </c>
      <c r="C100" s="2331"/>
      <c r="D100" s="2331"/>
      <c r="E100" s="2332"/>
    </row>
    <row r="101" spans="1:5" ht="43.5" customHeight="1" thickBot="1" x14ac:dyDescent="0.25">
      <c r="A101" s="1143" t="s">
        <v>654</v>
      </c>
      <c r="B101" s="2315" t="s">
        <v>2425</v>
      </c>
      <c r="C101" s="2316"/>
      <c r="D101" s="2316"/>
      <c r="E101" s="2317"/>
    </row>
    <row r="102" spans="1:5" ht="49.5" customHeight="1" thickBot="1" x14ac:dyDescent="0.25">
      <c r="A102" s="1132" t="s">
        <v>560</v>
      </c>
      <c r="B102" s="2300" t="s">
        <v>2424</v>
      </c>
      <c r="C102" s="2301"/>
      <c r="D102" s="2301"/>
      <c r="E102" s="2302"/>
    </row>
    <row r="103" spans="1:5" ht="12.75" thickBot="1" x14ac:dyDescent="0.25">
      <c r="A103" s="1132" t="s">
        <v>37</v>
      </c>
      <c r="B103" s="2327" t="s">
        <v>1249</v>
      </c>
      <c r="C103" s="2328"/>
      <c r="D103" s="2328"/>
      <c r="E103" s="2329"/>
    </row>
    <row r="104" spans="1:5" ht="12.75" customHeight="1" x14ac:dyDescent="0.2">
      <c r="A104" s="2290"/>
      <c r="B104" s="1129">
        <v>2022</v>
      </c>
      <c r="C104" s="1129">
        <v>2023</v>
      </c>
      <c r="D104" s="1129">
        <v>2024</v>
      </c>
      <c r="E104" s="1129">
        <v>2025</v>
      </c>
    </row>
    <row r="105" spans="1:5" ht="12.75" thickBot="1" x14ac:dyDescent="0.25">
      <c r="A105" s="2291"/>
      <c r="B105" s="1128" t="s">
        <v>17</v>
      </c>
      <c r="C105" s="1128" t="s">
        <v>18</v>
      </c>
      <c r="D105" s="1128" t="s">
        <v>18</v>
      </c>
      <c r="E105" s="1128" t="s">
        <v>18</v>
      </c>
    </row>
    <row r="106" spans="1:5" ht="14.25" customHeight="1" thickBot="1" x14ac:dyDescent="0.25">
      <c r="A106" s="1132" t="s">
        <v>39</v>
      </c>
      <c r="B106" s="1133">
        <v>150</v>
      </c>
      <c r="C106" s="1133">
        <v>190</v>
      </c>
      <c r="D106" s="1133">
        <v>275</v>
      </c>
      <c r="E106" s="1133">
        <v>390</v>
      </c>
    </row>
    <row r="107" spans="1:5" ht="13.5" customHeight="1" thickBot="1" x14ac:dyDescent="0.25">
      <c r="A107" s="1132" t="s">
        <v>562</v>
      </c>
      <c r="B107" s="1142">
        <f>B121</f>
        <v>5500</v>
      </c>
      <c r="C107" s="1142">
        <f>C121</f>
        <v>6920</v>
      </c>
      <c r="D107" s="1142">
        <f>D121</f>
        <v>7000</v>
      </c>
      <c r="E107" s="1142">
        <f>E121</f>
        <v>7000</v>
      </c>
    </row>
    <row r="108" spans="1:5" ht="18" customHeight="1" thickBot="1" x14ac:dyDescent="0.25">
      <c r="A108" s="1132" t="s">
        <v>563</v>
      </c>
      <c r="B108" s="1133"/>
      <c r="C108" s="1133"/>
      <c r="D108" s="1133"/>
      <c r="E108" s="1133"/>
    </row>
    <row r="109" spans="1:5" ht="12.75" thickBot="1" x14ac:dyDescent="0.25">
      <c r="A109" s="1132" t="s">
        <v>564</v>
      </c>
      <c r="B109" s="1131"/>
      <c r="C109" s="1130"/>
      <c r="D109" s="1130"/>
      <c r="E109" s="1130"/>
    </row>
    <row r="110" spans="1:5" ht="12.75" thickBot="1" x14ac:dyDescent="0.25">
      <c r="A110" s="1132" t="s">
        <v>566</v>
      </c>
      <c r="B110" s="1131"/>
      <c r="C110" s="1130"/>
      <c r="D110" s="1130"/>
      <c r="E110" s="1130"/>
    </row>
    <row r="111" spans="1:5" ht="12.75" thickBot="1" x14ac:dyDescent="0.25">
      <c r="A111" s="1132" t="s">
        <v>51</v>
      </c>
      <c r="B111" s="1131"/>
      <c r="C111" s="1130"/>
      <c r="D111" s="1130"/>
      <c r="E111" s="1130"/>
    </row>
    <row r="112" spans="1:5" ht="24.75" customHeight="1" thickBot="1" x14ac:dyDescent="0.25">
      <c r="A112" s="2309" t="s">
        <v>2423</v>
      </c>
      <c r="B112" s="2310"/>
      <c r="C112" s="2310"/>
      <c r="D112" s="2310"/>
      <c r="E112" s="2311"/>
    </row>
    <row r="113" spans="1:5" ht="23.25" customHeight="1" x14ac:dyDescent="0.2">
      <c r="A113" s="2290"/>
      <c r="B113" s="1129">
        <v>2022</v>
      </c>
      <c r="C113" s="1129">
        <v>2023</v>
      </c>
      <c r="D113" s="1129">
        <v>2024</v>
      </c>
      <c r="E113" s="1129">
        <v>2025</v>
      </c>
    </row>
    <row r="114" spans="1:5" ht="22.5" customHeight="1" thickBot="1" x14ac:dyDescent="0.25">
      <c r="A114" s="2291"/>
      <c r="B114" s="1128" t="s">
        <v>17</v>
      </c>
      <c r="C114" s="1128" t="s">
        <v>18</v>
      </c>
      <c r="D114" s="1128" t="s">
        <v>18</v>
      </c>
      <c r="E114" s="1128" t="s">
        <v>18</v>
      </c>
    </row>
    <row r="115" spans="1:5" ht="24.75" customHeight="1" thickBot="1" x14ac:dyDescent="0.25">
      <c r="A115" s="738" t="s">
        <v>568</v>
      </c>
      <c r="B115" s="1116">
        <f>B116+B117</f>
        <v>0</v>
      </c>
      <c r="C115" s="1116">
        <f>C116+C117</f>
        <v>0</v>
      </c>
      <c r="D115" s="1116">
        <f>D116+D117</f>
        <v>0</v>
      </c>
      <c r="E115" s="1116">
        <f>E116+E117</f>
        <v>0</v>
      </c>
    </row>
    <row r="116" spans="1:5" ht="12.75" thickBot="1" x14ac:dyDescent="0.25">
      <c r="A116" s="737" t="s">
        <v>569</v>
      </c>
      <c r="B116" s="1119"/>
      <c r="C116" s="1119"/>
      <c r="D116" s="1119"/>
      <c r="E116" s="1119">
        <v>0</v>
      </c>
    </row>
    <row r="117" spans="1:5" ht="12.75" thickBot="1" x14ac:dyDescent="0.25">
      <c r="A117" s="737" t="s">
        <v>570</v>
      </c>
      <c r="B117" s="1118"/>
      <c r="C117" s="1141"/>
      <c r="D117" s="1141"/>
      <c r="E117" s="1141"/>
    </row>
    <row r="118" spans="1:5" ht="24.75" customHeight="1" thickBot="1" x14ac:dyDescent="0.25">
      <c r="A118" s="738" t="s">
        <v>571</v>
      </c>
      <c r="B118" s="1116">
        <f>B119+B120</f>
        <v>0</v>
      </c>
      <c r="C118" s="1116">
        <f>C119+C120</f>
        <v>0</v>
      </c>
      <c r="D118" s="1116">
        <f>D119+D120</f>
        <v>0</v>
      </c>
      <c r="E118" s="1116">
        <f>E119+E120</f>
        <v>0</v>
      </c>
    </row>
    <row r="119" spans="1:5" ht="12.75" thickBot="1" x14ac:dyDescent="0.25">
      <c r="A119" s="737" t="s">
        <v>569</v>
      </c>
      <c r="B119" s="1119"/>
      <c r="C119" s="1119"/>
      <c r="D119" s="1119"/>
      <c r="E119" s="1119">
        <v>0</v>
      </c>
    </row>
    <row r="120" spans="1:5" ht="12.75" thickBot="1" x14ac:dyDescent="0.25">
      <c r="A120" s="737" t="s">
        <v>570</v>
      </c>
      <c r="B120" s="1118"/>
      <c r="C120" s="1119"/>
      <c r="D120" s="1119"/>
      <c r="E120" s="1119"/>
    </row>
    <row r="121" spans="1:5" ht="24.75" customHeight="1" thickBot="1" x14ac:dyDescent="0.25">
      <c r="A121" s="738" t="s">
        <v>572</v>
      </c>
      <c r="B121" s="1116">
        <f>B122+B123</f>
        <v>5500</v>
      </c>
      <c r="C121" s="1116">
        <f>C122+C123</f>
        <v>6920</v>
      </c>
      <c r="D121" s="1116">
        <f>D122+D123</f>
        <v>7000</v>
      </c>
      <c r="E121" s="1116">
        <f>E122+E123</f>
        <v>7000</v>
      </c>
    </row>
    <row r="122" spans="1:5" ht="12.75" thickBot="1" x14ac:dyDescent="0.25">
      <c r="A122" s="737" t="s">
        <v>569</v>
      </c>
      <c r="B122" s="1140">
        <v>5500</v>
      </c>
      <c r="C122" s="1125">
        <v>6920</v>
      </c>
      <c r="D122" s="1125">
        <v>7000</v>
      </c>
      <c r="E122" s="1125">
        <v>7000</v>
      </c>
    </row>
    <row r="123" spans="1:5" ht="12.75" thickBot="1" x14ac:dyDescent="0.25">
      <c r="A123" s="737" t="s">
        <v>570</v>
      </c>
      <c r="B123" s="1139"/>
      <c r="C123" s="1126"/>
      <c r="D123" s="1126"/>
      <c r="E123" s="1126"/>
    </row>
    <row r="124" spans="1:5" ht="12.75" thickBot="1" x14ac:dyDescent="0.25">
      <c r="A124" s="738" t="s">
        <v>573</v>
      </c>
      <c r="B124" s="1127">
        <f>B125+B126</f>
        <v>0</v>
      </c>
      <c r="C124" s="1127">
        <f>C125+C126</f>
        <v>0</v>
      </c>
      <c r="D124" s="1127">
        <f>D125+D126</f>
        <v>0</v>
      </c>
      <c r="E124" s="1127">
        <f>E125+E126</f>
        <v>0</v>
      </c>
    </row>
    <row r="125" spans="1:5" ht="12.75" thickBot="1" x14ac:dyDescent="0.25">
      <c r="A125" s="737" t="s">
        <v>569</v>
      </c>
      <c r="B125" s="1139"/>
      <c r="C125" s="1126"/>
      <c r="D125" s="1126"/>
      <c r="E125" s="1126"/>
    </row>
    <row r="126" spans="1:5" ht="12.75" thickBot="1" x14ac:dyDescent="0.25">
      <c r="A126" s="737" t="s">
        <v>570</v>
      </c>
      <c r="B126" s="1139"/>
      <c r="C126" s="1126"/>
      <c r="D126" s="1126"/>
      <c r="E126" s="1126"/>
    </row>
    <row r="127" spans="1:5" ht="12.75" thickBot="1" x14ac:dyDescent="0.25">
      <c r="A127" s="738" t="s">
        <v>574</v>
      </c>
      <c r="B127" s="1127">
        <f>B128+B129</f>
        <v>0</v>
      </c>
      <c r="C127" s="1127">
        <f>C128+C129</f>
        <v>0</v>
      </c>
      <c r="D127" s="1127">
        <f>D128+D129</f>
        <v>0</v>
      </c>
      <c r="E127" s="1127">
        <f>E128+E129</f>
        <v>0</v>
      </c>
    </row>
    <row r="128" spans="1:5" ht="12.75" thickBot="1" x14ac:dyDescent="0.25">
      <c r="A128" s="737" t="s">
        <v>569</v>
      </c>
      <c r="B128" s="1139"/>
      <c r="C128" s="1126"/>
      <c r="D128" s="1126"/>
      <c r="E128" s="1126"/>
    </row>
    <row r="129" spans="1:5" ht="15" customHeight="1" thickBot="1" x14ac:dyDescent="0.25">
      <c r="A129" s="737" t="s">
        <v>570</v>
      </c>
      <c r="B129" s="1139"/>
      <c r="C129" s="1126"/>
      <c r="D129" s="1126"/>
      <c r="E129" s="1126"/>
    </row>
    <row r="130" spans="1:5" ht="12.75" thickBot="1" x14ac:dyDescent="0.25">
      <c r="A130" s="738" t="s">
        <v>575</v>
      </c>
      <c r="B130" s="1127">
        <f>B131+B132</f>
        <v>0</v>
      </c>
      <c r="C130" s="1127">
        <f>C131+C132</f>
        <v>0</v>
      </c>
      <c r="D130" s="1127">
        <f>D131+D132</f>
        <v>0</v>
      </c>
      <c r="E130" s="1127">
        <f>E131+E132</f>
        <v>0</v>
      </c>
    </row>
    <row r="131" spans="1:5" ht="12.75" thickBot="1" x14ac:dyDescent="0.25">
      <c r="A131" s="737" t="s">
        <v>569</v>
      </c>
      <c r="B131" s="1139"/>
      <c r="C131" s="1126"/>
      <c r="D131" s="1126"/>
      <c r="E131" s="1126"/>
    </row>
    <row r="132" spans="1:5" ht="12.75" thickBot="1" x14ac:dyDescent="0.25">
      <c r="A132" s="737" t="s">
        <v>570</v>
      </c>
      <c r="B132" s="1139"/>
      <c r="C132" s="1126"/>
      <c r="D132" s="1126"/>
      <c r="E132" s="1126"/>
    </row>
    <row r="133" spans="1:5" ht="24.75" thickBot="1" x14ac:dyDescent="0.25">
      <c r="A133" s="738" t="s">
        <v>576</v>
      </c>
      <c r="B133" s="1127">
        <f>B134+B135</f>
        <v>0</v>
      </c>
      <c r="C133" s="1127">
        <f>C134+C135</f>
        <v>0</v>
      </c>
      <c r="D133" s="1127">
        <f>D134+D135</f>
        <v>0</v>
      </c>
      <c r="E133" s="1127">
        <f>E134+E135</f>
        <v>0</v>
      </c>
    </row>
    <row r="134" spans="1:5" ht="12.75" thickBot="1" x14ac:dyDescent="0.25">
      <c r="A134" s="737" t="s">
        <v>569</v>
      </c>
      <c r="B134" s="1139"/>
      <c r="C134" s="1126"/>
      <c r="D134" s="1126"/>
      <c r="E134" s="1126"/>
    </row>
    <row r="135" spans="1:5" ht="12.75" thickBot="1" x14ac:dyDescent="0.25">
      <c r="A135" s="737" t="s">
        <v>570</v>
      </c>
      <c r="B135" s="1139"/>
      <c r="C135" s="1126"/>
      <c r="D135" s="1126"/>
      <c r="E135" s="1126"/>
    </row>
    <row r="136" spans="1:5" ht="12.75" thickBot="1" x14ac:dyDescent="0.25">
      <c r="A136" s="750" t="s">
        <v>2255</v>
      </c>
      <c r="B136" s="1138">
        <f>B133+B130+B127+B124+B121+B118+B115</f>
        <v>5500</v>
      </c>
      <c r="C136" s="1138">
        <f>C133+C130+C127+C124+C121+C118+C115</f>
        <v>6920</v>
      </c>
      <c r="D136" s="1138">
        <f>D133+D130+D127+D124+D121+D118+D115</f>
        <v>7000</v>
      </c>
      <c r="E136" s="1138">
        <f>E133+E130+E127+E124+E121+E118+E115</f>
        <v>7000</v>
      </c>
    </row>
    <row r="137" spans="1:5" ht="17.25" customHeight="1" thickBot="1" x14ac:dyDescent="0.25">
      <c r="A137" s="736" t="s">
        <v>578</v>
      </c>
      <c r="B137" s="1115">
        <f>IF(B136-B107=0,0,)</f>
        <v>0</v>
      </c>
      <c r="C137" s="1115">
        <f>IF(C136-C107=0,0,)</f>
        <v>0</v>
      </c>
      <c r="D137" s="1115">
        <f>IF(D136-D107=0,0,)</f>
        <v>0</v>
      </c>
      <c r="E137" s="1115">
        <f>IF(E136-E107=0,0,)</f>
        <v>0</v>
      </c>
    </row>
    <row r="138" spans="1:5" ht="12.75" thickBot="1" x14ac:dyDescent="0.25">
      <c r="A138" s="2306" t="s">
        <v>639</v>
      </c>
      <c r="B138" s="2307"/>
      <c r="C138" s="2307"/>
      <c r="D138" s="2307"/>
      <c r="E138" s="2308"/>
    </row>
    <row r="139" spans="1:5" ht="12.75" thickBot="1" x14ac:dyDescent="0.25">
      <c r="A139" s="2306" t="s">
        <v>640</v>
      </c>
      <c r="B139" s="2307"/>
      <c r="C139" s="2307"/>
      <c r="D139" s="2307"/>
      <c r="E139" s="2308"/>
    </row>
    <row r="140" spans="1:5" ht="24.75" thickBot="1" x14ac:dyDescent="0.25">
      <c r="A140" s="1137" t="s">
        <v>584</v>
      </c>
      <c r="B140" s="2336" t="s">
        <v>2422</v>
      </c>
      <c r="C140" s="2337"/>
      <c r="D140" s="2338"/>
      <c r="E140" s="2339"/>
    </row>
    <row r="141" spans="1:5" ht="51" customHeight="1" thickBot="1" x14ac:dyDescent="0.25">
      <c r="A141" s="1137" t="s">
        <v>641</v>
      </c>
      <c r="B141" s="1136" t="s">
        <v>2421</v>
      </c>
      <c r="C141" s="1135" t="s">
        <v>587</v>
      </c>
      <c r="D141" s="2340" t="s">
        <v>2420</v>
      </c>
      <c r="E141" s="2341"/>
    </row>
    <row r="142" spans="1:5" ht="12.75" thickBot="1" x14ac:dyDescent="0.25">
      <c r="A142" s="1134"/>
      <c r="B142" s="2342"/>
      <c r="C142" s="2343"/>
      <c r="D142" s="2344"/>
      <c r="E142" s="2345"/>
    </row>
    <row r="143" spans="1:5" ht="46.5" customHeight="1" thickBot="1" x14ac:dyDescent="0.25">
      <c r="A143" s="1132" t="s">
        <v>560</v>
      </c>
      <c r="B143" s="2300" t="s">
        <v>2419</v>
      </c>
      <c r="C143" s="2301"/>
      <c r="D143" s="2301"/>
      <c r="E143" s="2302"/>
    </row>
    <row r="144" spans="1:5" ht="12.75" thickBot="1" x14ac:dyDescent="0.25">
      <c r="A144" s="1132" t="s">
        <v>37</v>
      </c>
      <c r="B144" s="2333" t="s">
        <v>2418</v>
      </c>
      <c r="C144" s="2334"/>
      <c r="D144" s="2334"/>
      <c r="E144" s="2335"/>
    </row>
    <row r="145" spans="1:5" ht="12.75" customHeight="1" x14ac:dyDescent="0.2">
      <c r="A145" s="2290"/>
      <c r="B145" s="1129">
        <v>2022</v>
      </c>
      <c r="C145" s="1129">
        <v>2023</v>
      </c>
      <c r="D145" s="1129">
        <v>2024</v>
      </c>
      <c r="E145" s="1129">
        <v>2025</v>
      </c>
    </row>
    <row r="146" spans="1:5" ht="12.75" thickBot="1" x14ac:dyDescent="0.25">
      <c r="A146" s="2291"/>
      <c r="B146" s="1128" t="s">
        <v>17</v>
      </c>
      <c r="C146" s="1128" t="s">
        <v>18</v>
      </c>
      <c r="D146" s="1128" t="s">
        <v>18</v>
      </c>
      <c r="E146" s="1128" t="s">
        <v>18</v>
      </c>
    </row>
    <row r="147" spans="1:5" ht="12.75" thickBot="1" x14ac:dyDescent="0.25">
      <c r="A147" s="1132" t="s">
        <v>39</v>
      </c>
      <c r="B147" s="1133">
        <v>1</v>
      </c>
      <c r="C147" s="1133">
        <v>1</v>
      </c>
      <c r="D147" s="1133">
        <v>1</v>
      </c>
      <c r="E147" s="1133">
        <v>1</v>
      </c>
    </row>
    <row r="148" spans="1:5" ht="12.75" thickBot="1" x14ac:dyDescent="0.25">
      <c r="A148" s="1132" t="s">
        <v>562</v>
      </c>
      <c r="B148" s="1133">
        <f>B166</f>
        <v>103000</v>
      </c>
      <c r="C148" s="1133">
        <f>C166</f>
        <v>103000</v>
      </c>
      <c r="D148" s="1133">
        <f>D166</f>
        <v>103000</v>
      </c>
      <c r="E148" s="1133">
        <f>E166</f>
        <v>103000</v>
      </c>
    </row>
    <row r="149" spans="1:5" ht="12.75" thickBot="1" x14ac:dyDescent="0.25">
      <c r="A149" s="1132" t="s">
        <v>563</v>
      </c>
      <c r="B149" s="1133">
        <f>B148/B147</f>
        <v>103000</v>
      </c>
      <c r="C149" s="1133">
        <f>C148/C147</f>
        <v>103000</v>
      </c>
      <c r="D149" s="1133">
        <f>D148/D147</f>
        <v>103000</v>
      </c>
      <c r="E149" s="1133">
        <f>E148/E147</f>
        <v>103000</v>
      </c>
    </row>
    <row r="150" spans="1:5" ht="12.75" thickBot="1" x14ac:dyDescent="0.25">
      <c r="A150" s="1132" t="s">
        <v>564</v>
      </c>
      <c r="B150" s="1131" t="s">
        <v>565</v>
      </c>
      <c r="C150" s="1130"/>
      <c r="D150" s="1130"/>
      <c r="E150" s="1130"/>
    </row>
    <row r="151" spans="1:5" ht="12.75" thickBot="1" x14ac:dyDescent="0.25">
      <c r="A151" s="1132" t="s">
        <v>566</v>
      </c>
      <c r="B151" s="1131" t="s">
        <v>565</v>
      </c>
      <c r="C151" s="1130"/>
      <c r="D151" s="1130"/>
      <c r="E151" s="1130"/>
    </row>
    <row r="152" spans="1:5" ht="12.75" thickBot="1" x14ac:dyDescent="0.25">
      <c r="A152" s="1132" t="s">
        <v>51</v>
      </c>
      <c r="B152" s="1131" t="s">
        <v>565</v>
      </c>
      <c r="C152" s="1130"/>
      <c r="D152" s="1130"/>
      <c r="E152" s="1130"/>
    </row>
    <row r="153" spans="1:5" ht="12.6" customHeight="1" thickBot="1" x14ac:dyDescent="0.25">
      <c r="A153" s="2309" t="s">
        <v>2417</v>
      </c>
      <c r="B153" s="2310"/>
      <c r="C153" s="2310"/>
      <c r="D153" s="2310"/>
      <c r="E153" s="2311"/>
    </row>
    <row r="154" spans="1:5" ht="12.75" customHeight="1" x14ac:dyDescent="0.2">
      <c r="A154" s="2290"/>
      <c r="B154" s="1129">
        <v>2022</v>
      </c>
      <c r="C154" s="1129">
        <v>2023</v>
      </c>
      <c r="D154" s="1129">
        <v>2024</v>
      </c>
      <c r="E154" s="1129">
        <v>2025</v>
      </c>
    </row>
    <row r="155" spans="1:5" ht="11.45" customHeight="1" thickBot="1" x14ac:dyDescent="0.25">
      <c r="A155" s="2291"/>
      <c r="B155" s="1128" t="s">
        <v>17</v>
      </c>
      <c r="C155" s="1128" t="s">
        <v>18</v>
      </c>
      <c r="D155" s="1128" t="s">
        <v>18</v>
      </c>
      <c r="E155" s="1128" t="s">
        <v>18</v>
      </c>
    </row>
    <row r="156" spans="1:5" ht="12.75" thickBot="1" x14ac:dyDescent="0.25">
      <c r="A156" s="738" t="s">
        <v>593</v>
      </c>
      <c r="B156" s="1127">
        <f>B157+B158+B159+B160</f>
        <v>103000</v>
      </c>
      <c r="C156" s="1127">
        <f>C157+C158+C159+C160</f>
        <v>103000</v>
      </c>
      <c r="D156" s="1127">
        <f>D157+D158+D159+D160</f>
        <v>103000</v>
      </c>
      <c r="E156" s="1127">
        <f>E157+E158+E159+E160</f>
        <v>103000</v>
      </c>
    </row>
    <row r="157" spans="1:5" ht="12.75" thickBot="1" x14ac:dyDescent="0.25">
      <c r="A157" s="737" t="s">
        <v>569</v>
      </c>
      <c r="B157" s="1126"/>
      <c r="C157" s="1126"/>
      <c r="D157" s="1126"/>
      <c r="E157" s="1126"/>
    </row>
    <row r="158" spans="1:5" ht="12.75" thickBot="1" x14ac:dyDescent="0.25">
      <c r="A158" s="737" t="s">
        <v>594</v>
      </c>
      <c r="B158" s="1116">
        <v>93000</v>
      </c>
      <c r="C158" s="1123">
        <v>93000</v>
      </c>
      <c r="D158" s="1123">
        <v>93000</v>
      </c>
      <c r="E158" s="1123">
        <v>93000</v>
      </c>
    </row>
    <row r="159" spans="1:5" ht="12.75" thickBot="1" x14ac:dyDescent="0.25">
      <c r="A159" s="737" t="s">
        <v>595</v>
      </c>
      <c r="B159" s="1126"/>
      <c r="C159" s="1125"/>
      <c r="D159" s="1125"/>
      <c r="E159" s="1124"/>
    </row>
    <row r="160" spans="1:5" ht="12.75" thickBot="1" x14ac:dyDescent="0.25">
      <c r="A160" s="737" t="s">
        <v>596</v>
      </c>
      <c r="B160" s="1116">
        <v>10000</v>
      </c>
      <c r="C160" s="1123">
        <v>10000</v>
      </c>
      <c r="D160" s="1123">
        <v>10000</v>
      </c>
      <c r="E160" s="1123">
        <v>10000</v>
      </c>
    </row>
    <row r="161" spans="1:5" ht="12.75" thickBot="1" x14ac:dyDescent="0.25">
      <c r="A161" s="738" t="s">
        <v>597</v>
      </c>
      <c r="B161" s="1122">
        <f>B162+B163+B164+B165</f>
        <v>0</v>
      </c>
      <c r="C161" s="1122">
        <f>C162+C163+C164+C165</f>
        <v>0</v>
      </c>
      <c r="D161" s="1122">
        <f>D162+D163+D164+D165</f>
        <v>0</v>
      </c>
      <c r="E161" s="1122">
        <f>E162+E163+E164+E165</f>
        <v>0</v>
      </c>
    </row>
    <row r="162" spans="1:5" ht="12.75" thickBot="1" x14ac:dyDescent="0.25">
      <c r="A162" s="737" t="s">
        <v>569</v>
      </c>
      <c r="B162" s="1118"/>
      <c r="C162" s="1119"/>
      <c r="D162" s="1119"/>
      <c r="E162" s="1119"/>
    </row>
    <row r="163" spans="1:5" ht="12.75" thickBot="1" x14ac:dyDescent="0.25">
      <c r="A163" s="737" t="s">
        <v>594</v>
      </c>
      <c r="B163" s="1118"/>
      <c r="C163" s="1119"/>
      <c r="D163" s="1119"/>
      <c r="E163" s="1119"/>
    </row>
    <row r="164" spans="1:5" ht="12.75" thickBot="1" x14ac:dyDescent="0.25">
      <c r="A164" s="737" t="s">
        <v>595</v>
      </c>
      <c r="B164" s="1118"/>
      <c r="C164" s="1119"/>
      <c r="D164" s="1119"/>
      <c r="E164" s="1119"/>
    </row>
    <row r="165" spans="1:5" ht="12.75" thickBot="1" x14ac:dyDescent="0.25">
      <c r="A165" s="737" t="s">
        <v>596</v>
      </c>
      <c r="B165" s="1118"/>
      <c r="C165" s="1119"/>
      <c r="D165" s="1119"/>
      <c r="E165" s="1119"/>
    </row>
    <row r="166" spans="1:5" ht="12.75" thickBot="1" x14ac:dyDescent="0.25">
      <c r="A166" s="748" t="s">
        <v>577</v>
      </c>
      <c r="B166" s="1122">
        <f>B156+B161</f>
        <v>103000</v>
      </c>
      <c r="C166" s="1122">
        <f>C156+C161</f>
        <v>103000</v>
      </c>
      <c r="D166" s="1122">
        <f>D156+D161</f>
        <v>103000</v>
      </c>
      <c r="E166" s="1122">
        <f>E156+E161</f>
        <v>103000</v>
      </c>
    </row>
    <row r="167" spans="1:5" ht="12.75" thickBot="1" x14ac:dyDescent="0.25">
      <c r="A167" s="736" t="s">
        <v>578</v>
      </c>
      <c r="B167" s="1115">
        <f>B166-B148</f>
        <v>0</v>
      </c>
      <c r="C167" s="1115">
        <f>C166-C148</f>
        <v>0</v>
      </c>
      <c r="D167" s="1115">
        <f>D166-D148</f>
        <v>0</v>
      </c>
      <c r="E167" s="1115">
        <f>E166-E148</f>
        <v>0</v>
      </c>
    </row>
    <row r="168" spans="1:5" ht="12.75" thickBot="1" x14ac:dyDescent="0.25">
      <c r="A168" s="740"/>
      <c r="B168" s="1121"/>
      <c r="C168" s="1121"/>
      <c r="D168" s="1121"/>
      <c r="E168" s="1121"/>
    </row>
    <row r="169" spans="1:5" ht="36.75" thickBot="1" x14ac:dyDescent="0.25">
      <c r="A169" s="739" t="s">
        <v>598</v>
      </c>
      <c r="B169" s="1117">
        <f>B60+B98+B136+B166</f>
        <v>199800</v>
      </c>
      <c r="C169" s="1117">
        <f>C60+C98+C136+C166</f>
        <v>202500</v>
      </c>
      <c r="D169" s="1117">
        <f>D60+D98+D136+D166</f>
        <v>203500</v>
      </c>
      <c r="E169" s="1117">
        <f>E60+E98+E136+E166</f>
        <v>203500</v>
      </c>
    </row>
    <row r="170" spans="1:5" ht="24.75" thickBot="1" x14ac:dyDescent="0.25">
      <c r="A170" s="739" t="s">
        <v>599</v>
      </c>
      <c r="B170" s="1120">
        <f>B171+B174+B177+B192+B197</f>
        <v>199800</v>
      </c>
      <c r="C170" s="1120">
        <f>C171+C174+C177+C192+C197</f>
        <v>202500</v>
      </c>
      <c r="D170" s="1120">
        <f>D171+D174+D177+D192+D197</f>
        <v>203500</v>
      </c>
      <c r="E170" s="1120">
        <f>E171+E174+E177+E192+E197</f>
        <v>203500</v>
      </c>
    </row>
    <row r="171" spans="1:5" ht="12.75" thickBot="1" x14ac:dyDescent="0.25">
      <c r="A171" s="738" t="s">
        <v>568</v>
      </c>
      <c r="B171" s="1117">
        <f>B172+B173</f>
        <v>66760</v>
      </c>
      <c r="C171" s="1117">
        <f>C172+C173</f>
        <v>66760</v>
      </c>
      <c r="D171" s="1117">
        <f>D172+D173</f>
        <v>66760</v>
      </c>
      <c r="E171" s="1117">
        <f>E172+E173</f>
        <v>66760</v>
      </c>
    </row>
    <row r="172" spans="1:5" ht="12.75" thickBot="1" x14ac:dyDescent="0.25">
      <c r="A172" s="737" t="s">
        <v>569</v>
      </c>
      <c r="B172" s="1118">
        <f t="shared" ref="B172:E175" si="0">B40+B78+B116</f>
        <v>66760</v>
      </c>
      <c r="C172" s="1118">
        <f t="shared" si="0"/>
        <v>66760</v>
      </c>
      <c r="D172" s="1118">
        <f t="shared" si="0"/>
        <v>66760</v>
      </c>
      <c r="E172" s="1118">
        <f t="shared" si="0"/>
        <v>66760</v>
      </c>
    </row>
    <row r="173" spans="1:5" ht="12.75" thickBot="1" x14ac:dyDescent="0.25">
      <c r="A173" s="737" t="s">
        <v>600</v>
      </c>
      <c r="B173" s="1118">
        <f t="shared" si="0"/>
        <v>0</v>
      </c>
      <c r="C173" s="1118">
        <f t="shared" si="0"/>
        <v>0</v>
      </c>
      <c r="D173" s="1118">
        <f t="shared" si="0"/>
        <v>0</v>
      </c>
      <c r="E173" s="1118">
        <f t="shared" si="0"/>
        <v>0</v>
      </c>
    </row>
    <row r="174" spans="1:5" ht="24.75" thickBot="1" x14ac:dyDescent="0.25">
      <c r="A174" s="738" t="s">
        <v>571</v>
      </c>
      <c r="B174" s="1117">
        <f t="shared" si="0"/>
        <v>11820</v>
      </c>
      <c r="C174" s="1117">
        <f t="shared" si="0"/>
        <v>11820</v>
      </c>
      <c r="D174" s="1117">
        <f t="shared" si="0"/>
        <v>11820</v>
      </c>
      <c r="E174" s="1117">
        <f t="shared" si="0"/>
        <v>11820</v>
      </c>
    </row>
    <row r="175" spans="1:5" ht="12.75" thickBot="1" x14ac:dyDescent="0.25">
      <c r="A175" s="737" t="s">
        <v>569</v>
      </c>
      <c r="B175" s="1119">
        <f t="shared" si="0"/>
        <v>11820</v>
      </c>
      <c r="C175" s="1119">
        <f t="shared" si="0"/>
        <v>11820</v>
      </c>
      <c r="D175" s="1119">
        <f t="shared" si="0"/>
        <v>11820</v>
      </c>
      <c r="E175" s="1119">
        <f t="shared" si="0"/>
        <v>11820</v>
      </c>
    </row>
    <row r="176" spans="1:5" ht="12.75" thickBot="1" x14ac:dyDescent="0.25">
      <c r="A176" s="737" t="s">
        <v>600</v>
      </c>
      <c r="B176" s="1118">
        <f>B44+B82+B117</f>
        <v>0</v>
      </c>
      <c r="C176" s="1118">
        <f>C44+C82+C117</f>
        <v>0</v>
      </c>
      <c r="D176" s="1118">
        <f>D44+D82+D117</f>
        <v>0</v>
      </c>
      <c r="E176" s="1118">
        <f>E44+E82+E117</f>
        <v>0</v>
      </c>
    </row>
    <row r="177" spans="1:5" ht="12.75" thickBot="1" x14ac:dyDescent="0.25">
      <c r="A177" s="738" t="s">
        <v>572</v>
      </c>
      <c r="B177" s="1117">
        <f t="shared" ref="B177:E188" si="1">B45+B83+B121</f>
        <v>18220</v>
      </c>
      <c r="C177" s="1117">
        <f t="shared" si="1"/>
        <v>20920</v>
      </c>
      <c r="D177" s="1117">
        <f t="shared" si="1"/>
        <v>21920</v>
      </c>
      <c r="E177" s="1117">
        <f t="shared" si="1"/>
        <v>21920</v>
      </c>
    </row>
    <row r="178" spans="1:5" ht="15" customHeight="1" thickBot="1" x14ac:dyDescent="0.25">
      <c r="A178" s="737" t="s">
        <v>569</v>
      </c>
      <c r="B178" s="1118">
        <f t="shared" si="1"/>
        <v>18220</v>
      </c>
      <c r="C178" s="1118">
        <f t="shared" si="1"/>
        <v>20920</v>
      </c>
      <c r="D178" s="1118">
        <f t="shared" si="1"/>
        <v>21920</v>
      </c>
      <c r="E178" s="1118">
        <f t="shared" si="1"/>
        <v>21920</v>
      </c>
    </row>
    <row r="179" spans="1:5" ht="12.75" thickBot="1" x14ac:dyDescent="0.25">
      <c r="A179" s="737" t="s">
        <v>600</v>
      </c>
      <c r="B179" s="1118">
        <f t="shared" si="1"/>
        <v>0</v>
      </c>
      <c r="C179" s="1118">
        <f t="shared" si="1"/>
        <v>0</v>
      </c>
      <c r="D179" s="1118">
        <f t="shared" si="1"/>
        <v>0</v>
      </c>
      <c r="E179" s="1118">
        <f t="shared" si="1"/>
        <v>0</v>
      </c>
    </row>
    <row r="180" spans="1:5" ht="19.5" customHeight="1" thickBot="1" x14ac:dyDescent="0.25">
      <c r="A180" s="738" t="s">
        <v>573</v>
      </c>
      <c r="B180" s="1117">
        <f t="shared" si="1"/>
        <v>0</v>
      </c>
      <c r="C180" s="1117">
        <f t="shared" si="1"/>
        <v>0</v>
      </c>
      <c r="D180" s="1117">
        <f t="shared" si="1"/>
        <v>0</v>
      </c>
      <c r="E180" s="1117">
        <f t="shared" si="1"/>
        <v>0</v>
      </c>
    </row>
    <row r="181" spans="1:5" ht="12.75" thickBot="1" x14ac:dyDescent="0.25">
      <c r="A181" s="737" t="s">
        <v>569</v>
      </c>
      <c r="B181" s="1119">
        <f t="shared" si="1"/>
        <v>0</v>
      </c>
      <c r="C181" s="1119">
        <f t="shared" si="1"/>
        <v>0</v>
      </c>
      <c r="D181" s="1119">
        <f t="shared" si="1"/>
        <v>0</v>
      </c>
      <c r="E181" s="1119">
        <f t="shared" si="1"/>
        <v>0</v>
      </c>
    </row>
    <row r="182" spans="1:5" ht="47.25" customHeight="1" thickBot="1" x14ac:dyDescent="0.25">
      <c r="A182" s="737" t="s">
        <v>600</v>
      </c>
      <c r="B182" s="1118">
        <f t="shared" si="1"/>
        <v>0</v>
      </c>
      <c r="C182" s="1118">
        <f t="shared" si="1"/>
        <v>0</v>
      </c>
      <c r="D182" s="1118">
        <f t="shared" si="1"/>
        <v>0</v>
      </c>
      <c r="E182" s="1118">
        <f t="shared" si="1"/>
        <v>0</v>
      </c>
    </row>
    <row r="183" spans="1:5" ht="12.75" thickBot="1" x14ac:dyDescent="0.25">
      <c r="A183" s="738" t="s">
        <v>574</v>
      </c>
      <c r="B183" s="1117">
        <f t="shared" si="1"/>
        <v>0</v>
      </c>
      <c r="C183" s="1117">
        <f t="shared" si="1"/>
        <v>0</v>
      </c>
      <c r="D183" s="1117">
        <f t="shared" si="1"/>
        <v>0</v>
      </c>
      <c r="E183" s="1117">
        <f t="shared" si="1"/>
        <v>0</v>
      </c>
    </row>
    <row r="184" spans="1:5" ht="12.75" thickBot="1" x14ac:dyDescent="0.25">
      <c r="A184" s="737" t="s">
        <v>569</v>
      </c>
      <c r="B184" s="1119">
        <f t="shared" si="1"/>
        <v>0</v>
      </c>
      <c r="C184" s="1119">
        <f t="shared" si="1"/>
        <v>0</v>
      </c>
      <c r="D184" s="1119">
        <f t="shared" si="1"/>
        <v>0</v>
      </c>
      <c r="E184" s="1119">
        <f t="shared" si="1"/>
        <v>0</v>
      </c>
    </row>
    <row r="185" spans="1:5" ht="12.75" thickBot="1" x14ac:dyDescent="0.25">
      <c r="A185" s="737" t="s">
        <v>600</v>
      </c>
      <c r="B185" s="1118">
        <f t="shared" si="1"/>
        <v>0</v>
      </c>
      <c r="C185" s="1118">
        <f t="shared" si="1"/>
        <v>0</v>
      </c>
      <c r="D185" s="1118">
        <f t="shared" si="1"/>
        <v>0</v>
      </c>
      <c r="E185" s="1118">
        <f t="shared" si="1"/>
        <v>0</v>
      </c>
    </row>
    <row r="186" spans="1:5" ht="12.75" thickBot="1" x14ac:dyDescent="0.25">
      <c r="A186" s="738" t="s">
        <v>575</v>
      </c>
      <c r="B186" s="1117">
        <f t="shared" si="1"/>
        <v>0</v>
      </c>
      <c r="C186" s="1117">
        <f t="shared" si="1"/>
        <v>0</v>
      </c>
      <c r="D186" s="1117">
        <f t="shared" si="1"/>
        <v>0</v>
      </c>
      <c r="E186" s="1117">
        <f t="shared" si="1"/>
        <v>0</v>
      </c>
    </row>
    <row r="187" spans="1:5" ht="12.75" thickBot="1" x14ac:dyDescent="0.25">
      <c r="A187" s="737" t="s">
        <v>569</v>
      </c>
      <c r="B187" s="1119">
        <f t="shared" si="1"/>
        <v>0</v>
      </c>
      <c r="C187" s="1119">
        <f t="shared" si="1"/>
        <v>0</v>
      </c>
      <c r="D187" s="1119">
        <f t="shared" si="1"/>
        <v>0</v>
      </c>
      <c r="E187" s="1119">
        <f t="shared" si="1"/>
        <v>0</v>
      </c>
    </row>
    <row r="188" spans="1:5" ht="12.75" thickBot="1" x14ac:dyDescent="0.25">
      <c r="A188" s="737" t="s">
        <v>600</v>
      </c>
      <c r="B188" s="1118">
        <f t="shared" si="1"/>
        <v>0</v>
      </c>
      <c r="C188" s="1118">
        <f t="shared" si="1"/>
        <v>0</v>
      </c>
      <c r="D188" s="1118">
        <f t="shared" si="1"/>
        <v>0</v>
      </c>
      <c r="E188" s="1118">
        <f t="shared" si="1"/>
        <v>0</v>
      </c>
    </row>
    <row r="189" spans="1:5" ht="24.75" thickBot="1" x14ac:dyDescent="0.25">
      <c r="A189" s="738" t="s">
        <v>576</v>
      </c>
      <c r="B189" s="1117">
        <f>B190+B191</f>
        <v>0</v>
      </c>
      <c r="C189" s="1117">
        <f>C190+C191</f>
        <v>0</v>
      </c>
      <c r="D189" s="1117">
        <f>D190+D191</f>
        <v>0</v>
      </c>
      <c r="E189" s="1117">
        <f>E190+E191</f>
        <v>0</v>
      </c>
    </row>
    <row r="190" spans="1:5" ht="12.75" thickBot="1" x14ac:dyDescent="0.25">
      <c r="A190" s="737" t="s">
        <v>569</v>
      </c>
      <c r="B190" s="1119"/>
      <c r="C190" s="1119">
        <v>0</v>
      </c>
      <c r="D190" s="1119">
        <f>D58+D96+D134</f>
        <v>0</v>
      </c>
      <c r="E190" s="1119">
        <f>E58+E96+E134</f>
        <v>0</v>
      </c>
    </row>
    <row r="191" spans="1:5" ht="12.75" thickBot="1" x14ac:dyDescent="0.25">
      <c r="A191" s="737" t="s">
        <v>600</v>
      </c>
      <c r="B191" s="1118">
        <f>B59+B97+B135</f>
        <v>0</v>
      </c>
      <c r="C191" s="1118">
        <f>C59+C97+C135</f>
        <v>0</v>
      </c>
      <c r="D191" s="1118">
        <f>D59+D97+D135</f>
        <v>0</v>
      </c>
      <c r="E191" s="1118">
        <f>E59+E97+E135</f>
        <v>0</v>
      </c>
    </row>
    <row r="192" spans="1:5" ht="12.75" thickBot="1" x14ac:dyDescent="0.25">
      <c r="A192" s="738" t="s">
        <v>601</v>
      </c>
      <c r="B192" s="1117">
        <f>B194+B196</f>
        <v>103000</v>
      </c>
      <c r="C192" s="1117">
        <f>C194+C196</f>
        <v>103000</v>
      </c>
      <c r="D192" s="1117">
        <f>D194+D196</f>
        <v>103000</v>
      </c>
      <c r="E192" s="1117">
        <f>E194+E196</f>
        <v>103000</v>
      </c>
    </row>
    <row r="193" spans="1:5" ht="12.75" thickBot="1" x14ac:dyDescent="0.25">
      <c r="A193" s="737" t="s">
        <v>569</v>
      </c>
      <c r="B193" s="1117"/>
      <c r="C193" s="1117"/>
      <c r="D193" s="1117"/>
      <c r="E193" s="1117"/>
    </row>
    <row r="194" spans="1:5" ht="12.75" thickBot="1" x14ac:dyDescent="0.25">
      <c r="A194" s="737" t="s">
        <v>602</v>
      </c>
      <c r="B194" s="1117">
        <f>B158</f>
        <v>93000</v>
      </c>
      <c r="C194" s="1117">
        <f>C158</f>
        <v>93000</v>
      </c>
      <c r="D194" s="1117">
        <f>D158</f>
        <v>93000</v>
      </c>
      <c r="E194" s="1117">
        <f>E158</f>
        <v>93000</v>
      </c>
    </row>
    <row r="195" spans="1:5" ht="12.75" thickBot="1" x14ac:dyDescent="0.25">
      <c r="A195" s="737" t="s">
        <v>595</v>
      </c>
      <c r="B195" s="1117"/>
      <c r="C195" s="1117"/>
      <c r="D195" s="1117"/>
      <c r="E195" s="1117"/>
    </row>
    <row r="196" spans="1:5" ht="12.75" thickBot="1" x14ac:dyDescent="0.25">
      <c r="A196" s="737" t="s">
        <v>596</v>
      </c>
      <c r="B196" s="1117">
        <f>B160</f>
        <v>10000</v>
      </c>
      <c r="C196" s="1117">
        <f>C160</f>
        <v>10000</v>
      </c>
      <c r="D196" s="1117">
        <f>D160</f>
        <v>10000</v>
      </c>
      <c r="E196" s="1117">
        <f>E160</f>
        <v>10000</v>
      </c>
    </row>
    <row r="197" spans="1:5" ht="12.75" thickBot="1" x14ac:dyDescent="0.25">
      <c r="A197" s="738" t="s">
        <v>603</v>
      </c>
      <c r="B197" s="1116">
        <f>B199+B201</f>
        <v>0</v>
      </c>
      <c r="C197" s="1116">
        <f>C199+C201</f>
        <v>0</v>
      </c>
      <c r="D197" s="1116">
        <f>D199+D201</f>
        <v>0</v>
      </c>
      <c r="E197" s="1116">
        <f>E199+E201</f>
        <v>0</v>
      </c>
    </row>
    <row r="198" spans="1:5" ht="12.75" thickBot="1" x14ac:dyDescent="0.25">
      <c r="A198" s="737" t="s">
        <v>569</v>
      </c>
      <c r="B198" s="1116"/>
      <c r="C198" s="1116"/>
      <c r="D198" s="1116"/>
      <c r="E198" s="1116"/>
    </row>
    <row r="199" spans="1:5" ht="12.75" thickBot="1" x14ac:dyDescent="0.25">
      <c r="A199" s="737" t="s">
        <v>602</v>
      </c>
      <c r="B199" s="1116">
        <v>0</v>
      </c>
      <c r="C199" s="1116"/>
      <c r="D199" s="1116"/>
      <c r="E199" s="1116"/>
    </row>
    <row r="200" spans="1:5" ht="12.75" thickBot="1" x14ac:dyDescent="0.25">
      <c r="A200" s="737" t="s">
        <v>595</v>
      </c>
      <c r="B200" s="1116"/>
      <c r="C200" s="1116"/>
      <c r="D200" s="1116"/>
      <c r="E200" s="1116"/>
    </row>
    <row r="201" spans="1:5" ht="12.75" thickBot="1" x14ac:dyDescent="0.25">
      <c r="A201" s="737" t="s">
        <v>596</v>
      </c>
      <c r="B201" s="1116">
        <v>0</v>
      </c>
      <c r="C201" s="1116"/>
      <c r="D201" s="1116"/>
      <c r="E201" s="1116"/>
    </row>
    <row r="202" spans="1:5" ht="12.75" thickBot="1" x14ac:dyDescent="0.25">
      <c r="A202" s="736" t="s">
        <v>578</v>
      </c>
      <c r="B202" s="1115">
        <f>B197+B192+B189+B186+B183+B180+B177+B174+B171</f>
        <v>199800</v>
      </c>
      <c r="C202" s="1115">
        <f>C197+C192+C189+C186+C183+C180+C177+C174+C171</f>
        <v>202500</v>
      </c>
      <c r="D202" s="1115">
        <f>D197+D192+D189+D186+D183+D180+D177+D174+D171</f>
        <v>203500</v>
      </c>
      <c r="E202" s="1115">
        <f>E197+E192+E189+E186+E183+E180+E177+E174+E171</f>
        <v>203500</v>
      </c>
    </row>
    <row r="203" spans="1:5" x14ac:dyDescent="0.2">
      <c r="A203" s="458"/>
      <c r="B203" s="1114"/>
      <c r="C203" s="1114"/>
      <c r="D203" s="1114"/>
      <c r="E203" s="1114"/>
    </row>
  </sheetData>
  <mergeCells count="43">
    <mergeCell ref="B144:E144"/>
    <mergeCell ref="A145:A146"/>
    <mergeCell ref="A153:E153"/>
    <mergeCell ref="A154:A155"/>
    <mergeCell ref="A138:E138"/>
    <mergeCell ref="A139:E139"/>
    <mergeCell ref="B140:E140"/>
    <mergeCell ref="D141:E141"/>
    <mergeCell ref="B142:E142"/>
    <mergeCell ref="B143:E143"/>
    <mergeCell ref="A104:A105"/>
    <mergeCell ref="A112:E112"/>
    <mergeCell ref="A113:A114"/>
    <mergeCell ref="A74:E74"/>
    <mergeCell ref="A75:A76"/>
    <mergeCell ref="B100:E100"/>
    <mergeCell ref="B101:E101"/>
    <mergeCell ref="B102:E102"/>
    <mergeCell ref="B103:E103"/>
    <mergeCell ref="B62:E62"/>
    <mergeCell ref="B63:E63"/>
    <mergeCell ref="B64:E64"/>
    <mergeCell ref="B65:E65"/>
    <mergeCell ref="A66:A67"/>
    <mergeCell ref="A17:E17"/>
    <mergeCell ref="A22:E22"/>
    <mergeCell ref="A36:E36"/>
    <mergeCell ref="A37:A38"/>
    <mergeCell ref="B24:E24"/>
    <mergeCell ref="B25:E25"/>
    <mergeCell ref="B26:E26"/>
    <mergeCell ref="B27:E27"/>
    <mergeCell ref="A28:A29"/>
    <mergeCell ref="A23:E23"/>
    <mergeCell ref="A9:E11"/>
    <mergeCell ref="B12:E12"/>
    <mergeCell ref="A13:A14"/>
    <mergeCell ref="B16:E16"/>
    <mergeCell ref="A3:E3"/>
    <mergeCell ref="B5:E5"/>
    <mergeCell ref="B6:E6"/>
    <mergeCell ref="B7:E7"/>
    <mergeCell ref="A8:E8"/>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39"/>
  <sheetViews>
    <sheetView workbookViewId="0">
      <selection activeCell="I15" sqref="I15"/>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541</v>
      </c>
      <c r="E3" s="1385"/>
      <c r="F3" s="1385"/>
      <c r="G3" s="1385"/>
      <c r="H3" s="30"/>
      <c r="I3" s="30"/>
      <c r="J3" s="30"/>
      <c r="K3" s="30"/>
    </row>
    <row r="4" spans="1:11" ht="14.1" customHeight="1" x14ac:dyDescent="0.25">
      <c r="A4" s="30"/>
      <c r="B4" s="30"/>
      <c r="C4" s="32" t="s">
        <v>4</v>
      </c>
      <c r="D4" s="1384" t="s">
        <v>540</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41.1" customHeight="1" x14ac:dyDescent="0.25">
      <c r="A9" s="30"/>
      <c r="B9" s="30"/>
      <c r="C9" s="1378" t="s">
        <v>539</v>
      </c>
      <c r="D9" s="1379"/>
      <c r="E9" s="1379"/>
      <c r="F9" s="1379"/>
      <c r="G9" s="1379"/>
      <c r="H9" s="30"/>
      <c r="I9" s="30"/>
      <c r="J9" s="30"/>
      <c r="K9" s="30"/>
    </row>
    <row r="10" spans="1:11" ht="110.1" customHeight="1" x14ac:dyDescent="0.25">
      <c r="A10" s="30"/>
      <c r="B10" s="30"/>
      <c r="C10" s="33" t="s">
        <v>14</v>
      </c>
      <c r="D10" s="1372" t="s">
        <v>538</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41.1" customHeight="1" x14ac:dyDescent="0.25">
      <c r="A13" s="30"/>
      <c r="B13" s="30"/>
      <c r="C13" s="34" t="s">
        <v>537</v>
      </c>
      <c r="D13" s="38" t="s">
        <v>47</v>
      </c>
      <c r="E13" s="38" t="s">
        <v>26</v>
      </c>
      <c r="F13" s="38" t="s">
        <v>26</v>
      </c>
      <c r="G13" s="38" t="s">
        <v>26</v>
      </c>
      <c r="H13" s="30"/>
      <c r="I13" s="30"/>
      <c r="J13" s="30"/>
      <c r="K13" s="30"/>
    </row>
    <row r="14" spans="1:11" ht="51.95" customHeight="1" x14ac:dyDescent="0.25">
      <c r="A14" s="30"/>
      <c r="B14" s="30"/>
      <c r="C14" s="34" t="s">
        <v>536</v>
      </c>
      <c r="D14" s="38" t="s">
        <v>47</v>
      </c>
      <c r="E14" s="38" t="s">
        <v>510</v>
      </c>
      <c r="F14" s="38" t="s">
        <v>510</v>
      </c>
      <c r="G14" s="38" t="s">
        <v>509</v>
      </c>
      <c r="H14" s="30"/>
      <c r="I14" s="30"/>
      <c r="J14" s="30"/>
      <c r="K14" s="30"/>
    </row>
    <row r="15" spans="1:11" ht="66" customHeight="1" x14ac:dyDescent="0.25">
      <c r="A15" s="30"/>
      <c r="B15" s="30"/>
      <c r="C15" s="33" t="s">
        <v>21</v>
      </c>
      <c r="D15" s="1372" t="s">
        <v>535</v>
      </c>
      <c r="E15" s="1373"/>
      <c r="F15" s="1373"/>
      <c r="G15" s="1373"/>
      <c r="H15" s="30"/>
      <c r="I15" s="30"/>
      <c r="J15" s="30"/>
      <c r="K15" s="30"/>
    </row>
    <row r="16" spans="1:11" ht="27.95" customHeight="1" x14ac:dyDescent="0.25">
      <c r="A16" s="30"/>
      <c r="B16" s="30"/>
      <c r="C16" s="34" t="s">
        <v>23</v>
      </c>
      <c r="D16" s="35">
        <v>2022</v>
      </c>
      <c r="E16" s="35">
        <v>2023</v>
      </c>
      <c r="F16" s="35">
        <v>2024</v>
      </c>
      <c r="G16" s="35">
        <v>2025</v>
      </c>
      <c r="H16" s="30"/>
      <c r="I16" s="30"/>
      <c r="J16" s="30"/>
      <c r="K16" s="30"/>
    </row>
    <row r="17" spans="1:11" ht="14.1" customHeight="1" x14ac:dyDescent="0.25">
      <c r="A17" s="30"/>
      <c r="B17" s="30"/>
      <c r="C17" s="36"/>
      <c r="D17" s="37" t="s">
        <v>17</v>
      </c>
      <c r="E17" s="37" t="s">
        <v>18</v>
      </c>
      <c r="F17" s="37" t="s">
        <v>18</v>
      </c>
      <c r="G17" s="37" t="s">
        <v>18</v>
      </c>
      <c r="H17" s="30"/>
      <c r="I17" s="30"/>
      <c r="J17" s="30"/>
      <c r="K17" s="30"/>
    </row>
    <row r="18" spans="1:11" ht="14.1" customHeight="1" x14ac:dyDescent="0.25">
      <c r="A18" s="30"/>
      <c r="B18" s="30"/>
      <c r="C18" s="34" t="s">
        <v>534</v>
      </c>
      <c r="D18" s="38" t="s">
        <v>47</v>
      </c>
      <c r="E18" s="38" t="s">
        <v>26</v>
      </c>
      <c r="F18" s="38" t="s">
        <v>26</v>
      </c>
      <c r="G18" s="38" t="s">
        <v>26</v>
      </c>
      <c r="H18" s="30"/>
      <c r="I18" s="30"/>
      <c r="J18" s="30"/>
      <c r="K18" s="30"/>
    </row>
    <row r="19" spans="1:11" ht="20.100000000000001" customHeight="1" x14ac:dyDescent="0.25">
      <c r="A19" s="30"/>
      <c r="B19" s="30"/>
      <c r="C19" s="34" t="s">
        <v>533</v>
      </c>
      <c r="D19" s="38" t="s">
        <v>47</v>
      </c>
      <c r="E19" s="38" t="s">
        <v>532</v>
      </c>
      <c r="F19" s="38" t="s">
        <v>256</v>
      </c>
      <c r="G19" s="38" t="s">
        <v>531</v>
      </c>
      <c r="H19" s="30"/>
      <c r="I19" s="30"/>
      <c r="J19" s="30"/>
      <c r="K19" s="30"/>
    </row>
    <row r="20" spans="1:11" ht="20.100000000000001" customHeight="1" x14ac:dyDescent="0.25">
      <c r="A20" s="30"/>
      <c r="B20" s="30"/>
      <c r="C20" s="34" t="s">
        <v>530</v>
      </c>
      <c r="D20" s="38" t="s">
        <v>47</v>
      </c>
      <c r="E20" s="38" t="s">
        <v>509</v>
      </c>
      <c r="F20" s="38" t="s">
        <v>509</v>
      </c>
      <c r="G20" s="38" t="s">
        <v>509</v>
      </c>
      <c r="H20" s="30"/>
      <c r="I20" s="30"/>
      <c r="J20" s="30"/>
      <c r="K20" s="30"/>
    </row>
    <row r="21" spans="1:11" ht="14.1" customHeight="1" x14ac:dyDescent="0.25">
      <c r="A21" s="30"/>
      <c r="B21" s="30"/>
      <c r="C21" s="1370" t="s">
        <v>30</v>
      </c>
      <c r="D21" s="1371"/>
      <c r="E21" s="1371"/>
      <c r="F21" s="1371"/>
      <c r="G21" s="1371"/>
      <c r="H21" s="30"/>
      <c r="I21" s="30"/>
      <c r="J21" s="30"/>
      <c r="K21" s="30"/>
    </row>
    <row r="22" spans="1:11" ht="14.1" customHeight="1" x14ac:dyDescent="0.25">
      <c r="A22" s="30"/>
      <c r="B22" s="30"/>
      <c r="C22" s="39" t="s">
        <v>529</v>
      </c>
      <c r="D22" s="1370" t="s">
        <v>528</v>
      </c>
      <c r="E22" s="1371"/>
      <c r="F22" s="1371"/>
      <c r="G22" s="1371"/>
      <c r="H22" s="30"/>
      <c r="I22" s="30"/>
      <c r="J22" s="30"/>
      <c r="K22" s="30"/>
    </row>
    <row r="23" spans="1:11" ht="54.95" customHeight="1" x14ac:dyDescent="0.25">
      <c r="A23" s="30"/>
      <c r="B23" s="30"/>
      <c r="C23" s="40" t="s">
        <v>33</v>
      </c>
      <c r="D23" s="1368" t="s">
        <v>527</v>
      </c>
      <c r="E23" s="1369"/>
      <c r="F23" s="1369"/>
      <c r="G23" s="1369"/>
      <c r="H23" s="30"/>
      <c r="I23" s="30"/>
      <c r="J23" s="30"/>
      <c r="K23" s="30"/>
    </row>
    <row r="24" spans="1:11" ht="54.95" customHeight="1" x14ac:dyDescent="0.25">
      <c r="A24" s="30"/>
      <c r="B24" s="30"/>
      <c r="C24" s="41" t="s">
        <v>35</v>
      </c>
      <c r="D24" s="1361" t="s">
        <v>526</v>
      </c>
      <c r="E24" s="1362"/>
      <c r="F24" s="1362"/>
      <c r="G24" s="1362"/>
      <c r="H24" s="30"/>
      <c r="I24" s="30"/>
      <c r="J24" s="30"/>
      <c r="K24" s="30"/>
    </row>
    <row r="25" spans="1:11" ht="54.95" customHeight="1" x14ac:dyDescent="0.25">
      <c r="A25" s="30"/>
      <c r="B25" s="30"/>
      <c r="C25" s="41" t="s">
        <v>37</v>
      </c>
      <c r="D25" s="1361" t="s">
        <v>525</v>
      </c>
      <c r="E25" s="1362"/>
      <c r="F25" s="1362"/>
      <c r="G25" s="1362"/>
      <c r="H25" s="30"/>
      <c r="I25" s="30"/>
      <c r="J25" s="30"/>
      <c r="K25" s="30"/>
    </row>
    <row r="26" spans="1:11" ht="15" customHeight="1" x14ac:dyDescent="0.25">
      <c r="A26" s="30"/>
      <c r="B26" s="30"/>
      <c r="C26" s="42"/>
      <c r="D26" s="43">
        <v>2022</v>
      </c>
      <c r="E26" s="43">
        <v>2023</v>
      </c>
      <c r="F26" s="43">
        <v>2024</v>
      </c>
      <c r="G26" s="43">
        <v>2025</v>
      </c>
      <c r="H26" s="30"/>
      <c r="I26" s="30"/>
      <c r="J26" s="30"/>
      <c r="K26" s="30"/>
    </row>
    <row r="27" spans="1:11" ht="15" customHeight="1" x14ac:dyDescent="0.25">
      <c r="A27" s="30"/>
      <c r="B27" s="30"/>
      <c r="C27" s="44"/>
      <c r="D27" s="45" t="s">
        <v>17</v>
      </c>
      <c r="E27" s="45" t="s">
        <v>18</v>
      </c>
      <c r="F27" s="45" t="s">
        <v>18</v>
      </c>
      <c r="G27" s="45" t="s">
        <v>18</v>
      </c>
      <c r="H27" s="30"/>
      <c r="I27" s="30"/>
      <c r="J27" s="30"/>
      <c r="K27" s="30"/>
    </row>
    <row r="28" spans="1:11" ht="14.1" customHeight="1" x14ac:dyDescent="0.25">
      <c r="A28" s="30"/>
      <c r="B28" s="30"/>
      <c r="C28" s="34" t="s">
        <v>39</v>
      </c>
      <c r="D28" s="38" t="s">
        <v>524</v>
      </c>
      <c r="E28" s="38" t="s">
        <v>26</v>
      </c>
      <c r="F28" s="38" t="s">
        <v>26</v>
      </c>
      <c r="G28" s="38" t="s">
        <v>26</v>
      </c>
      <c r="H28" s="30"/>
      <c r="I28" s="30"/>
      <c r="J28" s="30"/>
      <c r="K28" s="30"/>
    </row>
    <row r="29" spans="1:11" ht="14.1" customHeight="1" x14ac:dyDescent="0.25">
      <c r="A29" s="30"/>
      <c r="B29" s="30"/>
      <c r="C29" s="34" t="s">
        <v>40</v>
      </c>
      <c r="D29" s="38" t="s">
        <v>523</v>
      </c>
      <c r="E29" s="38" t="s">
        <v>522</v>
      </c>
      <c r="F29" s="38" t="s">
        <v>521</v>
      </c>
      <c r="G29" s="38" t="s">
        <v>521</v>
      </c>
      <c r="H29" s="30"/>
      <c r="I29" s="30"/>
      <c r="J29" s="30"/>
      <c r="K29" s="30"/>
    </row>
    <row r="30" spans="1:11" ht="14.1" customHeight="1" x14ac:dyDescent="0.25">
      <c r="A30" s="30"/>
      <c r="B30" s="30"/>
      <c r="C30" s="34" t="s">
        <v>43</v>
      </c>
      <c r="D30" s="38" t="s">
        <v>520</v>
      </c>
      <c r="E30" s="38" t="s">
        <v>519</v>
      </c>
      <c r="F30" s="38" t="s">
        <v>518</v>
      </c>
      <c r="G30" s="38" t="s">
        <v>518</v>
      </c>
      <c r="H30" s="30"/>
      <c r="I30" s="30"/>
      <c r="J30" s="30"/>
      <c r="K30" s="30"/>
    </row>
    <row r="31" spans="1:11" ht="14.1" customHeight="1" x14ac:dyDescent="0.25">
      <c r="A31" s="30"/>
      <c r="B31" s="30"/>
      <c r="C31" s="34" t="s">
        <v>46</v>
      </c>
      <c r="D31" s="38" t="s">
        <v>47</v>
      </c>
      <c r="E31" s="38" t="s">
        <v>517</v>
      </c>
      <c r="F31" s="38" t="s">
        <v>48</v>
      </c>
      <c r="G31" s="38" t="s">
        <v>48</v>
      </c>
      <c r="H31" s="30"/>
      <c r="I31" s="30"/>
      <c r="J31" s="30"/>
      <c r="K31" s="30"/>
    </row>
    <row r="32" spans="1:11" ht="14.1" customHeight="1" x14ac:dyDescent="0.25">
      <c r="A32" s="30"/>
      <c r="B32" s="30"/>
      <c r="C32" s="34" t="s">
        <v>49</v>
      </c>
      <c r="D32" s="38" t="s">
        <v>47</v>
      </c>
      <c r="E32" s="38" t="s">
        <v>516</v>
      </c>
      <c r="F32" s="38" t="s">
        <v>514</v>
      </c>
      <c r="G32" s="38" t="s">
        <v>48</v>
      </c>
      <c r="H32" s="30"/>
      <c r="I32" s="30"/>
      <c r="J32" s="30"/>
      <c r="K32" s="30"/>
    </row>
    <row r="33" spans="1:11" ht="14.1" customHeight="1" x14ac:dyDescent="0.25">
      <c r="A33" s="30"/>
      <c r="B33" s="30"/>
      <c r="C33" s="34" t="s">
        <v>51</v>
      </c>
      <c r="D33" s="38" t="s">
        <v>47</v>
      </c>
      <c r="E33" s="38" t="s">
        <v>515</v>
      </c>
      <c r="F33" s="38" t="s">
        <v>514</v>
      </c>
      <c r="G33" s="38" t="s">
        <v>48</v>
      </c>
      <c r="H33" s="30"/>
      <c r="I33" s="30"/>
      <c r="J33" s="30"/>
      <c r="K33" s="30"/>
    </row>
    <row r="34" spans="1:11" ht="14.1" customHeight="1" x14ac:dyDescent="0.25">
      <c r="A34" s="30"/>
      <c r="B34" s="30"/>
      <c r="C34" s="1363" t="s">
        <v>52</v>
      </c>
      <c r="D34" s="1364"/>
      <c r="E34" s="1364"/>
      <c r="F34" s="1364"/>
      <c r="G34" s="1364"/>
      <c r="H34" s="30"/>
      <c r="I34" s="30"/>
      <c r="J34" s="30"/>
      <c r="K34" s="30"/>
    </row>
    <row r="35" spans="1:11" ht="14.1" customHeight="1" x14ac:dyDescent="0.25">
      <c r="A35" s="30"/>
      <c r="B35" s="30"/>
      <c r="C35" s="42"/>
      <c r="D35" s="43">
        <v>2022</v>
      </c>
      <c r="E35" s="43">
        <v>2023</v>
      </c>
      <c r="F35" s="43">
        <v>2024</v>
      </c>
      <c r="G35" s="43">
        <v>2025</v>
      </c>
      <c r="H35" s="30"/>
      <c r="I35" s="30"/>
      <c r="J35" s="30"/>
      <c r="K35" s="30"/>
    </row>
    <row r="36" spans="1:11" ht="14.1" customHeight="1" x14ac:dyDescent="0.25">
      <c r="A36" s="30"/>
      <c r="B36" s="30"/>
      <c r="C36" s="44"/>
      <c r="D36" s="45" t="s">
        <v>17</v>
      </c>
      <c r="E36" s="45" t="s">
        <v>18</v>
      </c>
      <c r="F36" s="45" t="s">
        <v>18</v>
      </c>
      <c r="G36" s="45" t="s">
        <v>18</v>
      </c>
      <c r="H36" s="30"/>
      <c r="I36" s="30"/>
      <c r="J36" s="30"/>
      <c r="K36" s="30"/>
    </row>
    <row r="37" spans="1:11" ht="14.1" customHeight="1" x14ac:dyDescent="0.25">
      <c r="A37" s="30"/>
      <c r="B37" s="30"/>
      <c r="C37" s="46" t="s">
        <v>53</v>
      </c>
      <c r="D37" s="47">
        <v>14332500</v>
      </c>
      <c r="E37" s="47">
        <v>14700000</v>
      </c>
      <c r="F37" s="47">
        <v>14700000</v>
      </c>
      <c r="G37" s="47">
        <v>14700000</v>
      </c>
      <c r="H37" s="30"/>
      <c r="I37" s="30"/>
      <c r="J37" s="30"/>
      <c r="K37" s="30"/>
    </row>
    <row r="38" spans="1:11" ht="14.1" customHeight="1" x14ac:dyDescent="0.25">
      <c r="A38" s="30"/>
      <c r="B38" s="30"/>
      <c r="C38" s="46" t="s">
        <v>54</v>
      </c>
      <c r="D38" s="47">
        <v>14332500</v>
      </c>
      <c r="E38" s="47">
        <v>14700000</v>
      </c>
      <c r="F38" s="47">
        <v>14700000</v>
      </c>
      <c r="G38" s="47">
        <v>14700000</v>
      </c>
      <c r="H38" s="30"/>
      <c r="I38" s="30"/>
      <c r="J38" s="30"/>
      <c r="K38" s="30"/>
    </row>
    <row r="39" spans="1:11" ht="14.1" customHeight="1" x14ac:dyDescent="0.25">
      <c r="A39" s="30"/>
      <c r="B39" s="30"/>
      <c r="C39" s="46" t="s">
        <v>55</v>
      </c>
      <c r="D39" s="47">
        <v>0</v>
      </c>
      <c r="E39" s="47">
        <v>0</v>
      </c>
      <c r="F39" s="47">
        <v>0</v>
      </c>
      <c r="G39" s="47">
        <v>0</v>
      </c>
      <c r="H39" s="30"/>
      <c r="I39" s="30"/>
      <c r="J39" s="30"/>
      <c r="K39" s="30"/>
    </row>
    <row r="40" spans="1:11" ht="14.1" customHeight="1" x14ac:dyDescent="0.25">
      <c r="A40" s="30"/>
      <c r="B40" s="30"/>
      <c r="C40" s="46" t="s">
        <v>56</v>
      </c>
      <c r="D40" s="47">
        <v>2535000</v>
      </c>
      <c r="E40" s="47">
        <v>2600000</v>
      </c>
      <c r="F40" s="47">
        <v>2600000</v>
      </c>
      <c r="G40" s="47">
        <v>2600000</v>
      </c>
      <c r="H40" s="30"/>
      <c r="I40" s="30"/>
      <c r="J40" s="30"/>
      <c r="K40" s="30"/>
    </row>
    <row r="41" spans="1:11" ht="14.1" customHeight="1" x14ac:dyDescent="0.25">
      <c r="A41" s="30"/>
      <c r="B41" s="30"/>
      <c r="C41" s="46" t="s">
        <v>54</v>
      </c>
      <c r="D41" s="47">
        <v>2535000</v>
      </c>
      <c r="E41" s="47">
        <v>2600000</v>
      </c>
      <c r="F41" s="47">
        <v>2600000</v>
      </c>
      <c r="G41" s="47">
        <v>2600000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57</v>
      </c>
      <c r="D43" s="47">
        <v>1884800</v>
      </c>
      <c r="E43" s="47">
        <v>2200000</v>
      </c>
      <c r="F43" s="47">
        <v>2500000</v>
      </c>
      <c r="G43" s="47">
        <v>2500000</v>
      </c>
      <c r="H43" s="30"/>
      <c r="I43" s="30"/>
      <c r="J43" s="30"/>
      <c r="K43" s="30"/>
    </row>
    <row r="44" spans="1:11" ht="14.1" customHeight="1" x14ac:dyDescent="0.25">
      <c r="A44" s="30"/>
      <c r="B44" s="30"/>
      <c r="C44" s="46" t="s">
        <v>54</v>
      </c>
      <c r="D44" s="47">
        <v>1884800</v>
      </c>
      <c r="E44" s="47">
        <v>2200000</v>
      </c>
      <c r="F44" s="47">
        <v>2500000</v>
      </c>
      <c r="G44" s="47">
        <v>2500000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58</v>
      </c>
      <c r="D46" s="47">
        <v>0</v>
      </c>
      <c r="E46" s="47">
        <v>0</v>
      </c>
      <c r="F46" s="47">
        <v>0</v>
      </c>
      <c r="G46" s="47">
        <v>0</v>
      </c>
      <c r="H46" s="30"/>
      <c r="I46" s="30"/>
      <c r="J46" s="30"/>
      <c r="K46" s="30"/>
    </row>
    <row r="47" spans="1:11" ht="14.1" customHeight="1" x14ac:dyDescent="0.25">
      <c r="A47" s="30"/>
      <c r="B47" s="30"/>
      <c r="C47" s="46" t="s">
        <v>54</v>
      </c>
      <c r="D47" s="47">
        <v>0</v>
      </c>
      <c r="E47" s="47">
        <v>0</v>
      </c>
      <c r="F47" s="47">
        <v>0</v>
      </c>
      <c r="G47" s="47">
        <v>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59</v>
      </c>
      <c r="D49" s="47">
        <v>97000000</v>
      </c>
      <c r="E49" s="47">
        <v>100000000</v>
      </c>
      <c r="F49" s="47">
        <v>102000000</v>
      </c>
      <c r="G49" s="47">
        <v>102000000</v>
      </c>
      <c r="H49" s="30"/>
      <c r="I49" s="30"/>
      <c r="J49" s="30"/>
      <c r="K49" s="30"/>
    </row>
    <row r="50" spans="1:11" ht="14.1" customHeight="1" x14ac:dyDescent="0.25">
      <c r="A50" s="30"/>
      <c r="B50" s="30"/>
      <c r="C50" s="46" t="s">
        <v>54</v>
      </c>
      <c r="D50" s="47">
        <v>97000000</v>
      </c>
      <c r="E50" s="47">
        <v>100000000</v>
      </c>
      <c r="F50" s="47">
        <v>102000000</v>
      </c>
      <c r="G50" s="47">
        <v>102000000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60</v>
      </c>
      <c r="D52" s="47">
        <v>0</v>
      </c>
      <c r="E52" s="47">
        <v>0</v>
      </c>
      <c r="F52" s="47">
        <v>0</v>
      </c>
      <c r="G52" s="47">
        <v>0</v>
      </c>
      <c r="H52" s="30"/>
      <c r="I52" s="30"/>
      <c r="J52" s="30"/>
      <c r="K52" s="30"/>
    </row>
    <row r="53" spans="1:11" ht="14.1" customHeight="1" x14ac:dyDescent="0.25">
      <c r="A53" s="30"/>
      <c r="B53" s="30"/>
      <c r="C53" s="46" t="s">
        <v>54</v>
      </c>
      <c r="D53" s="47">
        <v>0</v>
      </c>
      <c r="E53" s="47">
        <v>0</v>
      </c>
      <c r="F53" s="47">
        <v>0</v>
      </c>
      <c r="G53" s="47">
        <v>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61</v>
      </c>
      <c r="D55" s="47">
        <v>150000</v>
      </c>
      <c r="E55" s="47">
        <v>0</v>
      </c>
      <c r="F55" s="47">
        <v>0</v>
      </c>
      <c r="G55" s="47">
        <v>0</v>
      </c>
      <c r="H55" s="30"/>
      <c r="I55" s="30"/>
      <c r="J55" s="30"/>
      <c r="K55" s="30"/>
    </row>
    <row r="56" spans="1:11" ht="14.1" customHeight="1" x14ac:dyDescent="0.25">
      <c r="A56" s="30"/>
      <c r="B56" s="30"/>
      <c r="C56" s="46" t="s">
        <v>54</v>
      </c>
      <c r="D56" s="47">
        <v>150000</v>
      </c>
      <c r="E56" s="47">
        <v>0</v>
      </c>
      <c r="F56" s="47">
        <v>0</v>
      </c>
      <c r="G56" s="47">
        <v>0</v>
      </c>
      <c r="H56" s="30"/>
      <c r="I56" s="30"/>
      <c r="J56" s="30"/>
      <c r="K56" s="30"/>
    </row>
    <row r="57" spans="1:11" ht="14.1" customHeight="1" x14ac:dyDescent="0.25">
      <c r="A57" s="30"/>
      <c r="B57" s="30"/>
      <c r="C57" s="46" t="s">
        <v>55</v>
      </c>
      <c r="D57" s="47">
        <v>0</v>
      </c>
      <c r="E57" s="47">
        <v>0</v>
      </c>
      <c r="F57" s="47">
        <v>0</v>
      </c>
      <c r="G57" s="47">
        <v>0</v>
      </c>
      <c r="H57" s="30"/>
      <c r="I57" s="30"/>
      <c r="J57" s="30"/>
      <c r="K57" s="30"/>
    </row>
    <row r="58" spans="1:11" ht="14.1" customHeight="1" x14ac:dyDescent="0.25">
      <c r="A58" s="30"/>
      <c r="B58" s="30"/>
      <c r="C58" s="46" t="s">
        <v>62</v>
      </c>
      <c r="D58" s="47">
        <v>0</v>
      </c>
      <c r="E58" s="47">
        <v>0</v>
      </c>
      <c r="F58" s="47">
        <v>0</v>
      </c>
      <c r="G58" s="47">
        <v>0</v>
      </c>
      <c r="H58" s="30"/>
      <c r="I58" s="30"/>
      <c r="J58" s="30"/>
      <c r="K58" s="30"/>
    </row>
    <row r="59" spans="1:11" ht="14.1" customHeight="1" x14ac:dyDescent="0.25">
      <c r="A59" s="30"/>
      <c r="B59" s="30"/>
      <c r="C59" s="46" t="s">
        <v>54</v>
      </c>
      <c r="D59" s="47">
        <v>0</v>
      </c>
      <c r="E59" s="47">
        <v>0</v>
      </c>
      <c r="F59" s="47">
        <v>0</v>
      </c>
      <c r="G59" s="47">
        <v>0</v>
      </c>
      <c r="H59" s="30"/>
      <c r="I59" s="30"/>
      <c r="J59" s="30"/>
      <c r="K59" s="30"/>
    </row>
    <row r="60" spans="1:11" ht="14.1" customHeight="1" x14ac:dyDescent="0.25">
      <c r="A60" s="30"/>
      <c r="B60" s="30"/>
      <c r="C60" s="46" t="s">
        <v>63</v>
      </c>
      <c r="D60" s="47">
        <v>0</v>
      </c>
      <c r="E60" s="47">
        <v>0</v>
      </c>
      <c r="F60" s="47">
        <v>0</v>
      </c>
      <c r="G60" s="47">
        <v>0</v>
      </c>
      <c r="H60" s="30"/>
      <c r="I60" s="30"/>
      <c r="J60" s="30"/>
      <c r="K60" s="30"/>
    </row>
    <row r="61" spans="1:11" ht="14.1" customHeight="1" x14ac:dyDescent="0.25">
      <c r="A61" s="30"/>
      <c r="B61" s="30"/>
      <c r="C61" s="46" t="s">
        <v>64</v>
      </c>
      <c r="D61" s="47">
        <v>0</v>
      </c>
      <c r="E61" s="47">
        <v>0</v>
      </c>
      <c r="F61" s="47">
        <v>0</v>
      </c>
      <c r="G61" s="47">
        <v>0</v>
      </c>
      <c r="H61" s="30"/>
      <c r="I61" s="30"/>
      <c r="J61" s="30"/>
      <c r="K61" s="30"/>
    </row>
    <row r="62" spans="1:11" ht="14.1" customHeight="1" x14ac:dyDescent="0.25">
      <c r="A62" s="30"/>
      <c r="B62" s="30"/>
      <c r="C62" s="46" t="s">
        <v>65</v>
      </c>
      <c r="D62" s="47">
        <v>0</v>
      </c>
      <c r="E62" s="47">
        <v>0</v>
      </c>
      <c r="F62" s="47">
        <v>0</v>
      </c>
      <c r="G62" s="47">
        <v>0</v>
      </c>
      <c r="H62" s="30"/>
      <c r="I62" s="30"/>
      <c r="J62" s="30"/>
      <c r="K62" s="30"/>
    </row>
    <row r="63" spans="1:11" ht="14.1" customHeight="1" x14ac:dyDescent="0.25">
      <c r="A63" s="30"/>
      <c r="B63" s="30"/>
      <c r="C63" s="46" t="s">
        <v>66</v>
      </c>
      <c r="D63" s="47">
        <v>0</v>
      </c>
      <c r="E63" s="47">
        <v>0</v>
      </c>
      <c r="F63" s="47">
        <v>0</v>
      </c>
      <c r="G63" s="47">
        <v>0</v>
      </c>
      <c r="H63" s="30"/>
      <c r="I63" s="30"/>
      <c r="J63" s="30"/>
      <c r="K63" s="30"/>
    </row>
    <row r="64" spans="1:11" ht="14.1" customHeight="1" x14ac:dyDescent="0.25">
      <c r="A64" s="30"/>
      <c r="B64" s="30"/>
      <c r="C64" s="46" t="s">
        <v>67</v>
      </c>
      <c r="D64" s="47">
        <v>0</v>
      </c>
      <c r="E64" s="47">
        <v>0</v>
      </c>
      <c r="F64" s="47">
        <v>0</v>
      </c>
      <c r="G64" s="47">
        <v>0</v>
      </c>
      <c r="H64" s="30"/>
      <c r="I64" s="30"/>
      <c r="J64" s="30"/>
      <c r="K64" s="30"/>
    </row>
    <row r="65" spans="1:11" ht="14.1" customHeight="1" x14ac:dyDescent="0.25">
      <c r="A65" s="30"/>
      <c r="B65" s="30"/>
      <c r="C65" s="46" t="s">
        <v>54</v>
      </c>
      <c r="D65" s="47">
        <v>0</v>
      </c>
      <c r="E65" s="47">
        <v>0</v>
      </c>
      <c r="F65" s="47">
        <v>0</v>
      </c>
      <c r="G65" s="47">
        <v>0</v>
      </c>
      <c r="H65" s="30"/>
      <c r="I65" s="30"/>
      <c r="J65" s="30"/>
      <c r="K65" s="30"/>
    </row>
    <row r="66" spans="1:11" ht="14.1" customHeight="1" x14ac:dyDescent="0.25">
      <c r="A66" s="30"/>
      <c r="B66" s="30"/>
      <c r="C66" s="46" t="s">
        <v>63</v>
      </c>
      <c r="D66" s="47">
        <v>0</v>
      </c>
      <c r="E66" s="47">
        <v>0</v>
      </c>
      <c r="F66" s="47">
        <v>0</v>
      </c>
      <c r="G66" s="47">
        <v>0</v>
      </c>
      <c r="H66" s="30"/>
      <c r="I66" s="30"/>
      <c r="J66" s="30"/>
      <c r="K66" s="30"/>
    </row>
    <row r="67" spans="1:11" ht="14.1" customHeight="1" x14ac:dyDescent="0.25">
      <c r="A67" s="30"/>
      <c r="B67" s="30"/>
      <c r="C67" s="46" t="s">
        <v>64</v>
      </c>
      <c r="D67" s="47">
        <v>0</v>
      </c>
      <c r="E67" s="47">
        <v>0</v>
      </c>
      <c r="F67" s="47">
        <v>0</v>
      </c>
      <c r="G67" s="47">
        <v>0</v>
      </c>
      <c r="H67" s="30"/>
      <c r="I67" s="30"/>
      <c r="J67" s="30"/>
      <c r="K67" s="30"/>
    </row>
    <row r="68" spans="1:11" ht="14.1" customHeight="1" x14ac:dyDescent="0.25">
      <c r="A68" s="30"/>
      <c r="B68" s="30"/>
      <c r="C68" s="46" t="s">
        <v>65</v>
      </c>
      <c r="D68" s="47">
        <v>0</v>
      </c>
      <c r="E68" s="47">
        <v>0</v>
      </c>
      <c r="F68" s="47">
        <v>0</v>
      </c>
      <c r="G68" s="47">
        <v>0</v>
      </c>
      <c r="H68" s="30"/>
      <c r="I68" s="30"/>
      <c r="J68" s="30"/>
      <c r="K68" s="30"/>
    </row>
    <row r="69" spans="1:11" ht="14.1" customHeight="1" x14ac:dyDescent="0.25">
      <c r="A69" s="30"/>
      <c r="B69" s="30"/>
      <c r="C69" s="46" t="s">
        <v>66</v>
      </c>
      <c r="D69" s="47">
        <v>0</v>
      </c>
      <c r="E69" s="47">
        <v>0</v>
      </c>
      <c r="F69" s="47">
        <v>0</v>
      </c>
      <c r="G69" s="47">
        <v>0</v>
      </c>
      <c r="H69" s="30"/>
      <c r="I69" s="30"/>
      <c r="J69" s="30"/>
      <c r="K69" s="30"/>
    </row>
    <row r="70" spans="1:11" ht="14.1" customHeight="1" x14ac:dyDescent="0.25">
      <c r="A70" s="30"/>
      <c r="B70" s="30"/>
      <c r="C70" s="46" t="s">
        <v>68</v>
      </c>
      <c r="D70" s="47">
        <v>0</v>
      </c>
      <c r="E70" s="47">
        <v>0</v>
      </c>
      <c r="F70" s="47">
        <v>0</v>
      </c>
      <c r="G70" s="47">
        <v>0</v>
      </c>
      <c r="H70" s="30"/>
      <c r="I70" s="30"/>
      <c r="J70" s="30"/>
      <c r="K70" s="30"/>
    </row>
    <row r="71" spans="1:11" ht="14.1" customHeight="1" x14ac:dyDescent="0.25">
      <c r="A71" s="30"/>
      <c r="B71" s="30"/>
      <c r="C71" s="46" t="s">
        <v>54</v>
      </c>
      <c r="D71" s="47">
        <v>0</v>
      </c>
      <c r="E71" s="47">
        <v>0</v>
      </c>
      <c r="F71" s="47">
        <v>0</v>
      </c>
      <c r="G71" s="47">
        <v>0</v>
      </c>
      <c r="H71" s="30"/>
      <c r="I71" s="30"/>
      <c r="J71" s="30"/>
      <c r="K71" s="30"/>
    </row>
    <row r="72" spans="1:11" ht="14.1" customHeight="1" x14ac:dyDescent="0.25">
      <c r="A72" s="30"/>
      <c r="B72" s="30"/>
      <c r="C72" s="46" t="s">
        <v>63</v>
      </c>
      <c r="D72" s="47">
        <v>0</v>
      </c>
      <c r="E72" s="47">
        <v>0</v>
      </c>
      <c r="F72" s="47">
        <v>0</v>
      </c>
      <c r="G72" s="47">
        <v>0</v>
      </c>
      <c r="H72" s="30"/>
      <c r="I72" s="30"/>
      <c r="J72" s="30"/>
      <c r="K72" s="30"/>
    </row>
    <row r="73" spans="1:11" ht="14.1" customHeight="1" x14ac:dyDescent="0.25">
      <c r="A73" s="30"/>
      <c r="B73" s="30"/>
      <c r="C73" s="46" t="s">
        <v>64</v>
      </c>
      <c r="D73" s="47">
        <v>0</v>
      </c>
      <c r="E73" s="47">
        <v>0</v>
      </c>
      <c r="F73" s="47">
        <v>0</v>
      </c>
      <c r="G73" s="47">
        <v>0</v>
      </c>
      <c r="H73" s="30"/>
      <c r="I73" s="30"/>
      <c r="J73" s="30"/>
      <c r="K73" s="30"/>
    </row>
    <row r="74" spans="1:11" ht="14.1" customHeight="1" x14ac:dyDescent="0.25">
      <c r="A74" s="30"/>
      <c r="B74" s="30"/>
      <c r="C74" s="46" t="s">
        <v>65</v>
      </c>
      <c r="D74" s="47">
        <v>0</v>
      </c>
      <c r="E74" s="47">
        <v>0</v>
      </c>
      <c r="F74" s="47">
        <v>0</v>
      </c>
      <c r="G74" s="47">
        <v>0</v>
      </c>
      <c r="H74" s="30"/>
      <c r="I74" s="30"/>
      <c r="J74" s="30"/>
      <c r="K74" s="30"/>
    </row>
    <row r="75" spans="1:11" ht="14.1" customHeight="1" x14ac:dyDescent="0.25">
      <c r="A75" s="30"/>
      <c r="B75" s="30"/>
      <c r="C75" s="46" t="s">
        <v>66</v>
      </c>
      <c r="D75" s="47">
        <v>0</v>
      </c>
      <c r="E75" s="47">
        <v>0</v>
      </c>
      <c r="F75" s="47">
        <v>0</v>
      </c>
      <c r="G75" s="47">
        <v>0</v>
      </c>
      <c r="H75" s="30"/>
      <c r="I75" s="30"/>
      <c r="J75" s="30"/>
      <c r="K75" s="30"/>
    </row>
    <row r="76" spans="1:11" ht="14.1" customHeight="1" x14ac:dyDescent="0.25">
      <c r="A76" s="30"/>
      <c r="B76" s="30"/>
      <c r="C76" s="46" t="s">
        <v>69</v>
      </c>
      <c r="D76" s="47">
        <v>0</v>
      </c>
      <c r="E76" s="47">
        <v>0</v>
      </c>
      <c r="F76" s="47">
        <v>0</v>
      </c>
      <c r="G76" s="47">
        <v>0</v>
      </c>
      <c r="H76" s="30"/>
      <c r="I76" s="30"/>
      <c r="J76" s="30"/>
      <c r="K76" s="30"/>
    </row>
    <row r="77" spans="1:11" ht="14.1" customHeight="1" x14ac:dyDescent="0.25">
      <c r="A77" s="30"/>
      <c r="B77" s="30"/>
      <c r="C77" s="46" t="s">
        <v>70</v>
      </c>
      <c r="D77" s="47">
        <v>0</v>
      </c>
      <c r="E77" s="47">
        <v>0</v>
      </c>
      <c r="F77" s="47">
        <v>0</v>
      </c>
      <c r="G77" s="47">
        <v>0</v>
      </c>
      <c r="H77" s="30"/>
      <c r="I77" s="30"/>
      <c r="J77" s="30"/>
      <c r="K77" s="30"/>
    </row>
    <row r="78" spans="1:11" ht="14.1" customHeight="1" x14ac:dyDescent="0.25">
      <c r="A78" s="30"/>
      <c r="B78" s="30"/>
      <c r="C78" s="48" t="s">
        <v>71</v>
      </c>
      <c r="D78" s="47">
        <v>115902300</v>
      </c>
      <c r="E78" s="47">
        <v>119500000</v>
      </c>
      <c r="F78" s="47">
        <v>121800000</v>
      </c>
      <c r="G78" s="47">
        <v>121800000</v>
      </c>
      <c r="H78" s="30"/>
      <c r="I78" s="30"/>
      <c r="J78" s="30"/>
      <c r="K78" s="30"/>
    </row>
    <row r="79" spans="1:11" ht="36.950000000000003" customHeight="1" x14ac:dyDescent="0.25">
      <c r="A79" s="30"/>
      <c r="B79" s="30"/>
      <c r="C79" s="40" t="s">
        <v>33</v>
      </c>
      <c r="D79" s="1368" t="s">
        <v>513</v>
      </c>
      <c r="E79" s="1369"/>
      <c r="F79" s="1369"/>
      <c r="G79" s="1369"/>
      <c r="H79" s="30"/>
      <c r="I79" s="30"/>
      <c r="J79" s="30"/>
      <c r="K79" s="30"/>
    </row>
    <row r="80" spans="1:11" ht="36.950000000000003" customHeight="1" x14ac:dyDescent="0.25">
      <c r="A80" s="30"/>
      <c r="B80" s="30"/>
      <c r="C80" s="41" t="s">
        <v>35</v>
      </c>
      <c r="D80" s="1361" t="s">
        <v>512</v>
      </c>
      <c r="E80" s="1362"/>
      <c r="F80" s="1362"/>
      <c r="G80" s="1362"/>
      <c r="H80" s="30"/>
      <c r="I80" s="30"/>
      <c r="J80" s="30"/>
      <c r="K80" s="30"/>
    </row>
    <row r="81" spans="1:11" ht="36.950000000000003" customHeight="1" x14ac:dyDescent="0.25">
      <c r="A81" s="30"/>
      <c r="B81" s="30"/>
      <c r="C81" s="41" t="s">
        <v>37</v>
      </c>
      <c r="D81" s="1361" t="s">
        <v>511</v>
      </c>
      <c r="E81" s="1362"/>
      <c r="F81" s="1362"/>
      <c r="G81" s="1362"/>
      <c r="H81" s="30"/>
      <c r="I81" s="30"/>
      <c r="J81" s="30"/>
      <c r="K81" s="30"/>
    </row>
    <row r="82" spans="1:11" ht="15" customHeight="1" x14ac:dyDescent="0.25">
      <c r="A82" s="30"/>
      <c r="B82" s="30"/>
      <c r="C82" s="42"/>
      <c r="D82" s="43">
        <v>2022</v>
      </c>
      <c r="E82" s="43">
        <v>2023</v>
      </c>
      <c r="F82" s="43">
        <v>2024</v>
      </c>
      <c r="G82" s="43">
        <v>2025</v>
      </c>
      <c r="H82" s="30"/>
      <c r="I82" s="30"/>
      <c r="J82" s="30"/>
      <c r="K82" s="30"/>
    </row>
    <row r="83" spans="1:11" ht="15" customHeight="1" x14ac:dyDescent="0.25">
      <c r="A83" s="30"/>
      <c r="B83" s="30"/>
      <c r="C83" s="44"/>
      <c r="D83" s="45" t="s">
        <v>17</v>
      </c>
      <c r="E83" s="45" t="s">
        <v>18</v>
      </c>
      <c r="F83" s="45" t="s">
        <v>18</v>
      </c>
      <c r="G83" s="45" t="s">
        <v>18</v>
      </c>
      <c r="H83" s="30"/>
      <c r="I83" s="30"/>
      <c r="J83" s="30"/>
      <c r="K83" s="30"/>
    </row>
    <row r="84" spans="1:11" ht="14.1" customHeight="1" x14ac:dyDescent="0.25">
      <c r="A84" s="30"/>
      <c r="B84" s="30"/>
      <c r="C84" s="34" t="s">
        <v>39</v>
      </c>
      <c r="D84" s="38" t="s">
        <v>510</v>
      </c>
      <c r="E84" s="38" t="s">
        <v>510</v>
      </c>
      <c r="F84" s="38" t="s">
        <v>510</v>
      </c>
      <c r="G84" s="38" t="s">
        <v>509</v>
      </c>
      <c r="H84" s="30"/>
      <c r="I84" s="30"/>
      <c r="J84" s="30"/>
      <c r="K84" s="30"/>
    </row>
    <row r="85" spans="1:11" ht="14.1" customHeight="1" x14ac:dyDescent="0.25">
      <c r="A85" s="30"/>
      <c r="B85" s="30"/>
      <c r="C85" s="34" t="s">
        <v>40</v>
      </c>
      <c r="D85" s="38" t="s">
        <v>508</v>
      </c>
      <c r="E85" s="38" t="s">
        <v>507</v>
      </c>
      <c r="F85" s="38" t="s">
        <v>506</v>
      </c>
      <c r="G85" s="38" t="s">
        <v>506</v>
      </c>
      <c r="H85" s="30"/>
      <c r="I85" s="30"/>
      <c r="J85" s="30"/>
      <c r="K85" s="30"/>
    </row>
    <row r="86" spans="1:11" ht="14.1" customHeight="1" x14ac:dyDescent="0.25">
      <c r="A86" s="30"/>
      <c r="B86" s="30"/>
      <c r="C86" s="34" t="s">
        <v>43</v>
      </c>
      <c r="D86" s="38" t="s">
        <v>505</v>
      </c>
      <c r="E86" s="38" t="s">
        <v>504</v>
      </c>
      <c r="F86" s="38" t="s">
        <v>503</v>
      </c>
      <c r="G86" s="38" t="s">
        <v>502</v>
      </c>
      <c r="H86" s="30"/>
      <c r="I86" s="30"/>
      <c r="J86" s="30"/>
      <c r="K86" s="30"/>
    </row>
    <row r="87" spans="1:11" ht="14.1" customHeight="1" x14ac:dyDescent="0.25">
      <c r="A87" s="30"/>
      <c r="B87" s="30"/>
      <c r="C87" s="34" t="s">
        <v>46</v>
      </c>
      <c r="D87" s="38" t="s">
        <v>47</v>
      </c>
      <c r="E87" s="38" t="s">
        <v>48</v>
      </c>
      <c r="F87" s="38" t="s">
        <v>48</v>
      </c>
      <c r="G87" s="38" t="s">
        <v>501</v>
      </c>
      <c r="H87" s="30"/>
      <c r="I87" s="30"/>
      <c r="J87" s="30"/>
      <c r="K87" s="30"/>
    </row>
    <row r="88" spans="1:11" ht="14.1" customHeight="1" x14ac:dyDescent="0.25">
      <c r="A88" s="30"/>
      <c r="B88" s="30"/>
      <c r="C88" s="34" t="s">
        <v>49</v>
      </c>
      <c r="D88" s="38" t="s">
        <v>47</v>
      </c>
      <c r="E88" s="38" t="s">
        <v>500</v>
      </c>
      <c r="F88" s="38" t="s">
        <v>499</v>
      </c>
      <c r="G88" s="38" t="s">
        <v>48</v>
      </c>
      <c r="H88" s="30"/>
      <c r="I88" s="30"/>
      <c r="J88" s="30"/>
      <c r="K88" s="30"/>
    </row>
    <row r="89" spans="1:11" ht="14.1" customHeight="1" x14ac:dyDescent="0.25">
      <c r="A89" s="30"/>
      <c r="B89" s="30"/>
      <c r="C89" s="34" t="s">
        <v>51</v>
      </c>
      <c r="D89" s="38" t="s">
        <v>47</v>
      </c>
      <c r="E89" s="38" t="s">
        <v>500</v>
      </c>
      <c r="F89" s="38" t="s">
        <v>499</v>
      </c>
      <c r="G89" s="38" t="s">
        <v>498</v>
      </c>
      <c r="H89" s="30"/>
      <c r="I89" s="30"/>
      <c r="J89" s="30"/>
      <c r="K89" s="30"/>
    </row>
    <row r="90" spans="1:11" ht="14.1" customHeight="1" x14ac:dyDescent="0.25">
      <c r="A90" s="30"/>
      <c r="B90" s="30"/>
      <c r="C90" s="1363" t="s">
        <v>52</v>
      </c>
      <c r="D90" s="1364"/>
      <c r="E90" s="1364"/>
      <c r="F90" s="1364"/>
      <c r="G90" s="1364"/>
      <c r="H90" s="30"/>
      <c r="I90" s="30"/>
      <c r="J90" s="30"/>
      <c r="K90" s="30"/>
    </row>
    <row r="91" spans="1:11" ht="14.1" customHeight="1" x14ac:dyDescent="0.25">
      <c r="A91" s="30"/>
      <c r="B91" s="30"/>
      <c r="C91" s="42"/>
      <c r="D91" s="43">
        <v>2022</v>
      </c>
      <c r="E91" s="43">
        <v>2023</v>
      </c>
      <c r="F91" s="43">
        <v>2024</v>
      </c>
      <c r="G91" s="43">
        <v>2025</v>
      </c>
      <c r="H91" s="30"/>
      <c r="I91" s="30"/>
      <c r="J91" s="30"/>
      <c r="K91" s="30"/>
    </row>
    <row r="92" spans="1:11" ht="14.1" customHeight="1" x14ac:dyDescent="0.25">
      <c r="A92" s="30"/>
      <c r="B92" s="30"/>
      <c r="C92" s="44"/>
      <c r="D92" s="45" t="s">
        <v>17</v>
      </c>
      <c r="E92" s="45" t="s">
        <v>18</v>
      </c>
      <c r="F92" s="45" t="s">
        <v>18</v>
      </c>
      <c r="G92" s="45" t="s">
        <v>18</v>
      </c>
      <c r="H92" s="30"/>
      <c r="I92" s="30"/>
      <c r="J92" s="30"/>
      <c r="K92" s="30"/>
    </row>
    <row r="93" spans="1:11" ht="14.1" customHeight="1" x14ac:dyDescent="0.25">
      <c r="A93" s="30"/>
      <c r="B93" s="30"/>
      <c r="C93" s="46" t="s">
        <v>53</v>
      </c>
      <c r="D93" s="47">
        <v>0</v>
      </c>
      <c r="E93" s="47">
        <v>0</v>
      </c>
      <c r="F93" s="47">
        <v>0</v>
      </c>
      <c r="G93" s="47">
        <v>0</v>
      </c>
      <c r="H93" s="30"/>
      <c r="I93" s="30"/>
      <c r="J93" s="30"/>
      <c r="K93" s="30"/>
    </row>
    <row r="94" spans="1:11" ht="14.1" customHeight="1" x14ac:dyDescent="0.25">
      <c r="A94" s="30"/>
      <c r="B94" s="30"/>
      <c r="C94" s="46" t="s">
        <v>54</v>
      </c>
      <c r="D94" s="47">
        <v>0</v>
      </c>
      <c r="E94" s="47">
        <v>0</v>
      </c>
      <c r="F94" s="47">
        <v>0</v>
      </c>
      <c r="G94" s="47">
        <v>0</v>
      </c>
      <c r="H94" s="30"/>
      <c r="I94" s="30"/>
      <c r="J94" s="30"/>
      <c r="K94" s="30"/>
    </row>
    <row r="95" spans="1:11" ht="14.1" customHeight="1" x14ac:dyDescent="0.25">
      <c r="A95" s="30"/>
      <c r="B95" s="30"/>
      <c r="C95" s="46" t="s">
        <v>55</v>
      </c>
      <c r="D95" s="47">
        <v>0</v>
      </c>
      <c r="E95" s="47">
        <v>0</v>
      </c>
      <c r="F95" s="47">
        <v>0</v>
      </c>
      <c r="G95" s="47">
        <v>0</v>
      </c>
      <c r="H95" s="30"/>
      <c r="I95" s="30"/>
      <c r="J95" s="30"/>
      <c r="K95" s="30"/>
    </row>
    <row r="96" spans="1:11" ht="14.1" customHeight="1" x14ac:dyDescent="0.25">
      <c r="A96" s="30"/>
      <c r="B96" s="30"/>
      <c r="C96" s="46" t="s">
        <v>56</v>
      </c>
      <c r="D96" s="47">
        <v>0</v>
      </c>
      <c r="E96" s="47">
        <v>0</v>
      </c>
      <c r="F96" s="47">
        <v>0</v>
      </c>
      <c r="G96" s="47">
        <v>0</v>
      </c>
      <c r="H96" s="30"/>
      <c r="I96" s="30"/>
      <c r="J96" s="30"/>
      <c r="K96" s="30"/>
    </row>
    <row r="97" spans="1:11" ht="14.1" customHeight="1" x14ac:dyDescent="0.25">
      <c r="A97" s="30"/>
      <c r="B97" s="30"/>
      <c r="C97" s="46" t="s">
        <v>54</v>
      </c>
      <c r="D97" s="47">
        <v>0</v>
      </c>
      <c r="E97" s="47">
        <v>0</v>
      </c>
      <c r="F97" s="47">
        <v>0</v>
      </c>
      <c r="G97" s="47">
        <v>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57</v>
      </c>
      <c r="D99" s="47">
        <v>5500000</v>
      </c>
      <c r="E99" s="47">
        <v>2500000</v>
      </c>
      <c r="F99" s="47">
        <v>2700000</v>
      </c>
      <c r="G99" s="47">
        <v>2700000</v>
      </c>
      <c r="H99" s="30"/>
      <c r="I99" s="30"/>
      <c r="J99" s="30"/>
      <c r="K99" s="30"/>
    </row>
    <row r="100" spans="1:11" ht="14.1" customHeight="1" x14ac:dyDescent="0.25">
      <c r="A100" s="30"/>
      <c r="B100" s="30"/>
      <c r="C100" s="46" t="s">
        <v>54</v>
      </c>
      <c r="D100" s="47">
        <v>5500000</v>
      </c>
      <c r="E100" s="47">
        <v>2500000</v>
      </c>
      <c r="F100" s="47">
        <v>2700000</v>
      </c>
      <c r="G100" s="47">
        <v>2700000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58</v>
      </c>
      <c r="D102" s="47">
        <v>0</v>
      </c>
      <c r="E102" s="47">
        <v>0</v>
      </c>
      <c r="F102" s="47">
        <v>0</v>
      </c>
      <c r="G102" s="47">
        <v>0</v>
      </c>
      <c r="H102" s="30"/>
      <c r="I102" s="30"/>
      <c r="J102" s="30"/>
      <c r="K102" s="30"/>
    </row>
    <row r="103" spans="1:11" ht="14.1" customHeight="1" x14ac:dyDescent="0.25">
      <c r="A103" s="30"/>
      <c r="B103" s="30"/>
      <c r="C103" s="46" t="s">
        <v>54</v>
      </c>
      <c r="D103" s="47">
        <v>0</v>
      </c>
      <c r="E103" s="47">
        <v>0</v>
      </c>
      <c r="F103" s="47">
        <v>0</v>
      </c>
      <c r="G103" s="47">
        <v>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59</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60</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61</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62</v>
      </c>
      <c r="D114" s="47">
        <v>0</v>
      </c>
      <c r="E114" s="47">
        <v>0</v>
      </c>
      <c r="F114" s="47">
        <v>0</v>
      </c>
      <c r="G114" s="47">
        <v>0</v>
      </c>
      <c r="H114" s="30"/>
      <c r="I114" s="30"/>
      <c r="J114" s="30"/>
      <c r="K114" s="30"/>
    </row>
    <row r="115" spans="1:11" ht="14.1" customHeight="1" x14ac:dyDescent="0.25">
      <c r="A115" s="30"/>
      <c r="B115" s="30"/>
      <c r="C115" s="46" t="s">
        <v>54</v>
      </c>
      <c r="D115" s="47">
        <v>0</v>
      </c>
      <c r="E115" s="47">
        <v>0</v>
      </c>
      <c r="F115" s="47">
        <v>0</v>
      </c>
      <c r="G115" s="47">
        <v>0</v>
      </c>
      <c r="H115" s="30"/>
      <c r="I115" s="30"/>
      <c r="J115" s="30"/>
      <c r="K115" s="30"/>
    </row>
    <row r="116" spans="1:11" ht="14.1" customHeight="1" x14ac:dyDescent="0.25">
      <c r="A116" s="30"/>
      <c r="B116" s="30"/>
      <c r="C116" s="46" t="s">
        <v>63</v>
      </c>
      <c r="D116" s="47">
        <v>0</v>
      </c>
      <c r="E116" s="47">
        <v>0</v>
      </c>
      <c r="F116" s="47">
        <v>0</v>
      </c>
      <c r="G116" s="47">
        <v>0</v>
      </c>
      <c r="H116" s="30"/>
      <c r="I116" s="30"/>
      <c r="J116" s="30"/>
      <c r="K116" s="30"/>
    </row>
    <row r="117" spans="1:11" ht="14.1" customHeight="1" x14ac:dyDescent="0.25">
      <c r="A117" s="30"/>
      <c r="B117" s="30"/>
      <c r="C117" s="46" t="s">
        <v>64</v>
      </c>
      <c r="D117" s="47">
        <v>0</v>
      </c>
      <c r="E117" s="47">
        <v>0</v>
      </c>
      <c r="F117" s="47">
        <v>0</v>
      </c>
      <c r="G117" s="47">
        <v>0</v>
      </c>
      <c r="H117" s="30"/>
      <c r="I117" s="30"/>
      <c r="J117" s="30"/>
      <c r="K117" s="30"/>
    </row>
    <row r="118" spans="1:11" ht="14.1" customHeight="1" x14ac:dyDescent="0.25">
      <c r="A118" s="30"/>
      <c r="B118" s="30"/>
      <c r="C118" s="46" t="s">
        <v>65</v>
      </c>
      <c r="D118" s="47">
        <v>0</v>
      </c>
      <c r="E118" s="47">
        <v>0</v>
      </c>
      <c r="F118" s="47">
        <v>0</v>
      </c>
      <c r="G118" s="47">
        <v>0</v>
      </c>
      <c r="H118" s="30"/>
      <c r="I118" s="30"/>
      <c r="J118" s="30"/>
      <c r="K118" s="30"/>
    </row>
    <row r="119" spans="1:11" ht="14.1" customHeight="1" x14ac:dyDescent="0.25">
      <c r="A119" s="30"/>
      <c r="B119" s="30"/>
      <c r="C119" s="46" t="s">
        <v>66</v>
      </c>
      <c r="D119" s="47">
        <v>0</v>
      </c>
      <c r="E119" s="47">
        <v>0</v>
      </c>
      <c r="F119" s="47">
        <v>0</v>
      </c>
      <c r="G119" s="47">
        <v>0</v>
      </c>
      <c r="H119" s="30"/>
      <c r="I119" s="30"/>
      <c r="J119" s="30"/>
      <c r="K119" s="30"/>
    </row>
    <row r="120" spans="1:11" ht="14.1" customHeight="1" x14ac:dyDescent="0.25">
      <c r="A120" s="30"/>
      <c r="B120" s="30"/>
      <c r="C120" s="46" t="s">
        <v>67</v>
      </c>
      <c r="D120" s="47">
        <v>0</v>
      </c>
      <c r="E120" s="47">
        <v>0</v>
      </c>
      <c r="F120" s="47">
        <v>0</v>
      </c>
      <c r="G120" s="47">
        <v>0</v>
      </c>
      <c r="H120" s="30"/>
      <c r="I120" s="30"/>
      <c r="J120" s="30"/>
      <c r="K120" s="30"/>
    </row>
    <row r="121" spans="1:11" ht="14.1" customHeight="1" x14ac:dyDescent="0.25">
      <c r="A121" s="30"/>
      <c r="B121" s="30"/>
      <c r="C121" s="46" t="s">
        <v>54</v>
      </c>
      <c r="D121" s="47">
        <v>0</v>
      </c>
      <c r="E121" s="47">
        <v>0</v>
      </c>
      <c r="F121" s="47">
        <v>0</v>
      </c>
      <c r="G121" s="47">
        <v>0</v>
      </c>
      <c r="H121" s="30"/>
      <c r="I121" s="30"/>
      <c r="J121" s="30"/>
      <c r="K121" s="30"/>
    </row>
    <row r="122" spans="1:11" ht="14.1" customHeight="1" x14ac:dyDescent="0.25">
      <c r="A122" s="30"/>
      <c r="B122" s="30"/>
      <c r="C122" s="46" t="s">
        <v>63</v>
      </c>
      <c r="D122" s="47">
        <v>0</v>
      </c>
      <c r="E122" s="47">
        <v>0</v>
      </c>
      <c r="F122" s="47">
        <v>0</v>
      </c>
      <c r="G122" s="47">
        <v>0</v>
      </c>
      <c r="H122" s="30"/>
      <c r="I122" s="30"/>
      <c r="J122" s="30"/>
      <c r="K122" s="30"/>
    </row>
    <row r="123" spans="1:11" ht="14.1" customHeight="1" x14ac:dyDescent="0.25">
      <c r="A123" s="30"/>
      <c r="B123" s="30"/>
      <c r="C123" s="46" t="s">
        <v>64</v>
      </c>
      <c r="D123" s="47">
        <v>0</v>
      </c>
      <c r="E123" s="47">
        <v>0</v>
      </c>
      <c r="F123" s="47">
        <v>0</v>
      </c>
      <c r="G123" s="47">
        <v>0</v>
      </c>
      <c r="H123" s="30"/>
      <c r="I123" s="30"/>
      <c r="J123" s="30"/>
      <c r="K123" s="30"/>
    </row>
    <row r="124" spans="1:11" ht="14.1" customHeight="1" x14ac:dyDescent="0.25">
      <c r="A124" s="30"/>
      <c r="B124" s="30"/>
      <c r="C124" s="46" t="s">
        <v>65</v>
      </c>
      <c r="D124" s="47">
        <v>0</v>
      </c>
      <c r="E124" s="47">
        <v>0</v>
      </c>
      <c r="F124" s="47">
        <v>0</v>
      </c>
      <c r="G124" s="47">
        <v>0</v>
      </c>
      <c r="H124" s="30"/>
      <c r="I124" s="30"/>
      <c r="J124" s="30"/>
      <c r="K124" s="30"/>
    </row>
    <row r="125" spans="1:11" ht="14.1" customHeight="1" x14ac:dyDescent="0.25">
      <c r="A125" s="30"/>
      <c r="B125" s="30"/>
      <c r="C125" s="46" t="s">
        <v>66</v>
      </c>
      <c r="D125" s="47">
        <v>0</v>
      </c>
      <c r="E125" s="47">
        <v>0</v>
      </c>
      <c r="F125" s="47">
        <v>0</v>
      </c>
      <c r="G125" s="47">
        <v>0</v>
      </c>
      <c r="H125" s="30"/>
      <c r="I125" s="30"/>
      <c r="J125" s="30"/>
      <c r="K125" s="30"/>
    </row>
    <row r="126" spans="1:11" ht="14.1" customHeight="1" x14ac:dyDescent="0.25">
      <c r="A126" s="30"/>
      <c r="B126" s="30"/>
      <c r="C126" s="46" t="s">
        <v>68</v>
      </c>
      <c r="D126" s="47">
        <v>0</v>
      </c>
      <c r="E126" s="47">
        <v>0</v>
      </c>
      <c r="F126" s="47">
        <v>0</v>
      </c>
      <c r="G126" s="47">
        <v>0</v>
      </c>
      <c r="H126" s="30"/>
      <c r="I126" s="30"/>
      <c r="J126" s="30"/>
      <c r="K126" s="30"/>
    </row>
    <row r="127" spans="1:11" ht="14.1" customHeight="1" x14ac:dyDescent="0.25">
      <c r="A127" s="30"/>
      <c r="B127" s="30"/>
      <c r="C127" s="46" t="s">
        <v>54</v>
      </c>
      <c r="D127" s="47">
        <v>0</v>
      </c>
      <c r="E127" s="47">
        <v>0</v>
      </c>
      <c r="F127" s="47">
        <v>0</v>
      </c>
      <c r="G127" s="47">
        <v>0</v>
      </c>
      <c r="H127" s="30"/>
      <c r="I127" s="30"/>
      <c r="J127" s="30"/>
      <c r="K127" s="30"/>
    </row>
    <row r="128" spans="1:11" ht="14.1" customHeight="1" x14ac:dyDescent="0.25">
      <c r="A128" s="30"/>
      <c r="B128" s="30"/>
      <c r="C128" s="46" t="s">
        <v>63</v>
      </c>
      <c r="D128" s="47">
        <v>0</v>
      </c>
      <c r="E128" s="47">
        <v>0</v>
      </c>
      <c r="F128" s="47">
        <v>0</v>
      </c>
      <c r="G128" s="47">
        <v>0</v>
      </c>
      <c r="H128" s="30"/>
      <c r="I128" s="30"/>
      <c r="J128" s="30"/>
      <c r="K128" s="30"/>
    </row>
    <row r="129" spans="1:11" ht="14.1" customHeight="1" x14ac:dyDescent="0.25">
      <c r="A129" s="30"/>
      <c r="B129" s="30"/>
      <c r="C129" s="46" t="s">
        <v>64</v>
      </c>
      <c r="D129" s="47">
        <v>0</v>
      </c>
      <c r="E129" s="47">
        <v>0</v>
      </c>
      <c r="F129" s="47">
        <v>0</v>
      </c>
      <c r="G129" s="47">
        <v>0</v>
      </c>
      <c r="H129" s="30"/>
      <c r="I129" s="30"/>
      <c r="J129" s="30"/>
      <c r="K129" s="30"/>
    </row>
    <row r="130" spans="1:11" ht="14.1" customHeight="1" x14ac:dyDescent="0.25">
      <c r="A130" s="30"/>
      <c r="B130" s="30"/>
      <c r="C130" s="46" t="s">
        <v>65</v>
      </c>
      <c r="D130" s="47">
        <v>0</v>
      </c>
      <c r="E130" s="47">
        <v>0</v>
      </c>
      <c r="F130" s="47">
        <v>0</v>
      </c>
      <c r="G130" s="47">
        <v>0</v>
      </c>
      <c r="H130" s="30"/>
      <c r="I130" s="30"/>
      <c r="J130" s="30"/>
      <c r="K130" s="30"/>
    </row>
    <row r="131" spans="1:11" ht="14.1" customHeight="1" x14ac:dyDescent="0.25">
      <c r="A131" s="30"/>
      <c r="B131" s="30"/>
      <c r="C131" s="46" t="s">
        <v>66</v>
      </c>
      <c r="D131" s="47">
        <v>0</v>
      </c>
      <c r="E131" s="47">
        <v>0</v>
      </c>
      <c r="F131" s="47">
        <v>0</v>
      </c>
      <c r="G131" s="47">
        <v>0</v>
      </c>
      <c r="H131" s="30"/>
      <c r="I131" s="30"/>
      <c r="J131" s="30"/>
      <c r="K131" s="30"/>
    </row>
    <row r="132" spans="1:11" ht="14.1" customHeight="1" x14ac:dyDescent="0.25">
      <c r="A132" s="30"/>
      <c r="B132" s="30"/>
      <c r="C132" s="46" t="s">
        <v>69</v>
      </c>
      <c r="D132" s="47">
        <v>0</v>
      </c>
      <c r="E132" s="47">
        <v>0</v>
      </c>
      <c r="F132" s="47">
        <v>0</v>
      </c>
      <c r="G132" s="47">
        <v>0</v>
      </c>
      <c r="H132" s="30"/>
      <c r="I132" s="30"/>
      <c r="J132" s="30"/>
      <c r="K132" s="30"/>
    </row>
    <row r="133" spans="1:11" ht="14.1" customHeight="1" x14ac:dyDescent="0.25">
      <c r="A133" s="30"/>
      <c r="B133" s="30"/>
      <c r="C133" s="46" t="s">
        <v>70</v>
      </c>
      <c r="D133" s="47">
        <v>0</v>
      </c>
      <c r="E133" s="47">
        <v>0</v>
      </c>
      <c r="F133" s="47">
        <v>0</v>
      </c>
      <c r="G133" s="47">
        <v>0</v>
      </c>
      <c r="H133" s="30"/>
      <c r="I133" s="30"/>
      <c r="J133" s="30"/>
      <c r="K133" s="30"/>
    </row>
    <row r="134" spans="1:11" ht="14.1" customHeight="1" x14ac:dyDescent="0.25">
      <c r="A134" s="30"/>
      <c r="B134" s="30"/>
      <c r="C134" s="48" t="s">
        <v>71</v>
      </c>
      <c r="D134" s="47">
        <v>5500000</v>
      </c>
      <c r="E134" s="47">
        <v>2500000</v>
      </c>
      <c r="F134" s="47">
        <v>2700000</v>
      </c>
      <c r="G134" s="47">
        <v>2700000</v>
      </c>
      <c r="H134" s="30"/>
      <c r="I134" s="30"/>
      <c r="J134" s="30"/>
      <c r="K134" s="30"/>
    </row>
    <row r="135" spans="1:11" ht="14.1" customHeight="1" x14ac:dyDescent="0.25">
      <c r="A135" s="30"/>
      <c r="B135" s="30"/>
      <c r="C135" s="1370" t="s">
        <v>72</v>
      </c>
      <c r="D135" s="1371"/>
      <c r="E135" s="1371"/>
      <c r="F135" s="1371"/>
      <c r="G135" s="1371"/>
      <c r="H135" s="30"/>
      <c r="I135" s="30"/>
      <c r="J135" s="30"/>
      <c r="K135" s="30"/>
    </row>
    <row r="136" spans="1:11" ht="14.1" customHeight="1" x14ac:dyDescent="0.25">
      <c r="A136" s="30"/>
      <c r="B136" s="30"/>
      <c r="C136" s="39" t="s">
        <v>497</v>
      </c>
      <c r="D136" s="1370" t="s">
        <v>496</v>
      </c>
      <c r="E136" s="1371"/>
      <c r="F136" s="1371"/>
      <c r="G136" s="1371"/>
      <c r="H136" s="30"/>
      <c r="I136" s="30"/>
      <c r="J136" s="30"/>
      <c r="K136" s="30"/>
    </row>
    <row r="137" spans="1:11" ht="14.1" customHeight="1" x14ac:dyDescent="0.25">
      <c r="A137" s="30"/>
      <c r="B137" s="30"/>
      <c r="C137" s="40" t="s">
        <v>33</v>
      </c>
      <c r="D137" s="1368" t="s">
        <v>495</v>
      </c>
      <c r="E137" s="1369"/>
      <c r="F137" s="1369"/>
      <c r="G137" s="1369"/>
      <c r="H137" s="30"/>
      <c r="I137" s="30"/>
      <c r="J137" s="30"/>
      <c r="K137" s="30"/>
    </row>
    <row r="138" spans="1:11" ht="14.1" customHeight="1" x14ac:dyDescent="0.25">
      <c r="A138" s="30"/>
      <c r="B138" s="30"/>
      <c r="C138" s="41" t="s">
        <v>35</v>
      </c>
      <c r="D138" s="1361" t="s">
        <v>494</v>
      </c>
      <c r="E138" s="1362"/>
      <c r="F138" s="1362"/>
      <c r="G138" s="1362"/>
      <c r="H138" s="30"/>
      <c r="I138" s="30"/>
      <c r="J138" s="30"/>
      <c r="K138" s="30"/>
    </row>
    <row r="139" spans="1:11" ht="14.1" customHeight="1" x14ac:dyDescent="0.25">
      <c r="A139" s="30"/>
      <c r="B139" s="30"/>
      <c r="C139" s="41" t="s">
        <v>37</v>
      </c>
      <c r="D139" s="1361" t="s">
        <v>493</v>
      </c>
      <c r="E139" s="1362"/>
      <c r="F139" s="1362"/>
      <c r="G139" s="1362"/>
      <c r="H139" s="30"/>
      <c r="I139" s="30"/>
      <c r="J139" s="30"/>
      <c r="K139" s="30"/>
    </row>
    <row r="140" spans="1:11" ht="15" customHeight="1" x14ac:dyDescent="0.25">
      <c r="A140" s="30"/>
      <c r="B140" s="30"/>
      <c r="C140" s="42"/>
      <c r="D140" s="43">
        <v>2022</v>
      </c>
      <c r="E140" s="43">
        <v>2023</v>
      </c>
      <c r="F140" s="43">
        <v>2024</v>
      </c>
      <c r="G140" s="43">
        <v>2025</v>
      </c>
      <c r="H140" s="30"/>
      <c r="I140" s="30"/>
      <c r="J140" s="30"/>
      <c r="K140" s="30"/>
    </row>
    <row r="141" spans="1:11" ht="15" customHeight="1" x14ac:dyDescent="0.25">
      <c r="A141" s="30"/>
      <c r="B141" s="30"/>
      <c r="C141" s="44"/>
      <c r="D141" s="45" t="s">
        <v>17</v>
      </c>
      <c r="E141" s="45" t="s">
        <v>18</v>
      </c>
      <c r="F141" s="45" t="s">
        <v>18</v>
      </c>
      <c r="G141" s="45" t="s">
        <v>18</v>
      </c>
      <c r="H141" s="30"/>
      <c r="I141" s="30"/>
      <c r="J141" s="30"/>
      <c r="K141" s="30"/>
    </row>
    <row r="142" spans="1:11" ht="14.1" customHeight="1" x14ac:dyDescent="0.25">
      <c r="A142" s="30"/>
      <c r="B142" s="30"/>
      <c r="C142" s="34" t="s">
        <v>39</v>
      </c>
      <c r="D142" s="38" t="s">
        <v>137</v>
      </c>
      <c r="E142" s="38" t="s">
        <v>143</v>
      </c>
      <c r="F142" s="38" t="s">
        <v>137</v>
      </c>
      <c r="G142" s="38" t="s">
        <v>394</v>
      </c>
      <c r="H142" s="30"/>
      <c r="I142" s="30"/>
      <c r="J142" s="30"/>
      <c r="K142" s="30"/>
    </row>
    <row r="143" spans="1:11" ht="14.1" customHeight="1" x14ac:dyDescent="0.25">
      <c r="A143" s="30"/>
      <c r="B143" s="30"/>
      <c r="C143" s="34" t="s">
        <v>40</v>
      </c>
      <c r="D143" s="38" t="s">
        <v>492</v>
      </c>
      <c r="E143" s="38" t="s">
        <v>492</v>
      </c>
      <c r="F143" s="38" t="s">
        <v>492</v>
      </c>
      <c r="G143" s="38" t="s">
        <v>492</v>
      </c>
      <c r="H143" s="30"/>
      <c r="I143" s="30"/>
      <c r="J143" s="30"/>
      <c r="K143" s="30"/>
    </row>
    <row r="144" spans="1:11" ht="14.1" customHeight="1" x14ac:dyDescent="0.25">
      <c r="A144" s="30"/>
      <c r="B144" s="30"/>
      <c r="C144" s="34" t="s">
        <v>43</v>
      </c>
      <c r="D144" s="38" t="s">
        <v>490</v>
      </c>
      <c r="E144" s="38" t="s">
        <v>491</v>
      </c>
      <c r="F144" s="38" t="s">
        <v>490</v>
      </c>
      <c r="G144" s="38" t="s">
        <v>82</v>
      </c>
      <c r="H144" s="30"/>
      <c r="I144" s="30"/>
      <c r="J144" s="30"/>
      <c r="K144" s="30"/>
    </row>
    <row r="145" spans="1:11" ht="14.1" customHeight="1" x14ac:dyDescent="0.25">
      <c r="A145" s="30"/>
      <c r="B145" s="30"/>
      <c r="C145" s="34" t="s">
        <v>46</v>
      </c>
      <c r="D145" s="38" t="s">
        <v>47</v>
      </c>
      <c r="E145" s="38" t="s">
        <v>173</v>
      </c>
      <c r="F145" s="38" t="s">
        <v>174</v>
      </c>
      <c r="G145" s="38" t="s">
        <v>489</v>
      </c>
      <c r="H145" s="30"/>
      <c r="I145" s="30"/>
      <c r="J145" s="30"/>
      <c r="K145" s="30"/>
    </row>
    <row r="146" spans="1:11" ht="14.1" customHeight="1" x14ac:dyDescent="0.25">
      <c r="A146" s="30"/>
      <c r="B146" s="30"/>
      <c r="C146" s="34" t="s">
        <v>49</v>
      </c>
      <c r="D146" s="38" t="s">
        <v>47</v>
      </c>
      <c r="E146" s="38" t="s">
        <v>48</v>
      </c>
      <c r="F146" s="38" t="s">
        <v>48</v>
      </c>
      <c r="G146" s="38" t="s">
        <v>48</v>
      </c>
      <c r="H146" s="30"/>
      <c r="I146" s="30"/>
      <c r="J146" s="30"/>
      <c r="K146" s="30"/>
    </row>
    <row r="147" spans="1:11" ht="14.1" customHeight="1" x14ac:dyDescent="0.25">
      <c r="A147" s="30"/>
      <c r="B147" s="30"/>
      <c r="C147" s="34" t="s">
        <v>51</v>
      </c>
      <c r="D147" s="38" t="s">
        <v>47</v>
      </c>
      <c r="E147" s="38" t="s">
        <v>174</v>
      </c>
      <c r="F147" s="38" t="s">
        <v>173</v>
      </c>
      <c r="G147" s="38" t="s">
        <v>488</v>
      </c>
      <c r="H147" s="30"/>
      <c r="I147" s="30"/>
      <c r="J147" s="30"/>
      <c r="K147" s="30"/>
    </row>
    <row r="148" spans="1:11" ht="14.1" customHeight="1" x14ac:dyDescent="0.25">
      <c r="A148" s="30"/>
      <c r="B148" s="30"/>
      <c r="C148" s="1363" t="s">
        <v>52</v>
      </c>
      <c r="D148" s="1364"/>
      <c r="E148" s="1364"/>
      <c r="F148" s="1364"/>
      <c r="G148" s="1364"/>
      <c r="H148" s="30"/>
      <c r="I148" s="30"/>
      <c r="J148" s="30"/>
      <c r="K148" s="30"/>
    </row>
    <row r="149" spans="1:11" ht="14.1" customHeight="1" x14ac:dyDescent="0.25">
      <c r="A149" s="30"/>
      <c r="B149" s="30"/>
      <c r="C149" s="42"/>
      <c r="D149" s="43">
        <v>2022</v>
      </c>
      <c r="E149" s="43">
        <v>2023</v>
      </c>
      <c r="F149" s="43">
        <v>2024</v>
      </c>
      <c r="G149" s="43">
        <v>2025</v>
      </c>
      <c r="H149" s="30"/>
      <c r="I149" s="30"/>
      <c r="J149" s="30"/>
      <c r="K149" s="30"/>
    </row>
    <row r="150" spans="1:11" ht="14.1" customHeight="1" x14ac:dyDescent="0.25">
      <c r="A150" s="30"/>
      <c r="B150" s="30"/>
      <c r="C150" s="44"/>
      <c r="D150" s="45" t="s">
        <v>17</v>
      </c>
      <c r="E150" s="45" t="s">
        <v>18</v>
      </c>
      <c r="F150" s="45" t="s">
        <v>18</v>
      </c>
      <c r="G150" s="45" t="s">
        <v>18</v>
      </c>
      <c r="H150" s="30"/>
      <c r="I150" s="30"/>
      <c r="J150" s="30"/>
      <c r="K150" s="30"/>
    </row>
    <row r="151" spans="1:11" ht="14.1" customHeight="1" x14ac:dyDescent="0.25">
      <c r="A151" s="30"/>
      <c r="B151" s="30"/>
      <c r="C151" s="46" t="s">
        <v>53</v>
      </c>
      <c r="D151" s="47">
        <v>0</v>
      </c>
      <c r="E151" s="47">
        <v>0</v>
      </c>
      <c r="F151" s="47">
        <v>0</v>
      </c>
      <c r="G151" s="47">
        <v>0</v>
      </c>
      <c r="H151" s="30"/>
      <c r="I151" s="30"/>
      <c r="J151" s="30"/>
      <c r="K151" s="30"/>
    </row>
    <row r="152" spans="1:11" ht="14.1" customHeight="1" x14ac:dyDescent="0.25">
      <c r="A152" s="30"/>
      <c r="B152" s="30"/>
      <c r="C152" s="46" t="s">
        <v>54</v>
      </c>
      <c r="D152" s="47">
        <v>0</v>
      </c>
      <c r="E152" s="47">
        <v>0</v>
      </c>
      <c r="F152" s="47">
        <v>0</v>
      </c>
      <c r="G152" s="47">
        <v>0</v>
      </c>
      <c r="H152" s="30"/>
      <c r="I152" s="30"/>
      <c r="J152" s="30"/>
      <c r="K152" s="30"/>
    </row>
    <row r="153" spans="1:11" ht="14.1" customHeight="1" x14ac:dyDescent="0.25">
      <c r="A153" s="30"/>
      <c r="B153" s="30"/>
      <c r="C153" s="46" t="s">
        <v>55</v>
      </c>
      <c r="D153" s="47">
        <v>0</v>
      </c>
      <c r="E153" s="47">
        <v>0</v>
      </c>
      <c r="F153" s="47">
        <v>0</v>
      </c>
      <c r="G153" s="47">
        <v>0</v>
      </c>
      <c r="H153" s="30"/>
      <c r="I153" s="30"/>
      <c r="J153" s="30"/>
      <c r="K153" s="30"/>
    </row>
    <row r="154" spans="1:11" ht="14.1" customHeight="1" x14ac:dyDescent="0.25">
      <c r="A154" s="30"/>
      <c r="B154" s="30"/>
      <c r="C154" s="46" t="s">
        <v>56</v>
      </c>
      <c r="D154" s="47">
        <v>0</v>
      </c>
      <c r="E154" s="47">
        <v>0</v>
      </c>
      <c r="F154" s="47">
        <v>0</v>
      </c>
      <c r="G154" s="47">
        <v>0</v>
      </c>
      <c r="H154" s="30"/>
      <c r="I154" s="30"/>
      <c r="J154" s="30"/>
      <c r="K154" s="30"/>
    </row>
    <row r="155" spans="1:11" ht="14.1" customHeight="1" x14ac:dyDescent="0.25">
      <c r="A155" s="30"/>
      <c r="B155" s="30"/>
      <c r="C155" s="46" t="s">
        <v>54</v>
      </c>
      <c r="D155" s="47">
        <v>0</v>
      </c>
      <c r="E155" s="47">
        <v>0</v>
      </c>
      <c r="F155" s="47">
        <v>0</v>
      </c>
      <c r="G155" s="47">
        <v>0</v>
      </c>
      <c r="H155" s="30"/>
      <c r="I155" s="30"/>
      <c r="J155" s="30"/>
      <c r="K155" s="30"/>
    </row>
    <row r="156" spans="1:11" ht="14.1" customHeight="1" x14ac:dyDescent="0.25">
      <c r="A156" s="30"/>
      <c r="B156" s="30"/>
      <c r="C156" s="46" t="s">
        <v>55</v>
      </c>
      <c r="D156" s="47">
        <v>0</v>
      </c>
      <c r="E156" s="47">
        <v>0</v>
      </c>
      <c r="F156" s="47">
        <v>0</v>
      </c>
      <c r="G156" s="47">
        <v>0</v>
      </c>
      <c r="H156" s="30"/>
      <c r="I156" s="30"/>
      <c r="J156" s="30"/>
      <c r="K156" s="30"/>
    </row>
    <row r="157" spans="1:11" ht="14.1" customHeight="1" x14ac:dyDescent="0.25">
      <c r="A157" s="30"/>
      <c r="B157" s="30"/>
      <c r="C157" s="46" t="s">
        <v>57</v>
      </c>
      <c r="D157" s="47">
        <v>0</v>
      </c>
      <c r="E157" s="47">
        <v>0</v>
      </c>
      <c r="F157" s="47">
        <v>0</v>
      </c>
      <c r="G157" s="47">
        <v>0</v>
      </c>
      <c r="H157" s="30"/>
      <c r="I157" s="30"/>
      <c r="J157" s="30"/>
      <c r="K157" s="30"/>
    </row>
    <row r="158" spans="1:11" ht="14.1" customHeight="1" x14ac:dyDescent="0.25">
      <c r="A158" s="30"/>
      <c r="B158" s="30"/>
      <c r="C158" s="46" t="s">
        <v>54</v>
      </c>
      <c r="D158" s="47">
        <v>0</v>
      </c>
      <c r="E158" s="47">
        <v>0</v>
      </c>
      <c r="F158" s="47">
        <v>0</v>
      </c>
      <c r="G158" s="47">
        <v>0</v>
      </c>
      <c r="H158" s="30"/>
      <c r="I158" s="30"/>
      <c r="J158" s="30"/>
      <c r="K158" s="30"/>
    </row>
    <row r="159" spans="1:11" ht="14.1" customHeight="1" x14ac:dyDescent="0.25">
      <c r="A159" s="30"/>
      <c r="B159" s="30"/>
      <c r="C159" s="46" t="s">
        <v>55</v>
      </c>
      <c r="D159" s="47">
        <v>0</v>
      </c>
      <c r="E159" s="47">
        <v>0</v>
      </c>
      <c r="F159" s="47">
        <v>0</v>
      </c>
      <c r="G159" s="47">
        <v>0</v>
      </c>
      <c r="H159" s="30"/>
      <c r="I159" s="30"/>
      <c r="J159" s="30"/>
      <c r="K159" s="30"/>
    </row>
    <row r="160" spans="1:11" ht="14.1" customHeight="1" x14ac:dyDescent="0.25">
      <c r="A160" s="30"/>
      <c r="B160" s="30"/>
      <c r="C160" s="46" t="s">
        <v>58</v>
      </c>
      <c r="D160" s="47">
        <v>0</v>
      </c>
      <c r="E160" s="47">
        <v>0</v>
      </c>
      <c r="F160" s="47">
        <v>0</v>
      </c>
      <c r="G160" s="47">
        <v>0</v>
      </c>
      <c r="H160" s="30"/>
      <c r="I160" s="30"/>
      <c r="J160" s="30"/>
      <c r="K160" s="30"/>
    </row>
    <row r="161" spans="1:11" ht="14.1" customHeight="1" x14ac:dyDescent="0.25">
      <c r="A161" s="30"/>
      <c r="B161" s="30"/>
      <c r="C161" s="46" t="s">
        <v>54</v>
      </c>
      <c r="D161" s="47">
        <v>0</v>
      </c>
      <c r="E161" s="47">
        <v>0</v>
      </c>
      <c r="F161" s="47">
        <v>0</v>
      </c>
      <c r="G161" s="47">
        <v>0</v>
      </c>
      <c r="H161" s="30"/>
      <c r="I161" s="30"/>
      <c r="J161" s="30"/>
      <c r="K161" s="30"/>
    </row>
    <row r="162" spans="1:11" ht="14.1" customHeight="1" x14ac:dyDescent="0.25">
      <c r="A162" s="30"/>
      <c r="B162" s="30"/>
      <c r="C162" s="46" t="s">
        <v>55</v>
      </c>
      <c r="D162" s="47">
        <v>0</v>
      </c>
      <c r="E162" s="47">
        <v>0</v>
      </c>
      <c r="F162" s="47">
        <v>0</v>
      </c>
      <c r="G162" s="47">
        <v>0</v>
      </c>
      <c r="H162" s="30"/>
      <c r="I162" s="30"/>
      <c r="J162" s="30"/>
      <c r="K162" s="30"/>
    </row>
    <row r="163" spans="1:11" ht="14.1" customHeight="1" x14ac:dyDescent="0.25">
      <c r="A163" s="30"/>
      <c r="B163" s="30"/>
      <c r="C163" s="46" t="s">
        <v>59</v>
      </c>
      <c r="D163" s="47">
        <v>0</v>
      </c>
      <c r="E163" s="47">
        <v>0</v>
      </c>
      <c r="F163" s="47">
        <v>0</v>
      </c>
      <c r="G163" s="47">
        <v>0</v>
      </c>
      <c r="H163" s="30"/>
      <c r="I163" s="30"/>
      <c r="J163" s="30"/>
      <c r="K163" s="30"/>
    </row>
    <row r="164" spans="1:11" ht="14.1" customHeight="1" x14ac:dyDescent="0.25">
      <c r="A164" s="30"/>
      <c r="B164" s="30"/>
      <c r="C164" s="46" t="s">
        <v>54</v>
      </c>
      <c r="D164" s="47">
        <v>0</v>
      </c>
      <c r="E164" s="47">
        <v>0</v>
      </c>
      <c r="F164" s="47">
        <v>0</v>
      </c>
      <c r="G164" s="47">
        <v>0</v>
      </c>
      <c r="H164" s="30"/>
      <c r="I164" s="30"/>
      <c r="J164" s="30"/>
      <c r="K164" s="30"/>
    </row>
    <row r="165" spans="1:11" ht="14.1" customHeight="1" x14ac:dyDescent="0.25">
      <c r="A165" s="30"/>
      <c r="B165" s="30"/>
      <c r="C165" s="46" t="s">
        <v>55</v>
      </c>
      <c r="D165" s="47">
        <v>0</v>
      </c>
      <c r="E165" s="47">
        <v>0</v>
      </c>
      <c r="F165" s="47">
        <v>0</v>
      </c>
      <c r="G165" s="47">
        <v>0</v>
      </c>
      <c r="H165" s="30"/>
      <c r="I165" s="30"/>
      <c r="J165" s="30"/>
      <c r="K165" s="30"/>
    </row>
    <row r="166" spans="1:11" ht="14.1" customHeight="1" x14ac:dyDescent="0.25">
      <c r="A166" s="30"/>
      <c r="B166" s="30"/>
      <c r="C166" s="46" t="s">
        <v>60</v>
      </c>
      <c r="D166" s="47">
        <v>0</v>
      </c>
      <c r="E166" s="47">
        <v>0</v>
      </c>
      <c r="F166" s="47">
        <v>0</v>
      </c>
      <c r="G166" s="47">
        <v>0</v>
      </c>
      <c r="H166" s="30"/>
      <c r="I166" s="30"/>
      <c r="J166" s="30"/>
      <c r="K166" s="30"/>
    </row>
    <row r="167" spans="1:11" ht="14.1" customHeight="1" x14ac:dyDescent="0.25">
      <c r="A167" s="30"/>
      <c r="B167" s="30"/>
      <c r="C167" s="46" t="s">
        <v>54</v>
      </c>
      <c r="D167" s="47">
        <v>0</v>
      </c>
      <c r="E167" s="47">
        <v>0</v>
      </c>
      <c r="F167" s="47">
        <v>0</v>
      </c>
      <c r="G167" s="47">
        <v>0</v>
      </c>
      <c r="H167" s="30"/>
      <c r="I167" s="30"/>
      <c r="J167" s="30"/>
      <c r="K167" s="30"/>
    </row>
    <row r="168" spans="1:11" ht="14.1" customHeight="1" x14ac:dyDescent="0.25">
      <c r="A168" s="30"/>
      <c r="B168" s="30"/>
      <c r="C168" s="46" t="s">
        <v>55</v>
      </c>
      <c r="D168" s="47">
        <v>0</v>
      </c>
      <c r="E168" s="47">
        <v>0</v>
      </c>
      <c r="F168" s="47">
        <v>0</v>
      </c>
      <c r="G168" s="47">
        <v>0</v>
      </c>
      <c r="H168" s="30"/>
      <c r="I168" s="30"/>
      <c r="J168" s="30"/>
      <c r="K168" s="30"/>
    </row>
    <row r="169" spans="1:11" ht="14.1" customHeight="1" x14ac:dyDescent="0.25">
      <c r="A169" s="30"/>
      <c r="B169" s="30"/>
      <c r="C169" s="46" t="s">
        <v>61</v>
      </c>
      <c r="D169" s="47">
        <v>0</v>
      </c>
      <c r="E169" s="47">
        <v>0</v>
      </c>
      <c r="F169" s="47">
        <v>0</v>
      </c>
      <c r="G169" s="47">
        <v>0</v>
      </c>
      <c r="H169" s="30"/>
      <c r="I169" s="30"/>
      <c r="J169" s="30"/>
      <c r="K169" s="30"/>
    </row>
    <row r="170" spans="1:11" ht="14.1" customHeight="1" x14ac:dyDescent="0.25">
      <c r="A170" s="30"/>
      <c r="B170" s="30"/>
      <c r="C170" s="46" t="s">
        <v>54</v>
      </c>
      <c r="D170" s="47">
        <v>0</v>
      </c>
      <c r="E170" s="47">
        <v>0</v>
      </c>
      <c r="F170" s="47">
        <v>0</v>
      </c>
      <c r="G170" s="47">
        <v>0</v>
      </c>
      <c r="H170" s="30"/>
      <c r="I170" s="30"/>
      <c r="J170" s="30"/>
      <c r="K170" s="30"/>
    </row>
    <row r="171" spans="1:11" ht="14.1" customHeight="1" x14ac:dyDescent="0.25">
      <c r="A171" s="30"/>
      <c r="B171" s="30"/>
      <c r="C171" s="46" t="s">
        <v>55</v>
      </c>
      <c r="D171" s="47">
        <v>0</v>
      </c>
      <c r="E171" s="47">
        <v>0</v>
      </c>
      <c r="F171" s="47">
        <v>0</v>
      </c>
      <c r="G171" s="47">
        <v>0</v>
      </c>
      <c r="H171" s="30"/>
      <c r="I171" s="30"/>
      <c r="J171" s="30"/>
      <c r="K171" s="30"/>
    </row>
    <row r="172" spans="1:11" ht="14.1" customHeight="1" x14ac:dyDescent="0.25">
      <c r="A172" s="30"/>
      <c r="B172" s="30"/>
      <c r="C172" s="46" t="s">
        <v>62</v>
      </c>
      <c r="D172" s="47">
        <v>0</v>
      </c>
      <c r="E172" s="47">
        <v>0</v>
      </c>
      <c r="F172" s="47">
        <v>0</v>
      </c>
      <c r="G172" s="47">
        <v>0</v>
      </c>
      <c r="H172" s="30"/>
      <c r="I172" s="30"/>
      <c r="J172" s="30"/>
      <c r="K172" s="30"/>
    </row>
    <row r="173" spans="1:11" ht="14.1" customHeight="1" x14ac:dyDescent="0.25">
      <c r="A173" s="30"/>
      <c r="B173" s="30"/>
      <c r="C173" s="46" t="s">
        <v>54</v>
      </c>
      <c r="D173" s="47">
        <v>0</v>
      </c>
      <c r="E173" s="47">
        <v>0</v>
      </c>
      <c r="F173" s="47">
        <v>0</v>
      </c>
      <c r="G173" s="47">
        <v>0</v>
      </c>
      <c r="H173" s="30"/>
      <c r="I173" s="30"/>
      <c r="J173" s="30"/>
      <c r="K173" s="30"/>
    </row>
    <row r="174" spans="1:11" ht="14.1" customHeight="1" x14ac:dyDescent="0.25">
      <c r="A174" s="30"/>
      <c r="B174" s="30"/>
      <c r="C174" s="46" t="s">
        <v>63</v>
      </c>
      <c r="D174" s="47">
        <v>0</v>
      </c>
      <c r="E174" s="47">
        <v>0</v>
      </c>
      <c r="F174" s="47">
        <v>0</v>
      </c>
      <c r="G174" s="47">
        <v>0</v>
      </c>
      <c r="H174" s="30"/>
      <c r="I174" s="30"/>
      <c r="J174" s="30"/>
      <c r="K174" s="30"/>
    </row>
    <row r="175" spans="1:11" ht="14.1" customHeight="1" x14ac:dyDescent="0.25">
      <c r="A175" s="30"/>
      <c r="B175" s="30"/>
      <c r="C175" s="46" t="s">
        <v>64</v>
      </c>
      <c r="D175" s="47">
        <v>0</v>
      </c>
      <c r="E175" s="47">
        <v>0</v>
      </c>
      <c r="F175" s="47">
        <v>0</v>
      </c>
      <c r="G175" s="47">
        <v>0</v>
      </c>
      <c r="H175" s="30"/>
      <c r="I175" s="30"/>
      <c r="J175" s="30"/>
      <c r="K175" s="30"/>
    </row>
    <row r="176" spans="1:11" ht="14.1" customHeight="1" x14ac:dyDescent="0.25">
      <c r="A176" s="30"/>
      <c r="B176" s="30"/>
      <c r="C176" s="46" t="s">
        <v>65</v>
      </c>
      <c r="D176" s="47">
        <v>0</v>
      </c>
      <c r="E176" s="47">
        <v>0</v>
      </c>
      <c r="F176" s="47">
        <v>0</v>
      </c>
      <c r="G176" s="47">
        <v>0</v>
      </c>
      <c r="H176" s="30"/>
      <c r="I176" s="30"/>
      <c r="J176" s="30"/>
      <c r="K176" s="30"/>
    </row>
    <row r="177" spans="1:11" ht="14.1" customHeight="1" x14ac:dyDescent="0.25">
      <c r="A177" s="30"/>
      <c r="B177" s="30"/>
      <c r="C177" s="46" t="s">
        <v>66</v>
      </c>
      <c r="D177" s="47">
        <v>0</v>
      </c>
      <c r="E177" s="47">
        <v>0</v>
      </c>
      <c r="F177" s="47">
        <v>0</v>
      </c>
      <c r="G177" s="47">
        <v>0</v>
      </c>
      <c r="H177" s="30"/>
      <c r="I177" s="30"/>
      <c r="J177" s="30"/>
      <c r="K177" s="30"/>
    </row>
    <row r="178" spans="1:11" ht="14.1" customHeight="1" x14ac:dyDescent="0.25">
      <c r="A178" s="30"/>
      <c r="B178" s="30"/>
      <c r="C178" s="46" t="s">
        <v>67</v>
      </c>
      <c r="D178" s="47">
        <v>1000000</v>
      </c>
      <c r="E178" s="47">
        <v>1000000</v>
      </c>
      <c r="F178" s="47">
        <v>1000000</v>
      </c>
      <c r="G178" s="47">
        <v>1000000</v>
      </c>
      <c r="H178" s="30"/>
      <c r="I178" s="30"/>
      <c r="J178" s="30"/>
      <c r="K178" s="30"/>
    </row>
    <row r="179" spans="1:11" ht="14.1" customHeight="1" x14ac:dyDescent="0.25">
      <c r="A179" s="30"/>
      <c r="B179" s="30"/>
      <c r="C179" s="46" t="s">
        <v>54</v>
      </c>
      <c r="D179" s="47">
        <v>1000000</v>
      </c>
      <c r="E179" s="47">
        <v>1000000</v>
      </c>
      <c r="F179" s="47">
        <v>1000000</v>
      </c>
      <c r="G179" s="47">
        <v>1000000</v>
      </c>
      <c r="H179" s="30"/>
      <c r="I179" s="30"/>
      <c r="J179" s="30"/>
      <c r="K179" s="30"/>
    </row>
    <row r="180" spans="1:11" ht="14.1" customHeight="1" x14ac:dyDescent="0.25">
      <c r="A180" s="30"/>
      <c r="B180" s="30"/>
      <c r="C180" s="46" t="s">
        <v>63</v>
      </c>
      <c r="D180" s="47">
        <v>0</v>
      </c>
      <c r="E180" s="47">
        <v>0</v>
      </c>
      <c r="F180" s="47">
        <v>0</v>
      </c>
      <c r="G180" s="47">
        <v>0</v>
      </c>
      <c r="H180" s="30"/>
      <c r="I180" s="30"/>
      <c r="J180" s="30"/>
      <c r="K180" s="30"/>
    </row>
    <row r="181" spans="1:11" ht="14.1" customHeight="1" x14ac:dyDescent="0.25">
      <c r="A181" s="30"/>
      <c r="B181" s="30"/>
      <c r="C181" s="46" t="s">
        <v>64</v>
      </c>
      <c r="D181" s="47">
        <v>0</v>
      </c>
      <c r="E181" s="47">
        <v>0</v>
      </c>
      <c r="F181" s="47">
        <v>0</v>
      </c>
      <c r="G181" s="47">
        <v>0</v>
      </c>
      <c r="H181" s="30"/>
      <c r="I181" s="30"/>
      <c r="J181" s="30"/>
      <c r="K181" s="30"/>
    </row>
    <row r="182" spans="1:11" ht="14.1" customHeight="1" x14ac:dyDescent="0.25">
      <c r="A182" s="30"/>
      <c r="B182" s="30"/>
      <c r="C182" s="46" t="s">
        <v>65</v>
      </c>
      <c r="D182" s="47">
        <v>0</v>
      </c>
      <c r="E182" s="47">
        <v>0</v>
      </c>
      <c r="F182" s="47">
        <v>0</v>
      </c>
      <c r="G182" s="47">
        <v>0</v>
      </c>
      <c r="H182" s="30"/>
      <c r="I182" s="30"/>
      <c r="J182" s="30"/>
      <c r="K182" s="30"/>
    </row>
    <row r="183" spans="1:11" ht="14.1" customHeight="1" x14ac:dyDescent="0.25">
      <c r="A183" s="30"/>
      <c r="B183" s="30"/>
      <c r="C183" s="46" t="s">
        <v>66</v>
      </c>
      <c r="D183" s="47">
        <v>0</v>
      </c>
      <c r="E183" s="47">
        <v>0</v>
      </c>
      <c r="F183" s="47">
        <v>0</v>
      </c>
      <c r="G183" s="47">
        <v>0</v>
      </c>
      <c r="H183" s="30"/>
      <c r="I183" s="30"/>
      <c r="J183" s="30"/>
      <c r="K183" s="30"/>
    </row>
    <row r="184" spans="1:11" ht="14.1" customHeight="1" x14ac:dyDescent="0.25">
      <c r="A184" s="30"/>
      <c r="B184" s="30"/>
      <c r="C184" s="46" t="s">
        <v>68</v>
      </c>
      <c r="D184" s="47">
        <v>0</v>
      </c>
      <c r="E184" s="47">
        <v>0</v>
      </c>
      <c r="F184" s="47">
        <v>0</v>
      </c>
      <c r="G184" s="47">
        <v>0</v>
      </c>
      <c r="H184" s="30"/>
      <c r="I184" s="30"/>
      <c r="J184" s="30"/>
      <c r="K184" s="30"/>
    </row>
    <row r="185" spans="1:11" ht="14.1" customHeight="1" x14ac:dyDescent="0.25">
      <c r="A185" s="30"/>
      <c r="B185" s="30"/>
      <c r="C185" s="46" t="s">
        <v>54</v>
      </c>
      <c r="D185" s="47">
        <v>0</v>
      </c>
      <c r="E185" s="47">
        <v>0</v>
      </c>
      <c r="F185" s="47">
        <v>0</v>
      </c>
      <c r="G185" s="47">
        <v>0</v>
      </c>
      <c r="H185" s="30"/>
      <c r="I185" s="30"/>
      <c r="J185" s="30"/>
      <c r="K185" s="30"/>
    </row>
    <row r="186" spans="1:11" ht="14.1" customHeight="1" x14ac:dyDescent="0.25">
      <c r="A186" s="30"/>
      <c r="B186" s="30"/>
      <c r="C186" s="46" t="s">
        <v>63</v>
      </c>
      <c r="D186" s="47">
        <v>0</v>
      </c>
      <c r="E186" s="47">
        <v>0</v>
      </c>
      <c r="F186" s="47">
        <v>0</v>
      </c>
      <c r="G186" s="47">
        <v>0</v>
      </c>
      <c r="H186" s="30"/>
      <c r="I186" s="30"/>
      <c r="J186" s="30"/>
      <c r="K186" s="30"/>
    </row>
    <row r="187" spans="1:11" ht="14.1" customHeight="1" x14ac:dyDescent="0.25">
      <c r="A187" s="30"/>
      <c r="B187" s="30"/>
      <c r="C187" s="46" t="s">
        <v>64</v>
      </c>
      <c r="D187" s="47">
        <v>0</v>
      </c>
      <c r="E187" s="47">
        <v>0</v>
      </c>
      <c r="F187" s="47">
        <v>0</v>
      </c>
      <c r="G187" s="47">
        <v>0</v>
      </c>
      <c r="H187" s="30"/>
      <c r="I187" s="30"/>
      <c r="J187" s="30"/>
      <c r="K187" s="30"/>
    </row>
    <row r="188" spans="1:11" ht="14.1" customHeight="1" x14ac:dyDescent="0.25">
      <c r="A188" s="30"/>
      <c r="B188" s="30"/>
      <c r="C188" s="46" t="s">
        <v>65</v>
      </c>
      <c r="D188" s="47">
        <v>0</v>
      </c>
      <c r="E188" s="47">
        <v>0</v>
      </c>
      <c r="F188" s="47">
        <v>0</v>
      </c>
      <c r="G188" s="47">
        <v>0</v>
      </c>
      <c r="H188" s="30"/>
      <c r="I188" s="30"/>
      <c r="J188" s="30"/>
      <c r="K188" s="30"/>
    </row>
    <row r="189" spans="1:11" ht="14.1" customHeight="1" x14ac:dyDescent="0.25">
      <c r="A189" s="30"/>
      <c r="B189" s="30"/>
      <c r="C189" s="46" t="s">
        <v>66</v>
      </c>
      <c r="D189" s="47">
        <v>0</v>
      </c>
      <c r="E189" s="47">
        <v>0</v>
      </c>
      <c r="F189" s="47">
        <v>0</v>
      </c>
      <c r="G189" s="47">
        <v>0</v>
      </c>
      <c r="H189" s="30"/>
      <c r="I189" s="30"/>
      <c r="J189" s="30"/>
      <c r="K189" s="30"/>
    </row>
    <row r="190" spans="1:11" ht="14.1" customHeight="1" x14ac:dyDescent="0.25">
      <c r="A190" s="30"/>
      <c r="B190" s="30"/>
      <c r="C190" s="46" t="s">
        <v>69</v>
      </c>
      <c r="D190" s="47">
        <v>0</v>
      </c>
      <c r="E190" s="47">
        <v>0</v>
      </c>
      <c r="F190" s="47">
        <v>0</v>
      </c>
      <c r="G190" s="47">
        <v>0</v>
      </c>
      <c r="H190" s="30"/>
      <c r="I190" s="30"/>
      <c r="J190" s="30"/>
      <c r="K190" s="30"/>
    </row>
    <row r="191" spans="1:11" ht="14.1" customHeight="1" x14ac:dyDescent="0.25">
      <c r="A191" s="30"/>
      <c r="B191" s="30"/>
      <c r="C191" s="46" t="s">
        <v>70</v>
      </c>
      <c r="D191" s="47">
        <v>0</v>
      </c>
      <c r="E191" s="47">
        <v>0</v>
      </c>
      <c r="F191" s="47">
        <v>0</v>
      </c>
      <c r="G191" s="47">
        <v>0</v>
      </c>
      <c r="H191" s="30"/>
      <c r="I191" s="30"/>
      <c r="J191" s="30"/>
      <c r="K191" s="30"/>
    </row>
    <row r="192" spans="1:11" ht="14.1" customHeight="1" x14ac:dyDescent="0.25">
      <c r="A192" s="30"/>
      <c r="B192" s="30"/>
      <c r="C192" s="48" t="s">
        <v>71</v>
      </c>
      <c r="D192" s="47">
        <v>1000000</v>
      </c>
      <c r="E192" s="47">
        <v>1000000</v>
      </c>
      <c r="F192" s="47">
        <v>1000000</v>
      </c>
      <c r="G192" s="47">
        <v>1000000</v>
      </c>
      <c r="H192" s="30"/>
      <c r="I192" s="30"/>
      <c r="J192" s="30"/>
      <c r="K192" s="30"/>
    </row>
    <row r="193" spans="1:11" ht="15" customHeight="1" x14ac:dyDescent="0.25">
      <c r="A193" s="30"/>
      <c r="B193" s="30"/>
      <c r="C193" s="50" t="s">
        <v>47</v>
      </c>
      <c r="D193" s="51" t="s">
        <v>47</v>
      </c>
      <c r="E193" s="51" t="s">
        <v>47</v>
      </c>
      <c r="F193" s="51" t="s">
        <v>47</v>
      </c>
      <c r="G193" s="51" t="s">
        <v>47</v>
      </c>
      <c r="H193" s="30"/>
      <c r="I193" s="30"/>
      <c r="J193" s="30"/>
      <c r="K193" s="30"/>
    </row>
    <row r="194" spans="1:11" ht="15" customHeight="1" x14ac:dyDescent="0.25">
      <c r="A194" s="30"/>
      <c r="B194" s="30"/>
      <c r="C194" s="33" t="s">
        <v>118</v>
      </c>
      <c r="D194" s="52">
        <v>122402300</v>
      </c>
      <c r="E194" s="52">
        <v>123000000</v>
      </c>
      <c r="F194" s="52">
        <v>125500000</v>
      </c>
      <c r="G194" s="52">
        <v>125500000</v>
      </c>
      <c r="H194" s="30"/>
      <c r="I194" s="30"/>
      <c r="J194" s="30"/>
      <c r="K194" s="30"/>
    </row>
    <row r="195" spans="1:11" ht="15" customHeight="1" x14ac:dyDescent="0.25">
      <c r="A195" s="30"/>
      <c r="B195" s="30"/>
      <c r="C195" s="34" t="s">
        <v>53</v>
      </c>
      <c r="D195" s="53">
        <v>14332500</v>
      </c>
      <c r="E195" s="53">
        <v>14700000</v>
      </c>
      <c r="F195" s="53">
        <v>14700000</v>
      </c>
      <c r="G195" s="53">
        <v>14700000</v>
      </c>
      <c r="H195" s="30"/>
      <c r="I195" s="30"/>
      <c r="J195" s="30"/>
      <c r="K195" s="30"/>
    </row>
    <row r="196" spans="1:11" ht="15" customHeight="1" x14ac:dyDescent="0.25">
      <c r="A196" s="30"/>
      <c r="B196" s="30"/>
      <c r="C196" s="34" t="s">
        <v>54</v>
      </c>
      <c r="D196" s="53">
        <v>14332500</v>
      </c>
      <c r="E196" s="53">
        <v>14700000</v>
      </c>
      <c r="F196" s="53">
        <v>14700000</v>
      </c>
      <c r="G196" s="53">
        <v>14700000</v>
      </c>
      <c r="H196" s="30"/>
      <c r="I196" s="30"/>
      <c r="J196" s="30"/>
      <c r="K196" s="30"/>
    </row>
    <row r="197" spans="1:11" ht="15" customHeight="1" x14ac:dyDescent="0.25">
      <c r="A197" s="30"/>
      <c r="B197" s="30"/>
      <c r="C197" s="34" t="s">
        <v>55</v>
      </c>
      <c r="D197" s="53">
        <v>0</v>
      </c>
      <c r="E197" s="53">
        <v>0</v>
      </c>
      <c r="F197" s="53">
        <v>0</v>
      </c>
      <c r="G197" s="53">
        <v>0</v>
      </c>
      <c r="H197" s="30"/>
      <c r="I197" s="30"/>
      <c r="J197" s="30"/>
      <c r="K197" s="30"/>
    </row>
    <row r="198" spans="1:11" ht="15" customHeight="1" x14ac:dyDescent="0.25">
      <c r="A198" s="30"/>
      <c r="B198" s="30"/>
      <c r="C198" s="34" t="s">
        <v>56</v>
      </c>
      <c r="D198" s="53">
        <v>2535000</v>
      </c>
      <c r="E198" s="53">
        <v>2600000</v>
      </c>
      <c r="F198" s="53">
        <v>2600000</v>
      </c>
      <c r="G198" s="53">
        <v>2600000</v>
      </c>
      <c r="H198" s="30"/>
      <c r="I198" s="30"/>
      <c r="J198" s="30"/>
      <c r="K198" s="30"/>
    </row>
    <row r="199" spans="1:11" ht="15" customHeight="1" x14ac:dyDescent="0.25">
      <c r="A199" s="30"/>
      <c r="B199" s="30"/>
      <c r="C199" s="34" t="s">
        <v>54</v>
      </c>
      <c r="D199" s="53">
        <v>2535000</v>
      </c>
      <c r="E199" s="53">
        <v>2600000</v>
      </c>
      <c r="F199" s="53">
        <v>2600000</v>
      </c>
      <c r="G199" s="53">
        <v>2600000</v>
      </c>
      <c r="H199" s="30"/>
      <c r="I199" s="30"/>
      <c r="J199" s="30"/>
      <c r="K199" s="30"/>
    </row>
    <row r="200" spans="1:11" ht="15" customHeight="1" x14ac:dyDescent="0.25">
      <c r="A200" s="30"/>
      <c r="B200" s="30"/>
      <c r="C200" s="34" t="s">
        <v>55</v>
      </c>
      <c r="D200" s="53">
        <v>0</v>
      </c>
      <c r="E200" s="53">
        <v>0</v>
      </c>
      <c r="F200" s="53">
        <v>0</v>
      </c>
      <c r="G200" s="53">
        <v>0</v>
      </c>
      <c r="H200" s="30"/>
      <c r="I200" s="30"/>
      <c r="J200" s="30"/>
      <c r="K200" s="30"/>
    </row>
    <row r="201" spans="1:11" ht="15" customHeight="1" x14ac:dyDescent="0.25">
      <c r="A201" s="30"/>
      <c r="B201" s="30"/>
      <c r="C201" s="34" t="s">
        <v>57</v>
      </c>
      <c r="D201" s="53">
        <v>7384800</v>
      </c>
      <c r="E201" s="53">
        <v>4700000</v>
      </c>
      <c r="F201" s="53">
        <v>5200000</v>
      </c>
      <c r="G201" s="53">
        <v>5200000</v>
      </c>
      <c r="H201" s="30"/>
      <c r="I201" s="30"/>
      <c r="J201" s="30"/>
      <c r="K201" s="30"/>
    </row>
    <row r="202" spans="1:11" ht="15" customHeight="1" x14ac:dyDescent="0.25">
      <c r="A202" s="30"/>
      <c r="B202" s="30"/>
      <c r="C202" s="34" t="s">
        <v>54</v>
      </c>
      <c r="D202" s="53">
        <v>7384800</v>
      </c>
      <c r="E202" s="53">
        <v>4700000</v>
      </c>
      <c r="F202" s="53">
        <v>5200000</v>
      </c>
      <c r="G202" s="53">
        <v>5200000</v>
      </c>
      <c r="H202" s="30"/>
      <c r="I202" s="30"/>
      <c r="J202" s="30"/>
      <c r="K202" s="30"/>
    </row>
    <row r="203" spans="1:11" ht="15" customHeight="1" x14ac:dyDescent="0.25">
      <c r="A203" s="30"/>
      <c r="B203" s="30"/>
      <c r="C203" s="34" t="s">
        <v>55</v>
      </c>
      <c r="D203" s="53">
        <v>0</v>
      </c>
      <c r="E203" s="53">
        <v>0</v>
      </c>
      <c r="F203" s="53">
        <v>0</v>
      </c>
      <c r="G203" s="53">
        <v>0</v>
      </c>
      <c r="H203" s="30"/>
      <c r="I203" s="30"/>
      <c r="J203" s="30"/>
      <c r="K203" s="30"/>
    </row>
    <row r="204" spans="1:11" ht="15" customHeight="1" x14ac:dyDescent="0.25">
      <c r="A204" s="30"/>
      <c r="B204" s="30"/>
      <c r="C204" s="34" t="s">
        <v>58</v>
      </c>
      <c r="D204" s="53">
        <v>0</v>
      </c>
      <c r="E204" s="53">
        <v>0</v>
      </c>
      <c r="F204" s="53">
        <v>0</v>
      </c>
      <c r="G204" s="53">
        <v>0</v>
      </c>
      <c r="H204" s="30"/>
      <c r="I204" s="30"/>
      <c r="J204" s="30"/>
      <c r="K204" s="30"/>
    </row>
    <row r="205" spans="1:11" ht="15" customHeight="1" x14ac:dyDescent="0.25">
      <c r="A205" s="30"/>
      <c r="B205" s="30"/>
      <c r="C205" s="34" t="s">
        <v>54</v>
      </c>
      <c r="D205" s="53">
        <v>0</v>
      </c>
      <c r="E205" s="53">
        <v>0</v>
      </c>
      <c r="F205" s="53">
        <v>0</v>
      </c>
      <c r="G205" s="53">
        <v>0</v>
      </c>
      <c r="H205" s="30"/>
      <c r="I205" s="30"/>
      <c r="J205" s="30"/>
      <c r="K205" s="30"/>
    </row>
    <row r="206" spans="1:11" ht="15" customHeight="1" x14ac:dyDescent="0.25">
      <c r="A206" s="30"/>
      <c r="B206" s="30"/>
      <c r="C206" s="34" t="s">
        <v>55</v>
      </c>
      <c r="D206" s="53">
        <v>0</v>
      </c>
      <c r="E206" s="53">
        <v>0</v>
      </c>
      <c r="F206" s="53">
        <v>0</v>
      </c>
      <c r="G206" s="53">
        <v>0</v>
      </c>
      <c r="H206" s="30"/>
      <c r="I206" s="30"/>
      <c r="J206" s="30"/>
      <c r="K206" s="30"/>
    </row>
    <row r="207" spans="1:11" ht="20.100000000000001" customHeight="1" x14ac:dyDescent="0.25">
      <c r="A207" s="30"/>
      <c r="B207" s="30"/>
      <c r="C207" s="34" t="s">
        <v>119</v>
      </c>
      <c r="D207" s="54">
        <v>97000000</v>
      </c>
      <c r="E207" s="54">
        <v>100000000</v>
      </c>
      <c r="F207" s="54">
        <v>102000000</v>
      </c>
      <c r="G207" s="54">
        <v>102000000</v>
      </c>
      <c r="H207" s="30"/>
      <c r="I207" s="30"/>
      <c r="J207" s="30"/>
      <c r="K207" s="30"/>
    </row>
    <row r="208" spans="1:11" ht="15" customHeight="1" x14ac:dyDescent="0.25">
      <c r="A208" s="30"/>
      <c r="B208" s="30"/>
      <c r="C208" s="34" t="s">
        <v>54</v>
      </c>
      <c r="D208" s="53">
        <v>97000000</v>
      </c>
      <c r="E208" s="53">
        <v>100000000</v>
      </c>
      <c r="F208" s="53">
        <v>102000000</v>
      </c>
      <c r="G208" s="53">
        <v>102000000</v>
      </c>
      <c r="H208" s="30"/>
      <c r="I208" s="30"/>
      <c r="J208" s="30"/>
      <c r="K208" s="30"/>
    </row>
    <row r="209" spans="1:11" ht="15" customHeight="1" x14ac:dyDescent="0.25">
      <c r="A209" s="30"/>
      <c r="B209" s="30"/>
      <c r="C209" s="34" t="s">
        <v>55</v>
      </c>
      <c r="D209" s="53">
        <v>0</v>
      </c>
      <c r="E209" s="53">
        <v>0</v>
      </c>
      <c r="F209" s="53">
        <v>0</v>
      </c>
      <c r="G209" s="53">
        <v>0</v>
      </c>
      <c r="H209" s="30"/>
      <c r="I209" s="30"/>
      <c r="J209" s="30"/>
      <c r="K209" s="30"/>
    </row>
    <row r="210" spans="1:11" ht="15" customHeight="1" x14ac:dyDescent="0.25">
      <c r="A210" s="30"/>
      <c r="B210" s="30"/>
      <c r="C210" s="34" t="s">
        <v>60</v>
      </c>
      <c r="D210" s="53">
        <v>0</v>
      </c>
      <c r="E210" s="53">
        <v>0</v>
      </c>
      <c r="F210" s="53">
        <v>0</v>
      </c>
      <c r="G210" s="53">
        <v>0</v>
      </c>
      <c r="H210" s="30"/>
      <c r="I210" s="30"/>
      <c r="J210" s="30"/>
      <c r="K210" s="30"/>
    </row>
    <row r="211" spans="1:11" ht="15" customHeight="1" x14ac:dyDescent="0.25">
      <c r="A211" s="30"/>
      <c r="B211" s="30"/>
      <c r="C211" s="34" t="s">
        <v>54</v>
      </c>
      <c r="D211" s="53">
        <v>0</v>
      </c>
      <c r="E211" s="53">
        <v>0</v>
      </c>
      <c r="F211" s="53">
        <v>0</v>
      </c>
      <c r="G211" s="53">
        <v>0</v>
      </c>
      <c r="H211" s="30"/>
      <c r="I211" s="30"/>
      <c r="J211" s="30"/>
      <c r="K211" s="30"/>
    </row>
    <row r="212" spans="1:11" ht="15" customHeight="1" x14ac:dyDescent="0.25">
      <c r="A212" s="30"/>
      <c r="B212" s="30"/>
      <c r="C212" s="34" t="s">
        <v>55</v>
      </c>
      <c r="D212" s="53">
        <v>0</v>
      </c>
      <c r="E212" s="53">
        <v>0</v>
      </c>
      <c r="F212" s="53">
        <v>0</v>
      </c>
      <c r="G212" s="53">
        <v>0</v>
      </c>
      <c r="H212" s="30"/>
      <c r="I212" s="30"/>
      <c r="J212" s="30"/>
      <c r="K212" s="30"/>
    </row>
    <row r="213" spans="1:11" ht="15" customHeight="1" x14ac:dyDescent="0.25">
      <c r="A213" s="30"/>
      <c r="B213" s="30"/>
      <c r="C213" s="34" t="s">
        <v>61</v>
      </c>
      <c r="D213" s="53">
        <v>150000</v>
      </c>
      <c r="E213" s="53">
        <v>0</v>
      </c>
      <c r="F213" s="53">
        <v>0</v>
      </c>
      <c r="G213" s="53">
        <v>0</v>
      </c>
      <c r="H213" s="30"/>
      <c r="I213" s="30"/>
      <c r="J213" s="30"/>
      <c r="K213" s="30"/>
    </row>
    <row r="214" spans="1:11" ht="15" customHeight="1" x14ac:dyDescent="0.25">
      <c r="A214" s="30"/>
      <c r="B214" s="30"/>
      <c r="C214" s="34" t="s">
        <v>54</v>
      </c>
      <c r="D214" s="53">
        <v>150000</v>
      </c>
      <c r="E214" s="53">
        <v>0</v>
      </c>
      <c r="F214" s="53">
        <v>0</v>
      </c>
      <c r="G214" s="53">
        <v>0</v>
      </c>
      <c r="H214" s="30"/>
      <c r="I214" s="30"/>
      <c r="J214" s="30"/>
      <c r="K214" s="30"/>
    </row>
    <row r="215" spans="1:11" ht="15" customHeight="1" x14ac:dyDescent="0.25">
      <c r="A215" s="30"/>
      <c r="B215" s="30"/>
      <c r="C215" s="34" t="s">
        <v>55</v>
      </c>
      <c r="D215" s="53">
        <v>0</v>
      </c>
      <c r="E215" s="53">
        <v>0</v>
      </c>
      <c r="F215" s="53">
        <v>0</v>
      </c>
      <c r="G215" s="53">
        <v>0</v>
      </c>
      <c r="H215" s="30"/>
      <c r="I215" s="30"/>
      <c r="J215" s="30"/>
      <c r="K215" s="30"/>
    </row>
    <row r="216" spans="1:11" ht="15" customHeight="1" x14ac:dyDescent="0.25">
      <c r="A216" s="30"/>
      <c r="B216" s="30"/>
      <c r="C216" s="34" t="s">
        <v>62</v>
      </c>
      <c r="D216" s="53">
        <v>0</v>
      </c>
      <c r="E216" s="53">
        <v>0</v>
      </c>
      <c r="F216" s="53">
        <v>0</v>
      </c>
      <c r="G216" s="53">
        <v>0</v>
      </c>
      <c r="H216" s="30"/>
      <c r="I216" s="30"/>
      <c r="J216" s="30"/>
      <c r="K216" s="30"/>
    </row>
    <row r="217" spans="1:11" ht="15" customHeight="1" x14ac:dyDescent="0.25">
      <c r="A217" s="30"/>
      <c r="B217" s="30"/>
      <c r="C217" s="34" t="s">
        <v>54</v>
      </c>
      <c r="D217" s="53">
        <v>0</v>
      </c>
      <c r="E217" s="53">
        <v>0</v>
      </c>
      <c r="F217" s="53">
        <v>0</v>
      </c>
      <c r="G217" s="53">
        <v>0</v>
      </c>
      <c r="H217" s="30"/>
      <c r="I217" s="30"/>
      <c r="J217" s="30"/>
      <c r="K217" s="30"/>
    </row>
    <row r="218" spans="1:11" ht="15" customHeight="1" x14ac:dyDescent="0.25">
      <c r="A218" s="30"/>
      <c r="B218" s="30"/>
      <c r="C218" s="34" t="s">
        <v>63</v>
      </c>
      <c r="D218" s="53">
        <v>0</v>
      </c>
      <c r="E218" s="53">
        <v>0</v>
      </c>
      <c r="F218" s="53">
        <v>0</v>
      </c>
      <c r="G218" s="53">
        <v>0</v>
      </c>
      <c r="H218" s="30"/>
      <c r="I218" s="30"/>
      <c r="J218" s="30"/>
      <c r="K218" s="30"/>
    </row>
    <row r="219" spans="1:11" ht="15" customHeight="1" x14ac:dyDescent="0.25">
      <c r="A219" s="30"/>
      <c r="B219" s="30"/>
      <c r="C219" s="34" t="s">
        <v>64</v>
      </c>
      <c r="D219" s="53">
        <v>0</v>
      </c>
      <c r="E219" s="53">
        <v>0</v>
      </c>
      <c r="F219" s="53">
        <v>0</v>
      </c>
      <c r="G219" s="53">
        <v>0</v>
      </c>
      <c r="H219" s="30"/>
      <c r="I219" s="30"/>
      <c r="J219" s="30"/>
      <c r="K219" s="30"/>
    </row>
    <row r="220" spans="1:11" ht="15" customHeight="1" x14ac:dyDescent="0.25">
      <c r="A220" s="30"/>
      <c r="B220" s="30"/>
      <c r="C220" s="34" t="s">
        <v>65</v>
      </c>
      <c r="D220" s="53">
        <v>0</v>
      </c>
      <c r="E220" s="53">
        <v>0</v>
      </c>
      <c r="F220" s="53">
        <v>0</v>
      </c>
      <c r="G220" s="53">
        <v>0</v>
      </c>
      <c r="H220" s="30"/>
      <c r="I220" s="30"/>
      <c r="J220" s="30"/>
      <c r="K220" s="30"/>
    </row>
    <row r="221" spans="1:11" ht="15" customHeight="1" x14ac:dyDescent="0.25">
      <c r="A221" s="30"/>
      <c r="B221" s="30"/>
      <c r="C221" s="34" t="s">
        <v>66</v>
      </c>
      <c r="D221" s="53">
        <v>0</v>
      </c>
      <c r="E221" s="53">
        <v>0</v>
      </c>
      <c r="F221" s="53">
        <v>0</v>
      </c>
      <c r="G221" s="53">
        <v>0</v>
      </c>
      <c r="H221" s="30"/>
      <c r="I221" s="30"/>
      <c r="J221" s="30"/>
      <c r="K221" s="30"/>
    </row>
    <row r="222" spans="1:11" ht="15" customHeight="1" x14ac:dyDescent="0.25">
      <c r="A222" s="30"/>
      <c r="B222" s="30"/>
      <c r="C222" s="34" t="s">
        <v>67</v>
      </c>
      <c r="D222" s="53">
        <v>1000000</v>
      </c>
      <c r="E222" s="53">
        <v>1000000</v>
      </c>
      <c r="F222" s="53">
        <v>1000000</v>
      </c>
      <c r="G222" s="53">
        <v>1000000</v>
      </c>
      <c r="H222" s="30"/>
      <c r="I222" s="30"/>
      <c r="J222" s="30"/>
      <c r="K222" s="30"/>
    </row>
    <row r="223" spans="1:11" ht="15" customHeight="1" x14ac:dyDescent="0.25">
      <c r="A223" s="30"/>
      <c r="B223" s="30"/>
      <c r="C223" s="34" t="s">
        <v>54</v>
      </c>
      <c r="D223" s="53">
        <v>1000000</v>
      </c>
      <c r="E223" s="53">
        <v>1000000</v>
      </c>
      <c r="F223" s="53">
        <v>1000000</v>
      </c>
      <c r="G223" s="53">
        <v>1000000</v>
      </c>
      <c r="H223" s="30"/>
      <c r="I223" s="30"/>
      <c r="J223" s="30"/>
      <c r="K223" s="30"/>
    </row>
    <row r="224" spans="1:11" ht="15" customHeight="1" x14ac:dyDescent="0.25">
      <c r="A224" s="30"/>
      <c r="B224" s="30"/>
      <c r="C224" s="34" t="s">
        <v>63</v>
      </c>
      <c r="D224" s="53">
        <v>0</v>
      </c>
      <c r="E224" s="53">
        <v>0</v>
      </c>
      <c r="F224" s="53">
        <v>0</v>
      </c>
      <c r="G224" s="53">
        <v>0</v>
      </c>
      <c r="H224" s="30"/>
      <c r="I224" s="30"/>
      <c r="J224" s="30"/>
      <c r="K224" s="30"/>
    </row>
    <row r="225" spans="1:11" ht="15" customHeight="1" x14ac:dyDescent="0.25">
      <c r="A225" s="30"/>
      <c r="B225" s="30"/>
      <c r="C225" s="34" t="s">
        <v>64</v>
      </c>
      <c r="D225" s="53">
        <v>0</v>
      </c>
      <c r="E225" s="53">
        <v>0</v>
      </c>
      <c r="F225" s="53">
        <v>0</v>
      </c>
      <c r="G225" s="53">
        <v>0</v>
      </c>
      <c r="H225" s="30"/>
      <c r="I225" s="30"/>
      <c r="J225" s="30"/>
      <c r="K225" s="30"/>
    </row>
    <row r="226" spans="1:11" ht="15" customHeight="1" x14ac:dyDescent="0.25">
      <c r="A226" s="30"/>
      <c r="B226" s="30"/>
      <c r="C226" s="34" t="s">
        <v>65</v>
      </c>
      <c r="D226" s="53">
        <v>0</v>
      </c>
      <c r="E226" s="53">
        <v>0</v>
      </c>
      <c r="F226" s="53">
        <v>0</v>
      </c>
      <c r="G226" s="53">
        <v>0</v>
      </c>
      <c r="H226" s="30"/>
      <c r="I226" s="30"/>
      <c r="J226" s="30"/>
      <c r="K226" s="30"/>
    </row>
    <row r="227" spans="1:11" ht="15" customHeight="1" x14ac:dyDescent="0.25">
      <c r="A227" s="30"/>
      <c r="B227" s="30"/>
      <c r="C227" s="34" t="s">
        <v>66</v>
      </c>
      <c r="D227" s="53">
        <v>0</v>
      </c>
      <c r="E227" s="53">
        <v>0</v>
      </c>
      <c r="F227" s="53">
        <v>0</v>
      </c>
      <c r="G227" s="53">
        <v>0</v>
      </c>
      <c r="H227" s="30"/>
      <c r="I227" s="30"/>
      <c r="J227" s="30"/>
      <c r="K227" s="30"/>
    </row>
    <row r="228" spans="1:11" ht="15" customHeight="1" x14ac:dyDescent="0.25">
      <c r="A228" s="30"/>
      <c r="B228" s="30"/>
      <c r="C228" s="34" t="s">
        <v>68</v>
      </c>
      <c r="D228" s="53">
        <v>0</v>
      </c>
      <c r="E228" s="53">
        <v>0</v>
      </c>
      <c r="F228" s="53">
        <v>0</v>
      </c>
      <c r="G228" s="53">
        <v>0</v>
      </c>
      <c r="H228" s="30"/>
      <c r="I228" s="30"/>
      <c r="J228" s="30"/>
      <c r="K228" s="30"/>
    </row>
    <row r="229" spans="1:11" ht="15" customHeight="1" x14ac:dyDescent="0.25">
      <c r="A229" s="30"/>
      <c r="B229" s="30"/>
      <c r="C229" s="34" t="s">
        <v>54</v>
      </c>
      <c r="D229" s="53">
        <v>0</v>
      </c>
      <c r="E229" s="53">
        <v>0</v>
      </c>
      <c r="F229" s="53">
        <v>0</v>
      </c>
      <c r="G229" s="53">
        <v>0</v>
      </c>
      <c r="H229" s="30"/>
      <c r="I229" s="30"/>
      <c r="J229" s="30"/>
      <c r="K229" s="30"/>
    </row>
    <row r="230" spans="1:11" ht="15" customHeight="1" x14ac:dyDescent="0.25">
      <c r="A230" s="30"/>
      <c r="B230" s="30"/>
      <c r="C230" s="34" t="s">
        <v>63</v>
      </c>
      <c r="D230" s="53">
        <v>0</v>
      </c>
      <c r="E230" s="53">
        <v>0</v>
      </c>
      <c r="F230" s="53">
        <v>0</v>
      </c>
      <c r="G230" s="53">
        <v>0</v>
      </c>
      <c r="H230" s="30"/>
      <c r="I230" s="30"/>
      <c r="J230" s="30"/>
      <c r="K230" s="30"/>
    </row>
    <row r="231" spans="1:11" ht="15" customHeight="1" x14ac:dyDescent="0.25">
      <c r="A231" s="30"/>
      <c r="B231" s="30"/>
      <c r="C231" s="34" t="s">
        <v>64</v>
      </c>
      <c r="D231" s="53">
        <v>0</v>
      </c>
      <c r="E231" s="53">
        <v>0</v>
      </c>
      <c r="F231" s="53">
        <v>0</v>
      </c>
      <c r="G231" s="53">
        <v>0</v>
      </c>
      <c r="H231" s="30"/>
      <c r="I231" s="30"/>
      <c r="J231" s="30"/>
      <c r="K231" s="30"/>
    </row>
    <row r="232" spans="1:11" ht="15" customHeight="1" x14ac:dyDescent="0.25">
      <c r="A232" s="30"/>
      <c r="B232" s="30"/>
      <c r="C232" s="34" t="s">
        <v>65</v>
      </c>
      <c r="D232" s="53">
        <v>0</v>
      </c>
      <c r="E232" s="53">
        <v>0</v>
      </c>
      <c r="F232" s="53">
        <v>0</v>
      </c>
      <c r="G232" s="53">
        <v>0</v>
      </c>
      <c r="H232" s="30"/>
      <c r="I232" s="30"/>
      <c r="J232" s="30"/>
      <c r="K232" s="30"/>
    </row>
    <row r="233" spans="1:11" ht="15" customHeight="1" x14ac:dyDescent="0.25">
      <c r="A233" s="30"/>
      <c r="B233" s="30"/>
      <c r="C233" s="34" t="s">
        <v>66</v>
      </c>
      <c r="D233" s="53">
        <v>0</v>
      </c>
      <c r="E233" s="53">
        <v>0</v>
      </c>
      <c r="F233" s="53">
        <v>0</v>
      </c>
      <c r="G233" s="53">
        <v>0</v>
      </c>
      <c r="H233" s="30"/>
      <c r="I233" s="30"/>
      <c r="J233" s="30"/>
      <c r="K233" s="30"/>
    </row>
    <row r="234" spans="1:11" ht="15" customHeight="1" x14ac:dyDescent="0.25">
      <c r="A234" s="30"/>
      <c r="B234" s="30"/>
      <c r="C234" s="34" t="s">
        <v>69</v>
      </c>
      <c r="D234" s="53">
        <v>0</v>
      </c>
      <c r="E234" s="53">
        <v>0</v>
      </c>
      <c r="F234" s="53">
        <v>0</v>
      </c>
      <c r="G234" s="53">
        <v>0</v>
      </c>
      <c r="H234" s="30"/>
      <c r="I234" s="30"/>
      <c r="J234" s="30"/>
      <c r="K234" s="30"/>
    </row>
    <row r="235" spans="1:11" ht="15" customHeight="1" x14ac:dyDescent="0.25">
      <c r="A235" s="30"/>
      <c r="B235" s="30"/>
      <c r="C235" s="34" t="s">
        <v>70</v>
      </c>
      <c r="D235" s="53">
        <v>0</v>
      </c>
      <c r="E235" s="53">
        <v>0</v>
      </c>
      <c r="F235" s="53">
        <v>0</v>
      </c>
      <c r="G235" s="53">
        <v>0</v>
      </c>
      <c r="H235" s="30"/>
      <c r="I235" s="30"/>
      <c r="J235" s="30"/>
      <c r="K235" s="30"/>
    </row>
    <row r="236" spans="1:11" ht="20.100000000000001" customHeight="1" x14ac:dyDescent="0.25">
      <c r="A236" s="30"/>
      <c r="B236" s="30"/>
      <c r="C236" s="55" t="s">
        <v>47</v>
      </c>
      <c r="D236" s="30"/>
      <c r="E236" s="30"/>
      <c r="F236" s="30"/>
      <c r="G236" s="30"/>
      <c r="H236" s="30"/>
      <c r="I236" s="30"/>
      <c r="J236" s="30"/>
      <c r="K236" s="30"/>
    </row>
    <row r="237" spans="1:11" ht="20.100000000000001" customHeight="1" x14ac:dyDescent="0.25">
      <c r="A237" s="56" t="s">
        <v>120</v>
      </c>
      <c r="B237" s="41" t="s">
        <v>121</v>
      </c>
      <c r="C237" s="41" t="s">
        <v>47</v>
      </c>
      <c r="D237" s="30"/>
      <c r="E237" s="57" t="s">
        <v>47</v>
      </c>
      <c r="F237" s="41" t="s">
        <v>121</v>
      </c>
      <c r="G237" s="41" t="s">
        <v>47</v>
      </c>
      <c r="H237" s="58" t="s">
        <v>47</v>
      </c>
      <c r="I237" s="57" t="s">
        <v>47</v>
      </c>
      <c r="J237" s="41" t="s">
        <v>121</v>
      </c>
      <c r="K237" s="41" t="s">
        <v>47</v>
      </c>
    </row>
    <row r="238" spans="1:11" ht="20.100000000000001" customHeight="1" x14ac:dyDescent="0.25">
      <c r="A238" s="59" t="s">
        <v>122</v>
      </c>
      <c r="B238" s="41" t="s">
        <v>123</v>
      </c>
      <c r="C238" s="41" t="s">
        <v>47</v>
      </c>
      <c r="D238" s="30"/>
      <c r="E238" s="59" t="s">
        <v>124</v>
      </c>
      <c r="F238" s="41" t="s">
        <v>123</v>
      </c>
      <c r="G238" s="41" t="s">
        <v>47</v>
      </c>
      <c r="H238" s="30"/>
      <c r="I238" s="59" t="s">
        <v>125</v>
      </c>
      <c r="J238" s="41" t="s">
        <v>123</v>
      </c>
      <c r="K238" s="41" t="s">
        <v>47</v>
      </c>
    </row>
    <row r="239" spans="1:11" ht="20.100000000000001" customHeight="1" x14ac:dyDescent="0.25">
      <c r="A239" s="60" t="s">
        <v>47</v>
      </c>
      <c r="B239" s="41" t="s">
        <v>126</v>
      </c>
      <c r="C239" s="41" t="s">
        <v>47</v>
      </c>
      <c r="D239" s="30"/>
      <c r="E239" s="60" t="s">
        <v>47</v>
      </c>
      <c r="F239" s="41" t="s">
        <v>126</v>
      </c>
      <c r="G239" s="41" t="s">
        <v>47</v>
      </c>
      <c r="H239" s="30"/>
      <c r="I239" s="60" t="s">
        <v>47</v>
      </c>
      <c r="J239" s="41" t="s">
        <v>126</v>
      </c>
      <c r="K239" s="41" t="s">
        <v>47</v>
      </c>
    </row>
  </sheetData>
  <mergeCells count="27">
    <mergeCell ref="D139:G139"/>
    <mergeCell ref="C148:G148"/>
    <mergeCell ref="C90:G90"/>
    <mergeCell ref="C135:G135"/>
    <mergeCell ref="D136:G136"/>
    <mergeCell ref="D137:G137"/>
    <mergeCell ref="D138:G138"/>
    <mergeCell ref="D15:G15"/>
    <mergeCell ref="C21:G21"/>
    <mergeCell ref="D22:G22"/>
    <mergeCell ref="D23:G23"/>
    <mergeCell ref="D24:G24"/>
    <mergeCell ref="D25:G25"/>
    <mergeCell ref="C34:G34"/>
    <mergeCell ref="D79:G79"/>
    <mergeCell ref="D80:G80"/>
    <mergeCell ref="D81:G81"/>
    <mergeCell ref="C1:G1"/>
    <mergeCell ref="C2:G2"/>
    <mergeCell ref="D3:G3"/>
    <mergeCell ref="D4:G4"/>
    <mergeCell ref="D5:G5"/>
    <mergeCell ref="D6:G6"/>
    <mergeCell ref="D7:G7"/>
    <mergeCell ref="C8:G8"/>
    <mergeCell ref="C9:G9"/>
    <mergeCell ref="D10:G10"/>
  </mergeCells>
  <pageMargins left="0" right="0" top="0" bottom="0" header="0" footer="0"/>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203"/>
  <sheetViews>
    <sheetView view="pageBreakPreview" zoomScale="120" zoomScaleNormal="170" zoomScaleSheetLayoutView="120" workbookViewId="0">
      <selection activeCell="I12" sqref="I12"/>
    </sheetView>
  </sheetViews>
  <sheetFormatPr defaultRowHeight="15" x14ac:dyDescent="0.25"/>
  <cols>
    <col min="1" max="1" width="12" style="31" customWidth="1"/>
    <col min="2" max="2" width="28.5703125" style="31" customWidth="1"/>
    <col min="3" max="3" width="28.85546875" style="31" customWidth="1"/>
    <col min="4" max="4" width="34.28515625" style="31" customWidth="1"/>
    <col min="5" max="5" width="21.28515625" style="31" customWidth="1"/>
    <col min="6" max="6" width="26" style="31" customWidth="1"/>
    <col min="7" max="8" width="9.140625" style="31"/>
    <col min="9" max="9" width="11" style="31" customWidth="1"/>
    <col min="10" max="10" width="11" style="31" bestFit="1" customWidth="1"/>
    <col min="11" max="16384" width="9.140625" style="31"/>
  </cols>
  <sheetData>
    <row r="2" spans="1:7" ht="18" customHeight="1" x14ac:dyDescent="0.25">
      <c r="A2" s="2412" t="s">
        <v>542</v>
      </c>
      <c r="B2" s="2412"/>
      <c r="C2" s="2412"/>
      <c r="D2" s="2412"/>
      <c r="E2" s="2412"/>
      <c r="F2" s="2412"/>
      <c r="G2" s="2412"/>
    </row>
    <row r="3" spans="1:7" ht="18" customHeight="1" x14ac:dyDescent="0.25">
      <c r="A3" s="88"/>
      <c r="B3" s="2413" t="s">
        <v>543</v>
      </c>
      <c r="C3" s="2413"/>
      <c r="D3" s="2413"/>
      <c r="E3" s="2413"/>
      <c r="F3" s="2413"/>
      <c r="G3" s="88"/>
    </row>
    <row r="4" spans="1:7" ht="15.75" thickBot="1" x14ac:dyDescent="0.3"/>
    <row r="5" spans="1:7" ht="15.75" thickBot="1" x14ac:dyDescent="0.3">
      <c r="B5" s="89" t="s">
        <v>6</v>
      </c>
      <c r="C5" s="2414" t="s">
        <v>544</v>
      </c>
      <c r="D5" s="2414"/>
      <c r="E5" s="2414"/>
      <c r="F5" s="2414"/>
    </row>
    <row r="6" spans="1:7" ht="15.75" thickBot="1" x14ac:dyDescent="0.3">
      <c r="B6" s="89" t="s">
        <v>8</v>
      </c>
      <c r="C6" s="2415" t="s">
        <v>545</v>
      </c>
      <c r="D6" s="2416"/>
      <c r="E6" s="2416"/>
      <c r="F6" s="2417"/>
    </row>
    <row r="7" spans="1:7" ht="15.75" thickBot="1" x14ac:dyDescent="0.3">
      <c r="B7" s="89" t="s">
        <v>10</v>
      </c>
      <c r="C7" s="2418" t="s">
        <v>546</v>
      </c>
      <c r="D7" s="2419"/>
      <c r="E7" s="2419"/>
      <c r="F7" s="2420"/>
    </row>
    <row r="8" spans="1:7" ht="15.75" thickBot="1" x14ac:dyDescent="0.3">
      <c r="B8" s="2409" t="s">
        <v>12</v>
      </c>
      <c r="C8" s="2410"/>
      <c r="D8" s="2410"/>
      <c r="E8" s="2410"/>
      <c r="F8" s="2411"/>
    </row>
    <row r="9" spans="1:7" ht="15.75" thickBot="1" x14ac:dyDescent="0.3">
      <c r="B9" s="2393" t="s">
        <v>547</v>
      </c>
      <c r="C9" s="2394"/>
      <c r="D9" s="2394"/>
      <c r="E9" s="2394"/>
      <c r="F9" s="2395"/>
    </row>
    <row r="10" spans="1:7" ht="36.75" customHeight="1" thickBot="1" x14ac:dyDescent="0.3">
      <c r="B10" s="2393"/>
      <c r="C10" s="2394"/>
      <c r="D10" s="2394"/>
      <c r="E10" s="2394"/>
      <c r="F10" s="2395"/>
    </row>
    <row r="11" spans="1:7" ht="35.25" customHeight="1" thickBot="1" x14ac:dyDescent="0.3">
      <c r="B11" s="2393"/>
      <c r="C11" s="2394"/>
      <c r="D11" s="2394"/>
      <c r="E11" s="2394"/>
      <c r="F11" s="2395"/>
    </row>
    <row r="12" spans="1:7" ht="38.25" customHeight="1" thickBot="1" x14ac:dyDescent="0.3">
      <c r="B12" s="90" t="s">
        <v>14</v>
      </c>
      <c r="C12" s="2396" t="s">
        <v>548</v>
      </c>
      <c r="D12" s="2397"/>
      <c r="E12" s="2397"/>
      <c r="F12" s="2398"/>
    </row>
    <row r="13" spans="1:7" ht="23.25" customHeight="1" x14ac:dyDescent="0.25">
      <c r="B13" s="2352" t="s">
        <v>16</v>
      </c>
      <c r="C13" s="91">
        <v>2022</v>
      </c>
      <c r="D13" s="91">
        <v>2023</v>
      </c>
      <c r="E13" s="91">
        <v>2024</v>
      </c>
      <c r="F13" s="91">
        <v>2025</v>
      </c>
    </row>
    <row r="14" spans="1:7" ht="15.75" thickBot="1" x14ac:dyDescent="0.3">
      <c r="B14" s="2353"/>
      <c r="C14" s="92" t="s">
        <v>17</v>
      </c>
      <c r="D14" s="92" t="s">
        <v>18</v>
      </c>
      <c r="E14" s="92" t="s">
        <v>18</v>
      </c>
      <c r="F14" s="92" t="s">
        <v>18</v>
      </c>
    </row>
    <row r="15" spans="1:7" ht="39" customHeight="1" thickBot="1" x14ac:dyDescent="0.3">
      <c r="B15" s="93" t="s">
        <v>549</v>
      </c>
      <c r="C15" s="94">
        <v>0.65</v>
      </c>
      <c r="D15" s="94">
        <v>0.7</v>
      </c>
      <c r="E15" s="94">
        <v>0.75</v>
      </c>
      <c r="F15" s="94">
        <v>0.8</v>
      </c>
    </row>
    <row r="16" spans="1:7" ht="41.25" customHeight="1" thickBot="1" x14ac:dyDescent="0.3">
      <c r="B16" s="95" t="s">
        <v>550</v>
      </c>
      <c r="C16" s="2399" t="s">
        <v>551</v>
      </c>
      <c r="D16" s="2400"/>
      <c r="E16" s="2400"/>
      <c r="F16" s="2401"/>
    </row>
    <row r="17" spans="2:12" ht="23.25" customHeight="1" thickBot="1" x14ac:dyDescent="0.3">
      <c r="B17" s="2387" t="s">
        <v>552</v>
      </c>
      <c r="C17" s="2388"/>
      <c r="D17" s="2388"/>
      <c r="E17" s="2388"/>
      <c r="F17" s="2389"/>
      <c r="I17" s="96"/>
      <c r="K17" s="96"/>
    </row>
    <row r="18" spans="2:12" ht="63" customHeight="1" thickBot="1" x14ac:dyDescent="0.3">
      <c r="B18" s="93" t="s">
        <v>553</v>
      </c>
      <c r="C18" s="97">
        <v>0.7</v>
      </c>
      <c r="D18" s="98">
        <v>0.75</v>
      </c>
      <c r="E18" s="98">
        <v>0.8</v>
      </c>
      <c r="F18" s="98">
        <v>0.85</v>
      </c>
      <c r="H18" s="99"/>
    </row>
    <row r="19" spans="2:12" ht="48" customHeight="1" thickBot="1" x14ac:dyDescent="0.3">
      <c r="B19" s="93" t="s">
        <v>554</v>
      </c>
      <c r="C19" s="100">
        <v>6200</v>
      </c>
      <c r="D19" s="101">
        <v>6300</v>
      </c>
      <c r="E19" s="101">
        <v>6450</v>
      </c>
      <c r="F19" s="101">
        <v>6500</v>
      </c>
    </row>
    <row r="20" spans="2:12" ht="47.25" customHeight="1" thickBot="1" x14ac:dyDescent="0.3">
      <c r="B20" s="102" t="s">
        <v>555</v>
      </c>
      <c r="C20" s="103">
        <v>380</v>
      </c>
      <c r="D20" s="104">
        <v>390</v>
      </c>
      <c r="E20" s="104">
        <v>420</v>
      </c>
      <c r="F20" s="104">
        <v>430</v>
      </c>
    </row>
    <row r="21" spans="2:12" ht="24" customHeight="1" thickBot="1" x14ac:dyDescent="0.3">
      <c r="B21" s="2402" t="s">
        <v>556</v>
      </c>
      <c r="C21" s="2403"/>
      <c r="D21" s="2403"/>
      <c r="E21" s="2403"/>
      <c r="F21" s="2404"/>
    </row>
    <row r="22" spans="2:12" ht="15.75" thickBot="1" x14ac:dyDescent="0.3">
      <c r="B22" s="2360" t="s">
        <v>557</v>
      </c>
      <c r="C22" s="2361"/>
      <c r="D22" s="2361"/>
      <c r="E22" s="2361"/>
      <c r="F22" s="2362"/>
    </row>
    <row r="23" spans="2:12" ht="18.75" customHeight="1" thickBot="1" x14ac:dyDescent="0.3">
      <c r="B23" s="105" t="s">
        <v>558</v>
      </c>
      <c r="C23" s="2405" t="s">
        <v>559</v>
      </c>
      <c r="D23" s="2385"/>
      <c r="E23" s="2385"/>
      <c r="F23" s="2386"/>
    </row>
    <row r="24" spans="2:12" ht="31.5" customHeight="1" thickBot="1" x14ac:dyDescent="0.3">
      <c r="B24" s="93" t="s">
        <v>560</v>
      </c>
      <c r="C24" s="2406" t="s">
        <v>561</v>
      </c>
      <c r="D24" s="2407"/>
      <c r="E24" s="2407"/>
      <c r="F24" s="2408"/>
    </row>
    <row r="25" spans="2:12" ht="15.75" thickBot="1" x14ac:dyDescent="0.3">
      <c r="B25" s="93" t="s">
        <v>37</v>
      </c>
      <c r="C25" s="2390"/>
      <c r="D25" s="2391"/>
      <c r="E25" s="2391"/>
      <c r="F25" s="2392"/>
    </row>
    <row r="26" spans="2:12" ht="12.75" customHeight="1" x14ac:dyDescent="0.25">
      <c r="B26" s="2352"/>
      <c r="C26" s="106">
        <v>2022</v>
      </c>
      <c r="D26" s="106">
        <v>2023</v>
      </c>
      <c r="E26" s="106">
        <v>2024</v>
      </c>
      <c r="F26" s="106">
        <v>2025</v>
      </c>
    </row>
    <row r="27" spans="2:12" ht="36.75" customHeight="1" thickBot="1" x14ac:dyDescent="0.3">
      <c r="B27" s="2353"/>
      <c r="C27" s="107" t="s">
        <v>17</v>
      </c>
      <c r="D27" s="107" t="s">
        <v>18</v>
      </c>
      <c r="E27" s="107" t="s">
        <v>18</v>
      </c>
      <c r="F27" s="107" t="s">
        <v>18</v>
      </c>
    </row>
    <row r="28" spans="2:12" ht="15.75" thickBot="1" x14ac:dyDescent="0.3">
      <c r="B28" s="93" t="s">
        <v>39</v>
      </c>
      <c r="C28" s="108">
        <v>1600</v>
      </c>
      <c r="D28" s="108">
        <v>1700</v>
      </c>
      <c r="E28" s="108">
        <v>1800</v>
      </c>
      <c r="F28" s="108">
        <v>1900</v>
      </c>
    </row>
    <row r="29" spans="2:12" ht="15.75" thickBot="1" x14ac:dyDescent="0.3">
      <c r="B29" s="93" t="s">
        <v>562</v>
      </c>
      <c r="C29" s="108">
        <v>66962</v>
      </c>
      <c r="D29" s="108">
        <v>71000</v>
      </c>
      <c r="E29" s="108">
        <v>71000</v>
      </c>
      <c r="F29" s="108">
        <v>71000</v>
      </c>
    </row>
    <row r="30" spans="2:12" ht="15.75" thickBot="1" x14ac:dyDescent="0.3">
      <c r="B30" s="93" t="s">
        <v>563</v>
      </c>
      <c r="C30" s="108">
        <f>C29/C28</f>
        <v>41.85125</v>
      </c>
      <c r="D30" s="108">
        <f t="shared" ref="D30:F30" si="0">D29/D28</f>
        <v>41.764705882352942</v>
      </c>
      <c r="E30" s="108">
        <f t="shared" si="0"/>
        <v>39.444444444444443</v>
      </c>
      <c r="F30" s="108">
        <f t="shared" si="0"/>
        <v>37.368421052631582</v>
      </c>
    </row>
    <row r="31" spans="2:12" ht="15.75" thickBot="1" x14ac:dyDescent="0.3">
      <c r="B31" s="93" t="s">
        <v>564</v>
      </c>
      <c r="C31" s="109" t="s">
        <v>565</v>
      </c>
      <c r="D31" s="110">
        <f>D28/C28-1</f>
        <v>6.25E-2</v>
      </c>
      <c r="E31" s="110">
        <f t="shared" ref="E31:F33" si="1">E28/D28-1</f>
        <v>5.8823529411764719E-2</v>
      </c>
      <c r="F31" s="110">
        <f t="shared" si="1"/>
        <v>5.555555555555558E-2</v>
      </c>
      <c r="H31" s="111"/>
      <c r="I31" s="111"/>
      <c r="J31" s="111"/>
      <c r="K31" s="111"/>
      <c r="L31" s="111"/>
    </row>
    <row r="32" spans="2:12" ht="15.75" thickBot="1" x14ac:dyDescent="0.3">
      <c r="B32" s="93" t="s">
        <v>566</v>
      </c>
      <c r="C32" s="109" t="s">
        <v>565</v>
      </c>
      <c r="D32" s="110">
        <f>D29/C29-1</f>
        <v>6.0302858337564658E-2</v>
      </c>
      <c r="E32" s="110">
        <f t="shared" si="1"/>
        <v>0</v>
      </c>
      <c r="F32" s="110">
        <f t="shared" si="1"/>
        <v>0</v>
      </c>
    </row>
    <row r="33" spans="2:9" ht="15.75" thickBot="1" x14ac:dyDescent="0.3">
      <c r="B33" s="93" t="s">
        <v>51</v>
      </c>
      <c r="C33" s="109" t="s">
        <v>565</v>
      </c>
      <c r="D33" s="110">
        <f>D30/C30-1</f>
        <v>-2.0678980352333287E-3</v>
      </c>
      <c r="E33" s="110">
        <f t="shared" si="1"/>
        <v>-5.555555555555558E-2</v>
      </c>
      <c r="F33" s="110">
        <f t="shared" si="1"/>
        <v>-5.2631578947368252E-2</v>
      </c>
    </row>
    <row r="34" spans="2:9" ht="15.75" thickBot="1" x14ac:dyDescent="0.3">
      <c r="B34" s="2354" t="s">
        <v>567</v>
      </c>
      <c r="C34" s="2355"/>
      <c r="D34" s="2355"/>
      <c r="E34" s="2355"/>
      <c r="F34" s="2356"/>
    </row>
    <row r="35" spans="2:9" ht="12.75" customHeight="1" x14ac:dyDescent="0.25">
      <c r="B35" s="2352"/>
      <c r="C35" s="106">
        <v>2022</v>
      </c>
      <c r="D35" s="106">
        <v>2023</v>
      </c>
      <c r="E35" s="106">
        <v>2024</v>
      </c>
      <c r="F35" s="106">
        <v>2025</v>
      </c>
    </row>
    <row r="36" spans="2:9" ht="30.75" customHeight="1" thickBot="1" x14ac:dyDescent="0.3">
      <c r="B36" s="2353"/>
      <c r="C36" s="107" t="s">
        <v>17</v>
      </c>
      <c r="D36" s="107" t="s">
        <v>18</v>
      </c>
      <c r="E36" s="107" t="s">
        <v>18</v>
      </c>
      <c r="F36" s="107" t="s">
        <v>18</v>
      </c>
    </row>
    <row r="37" spans="2:9" ht="15.75" thickBot="1" x14ac:dyDescent="0.3">
      <c r="B37" s="112" t="s">
        <v>568</v>
      </c>
      <c r="C37" s="113">
        <v>44402</v>
      </c>
      <c r="D37" s="113">
        <v>45140</v>
      </c>
      <c r="E37" s="113">
        <v>47025</v>
      </c>
      <c r="F37" s="113">
        <v>47025</v>
      </c>
    </row>
    <row r="38" spans="2:9" ht="15.75" thickBot="1" x14ac:dyDescent="0.3">
      <c r="B38" s="114" t="s">
        <v>569</v>
      </c>
      <c r="C38" s="115">
        <v>44402</v>
      </c>
      <c r="D38" s="116">
        <v>45140</v>
      </c>
      <c r="E38" s="116">
        <v>47025</v>
      </c>
      <c r="F38" s="116">
        <v>47025</v>
      </c>
    </row>
    <row r="39" spans="2:9" ht="15.75" thickBot="1" x14ac:dyDescent="0.3">
      <c r="B39" s="114" t="s">
        <v>570</v>
      </c>
      <c r="C39" s="116"/>
      <c r="D39" s="116"/>
      <c r="E39" s="116"/>
      <c r="F39" s="116"/>
    </row>
    <row r="40" spans="2:9" ht="24.75" thickBot="1" x14ac:dyDescent="0.3">
      <c r="B40" s="112" t="s">
        <v>571</v>
      </c>
      <c r="C40" s="113">
        <v>8092</v>
      </c>
      <c r="D40" s="113">
        <v>8300</v>
      </c>
      <c r="E40" s="113">
        <f t="shared" ref="E40:F40" si="2">E41+E42</f>
        <v>8300</v>
      </c>
      <c r="F40" s="113">
        <f t="shared" si="2"/>
        <v>8300</v>
      </c>
    </row>
    <row r="41" spans="2:9" ht="15.75" thickBot="1" x14ac:dyDescent="0.3">
      <c r="B41" s="114" t="s">
        <v>569</v>
      </c>
      <c r="C41" s="115">
        <v>8092</v>
      </c>
      <c r="D41" s="113">
        <v>8300</v>
      </c>
      <c r="E41" s="113">
        <v>8300</v>
      </c>
      <c r="F41" s="113">
        <v>8300</v>
      </c>
      <c r="I41" s="111"/>
    </row>
    <row r="42" spans="2:9" ht="15.75" thickBot="1" x14ac:dyDescent="0.3">
      <c r="B42" s="114" t="s">
        <v>570</v>
      </c>
      <c r="C42" s="116"/>
      <c r="D42" s="113"/>
      <c r="E42" s="113"/>
      <c r="F42" s="113"/>
      <c r="I42" s="111"/>
    </row>
    <row r="43" spans="2:9" ht="15.75" thickBot="1" x14ac:dyDescent="0.3">
      <c r="B43" s="112" t="s">
        <v>572</v>
      </c>
      <c r="C43" s="116">
        <v>14128</v>
      </c>
      <c r="D43" s="113">
        <v>17220</v>
      </c>
      <c r="E43" s="113">
        <v>15335</v>
      </c>
      <c r="F43" s="113">
        <v>15335</v>
      </c>
    </row>
    <row r="44" spans="2:9" ht="15.75" thickBot="1" x14ac:dyDescent="0.3">
      <c r="B44" s="114" t="s">
        <v>569</v>
      </c>
      <c r="C44" s="115">
        <v>14128</v>
      </c>
      <c r="D44" s="113">
        <v>17220</v>
      </c>
      <c r="E44" s="117">
        <v>15335</v>
      </c>
      <c r="F44" s="117">
        <v>15335</v>
      </c>
    </row>
    <row r="45" spans="2:9" ht="15.75" thickBot="1" x14ac:dyDescent="0.3">
      <c r="B45" s="114" t="s">
        <v>570</v>
      </c>
      <c r="C45" s="116"/>
      <c r="D45" s="113"/>
      <c r="E45" s="113"/>
      <c r="F45" s="113"/>
    </row>
    <row r="46" spans="2:9" ht="15.75" thickBot="1" x14ac:dyDescent="0.3">
      <c r="B46" s="112" t="s">
        <v>573</v>
      </c>
      <c r="C46" s="116"/>
      <c r="D46" s="113"/>
      <c r="E46" s="113"/>
      <c r="F46" s="113"/>
    </row>
    <row r="47" spans="2:9" ht="15.75" thickBot="1" x14ac:dyDescent="0.3">
      <c r="B47" s="114" t="s">
        <v>569</v>
      </c>
      <c r="C47" s="116"/>
      <c r="D47" s="113"/>
      <c r="E47" s="113"/>
      <c r="F47" s="113"/>
    </row>
    <row r="48" spans="2:9" ht="15.75" thickBot="1" x14ac:dyDescent="0.3">
      <c r="B48" s="114" t="s">
        <v>570</v>
      </c>
      <c r="C48" s="116"/>
      <c r="D48" s="113"/>
      <c r="E48" s="113"/>
      <c r="F48" s="113"/>
    </row>
    <row r="49" spans="2:13" ht="15.75" thickBot="1" x14ac:dyDescent="0.3">
      <c r="B49" s="112" t="s">
        <v>574</v>
      </c>
      <c r="C49" s="116"/>
      <c r="D49" s="113"/>
      <c r="E49" s="113"/>
      <c r="F49" s="113"/>
    </row>
    <row r="50" spans="2:13" ht="15.75" thickBot="1" x14ac:dyDescent="0.3">
      <c r="B50" s="114" t="s">
        <v>569</v>
      </c>
      <c r="C50" s="116"/>
      <c r="D50" s="113"/>
      <c r="E50" s="113"/>
      <c r="F50" s="113"/>
    </row>
    <row r="51" spans="2:13" ht="15.75" thickBot="1" x14ac:dyDescent="0.3">
      <c r="B51" s="114" t="s">
        <v>570</v>
      </c>
      <c r="C51" s="116"/>
      <c r="D51" s="113"/>
      <c r="E51" s="113"/>
      <c r="F51" s="113"/>
    </row>
    <row r="52" spans="2:13" ht="15.75" thickBot="1" x14ac:dyDescent="0.3">
      <c r="B52" s="112" t="s">
        <v>575</v>
      </c>
      <c r="C52" s="116">
        <f>C53+C54</f>
        <v>100</v>
      </c>
      <c r="D52" s="113">
        <f t="shared" ref="D52:F52" si="3">D53+D54</f>
        <v>100</v>
      </c>
      <c r="E52" s="113">
        <f t="shared" si="3"/>
        <v>100</v>
      </c>
      <c r="F52" s="113">
        <f t="shared" si="3"/>
        <v>100</v>
      </c>
    </row>
    <row r="53" spans="2:13" ht="15.75" thickBot="1" x14ac:dyDescent="0.3">
      <c r="B53" s="114" t="s">
        <v>569</v>
      </c>
      <c r="C53" s="115">
        <v>100</v>
      </c>
      <c r="D53" s="113">
        <v>100</v>
      </c>
      <c r="E53" s="117">
        <v>100</v>
      </c>
      <c r="F53" s="117">
        <v>100</v>
      </c>
    </row>
    <row r="54" spans="2:13" ht="15.75" thickBot="1" x14ac:dyDescent="0.3">
      <c r="B54" s="114" t="s">
        <v>570</v>
      </c>
      <c r="C54" s="116"/>
      <c r="D54" s="113"/>
      <c r="E54" s="113"/>
      <c r="F54" s="113"/>
    </row>
    <row r="55" spans="2:13" ht="24.75" thickBot="1" x14ac:dyDescent="0.3">
      <c r="B55" s="112" t="s">
        <v>576</v>
      </c>
      <c r="C55" s="113">
        <f t="shared" ref="C55:F55" si="4">C56+C57</f>
        <v>240</v>
      </c>
      <c r="D55" s="113">
        <f t="shared" si="4"/>
        <v>240</v>
      </c>
      <c r="E55" s="113">
        <f t="shared" si="4"/>
        <v>240</v>
      </c>
      <c r="F55" s="113">
        <f t="shared" si="4"/>
        <v>240</v>
      </c>
      <c r="I55" s="118"/>
    </row>
    <row r="56" spans="2:13" ht="15.75" thickBot="1" x14ac:dyDescent="0.3">
      <c r="B56" s="114" t="s">
        <v>569</v>
      </c>
      <c r="C56" s="116">
        <v>240</v>
      </c>
      <c r="D56" s="119">
        <v>240</v>
      </c>
      <c r="E56" s="119">
        <v>240</v>
      </c>
      <c r="F56" s="119">
        <v>240</v>
      </c>
      <c r="K56" s="120"/>
      <c r="L56" s="120"/>
      <c r="M56" s="120"/>
    </row>
    <row r="57" spans="2:13" ht="15.75" thickBot="1" x14ac:dyDescent="0.3">
      <c r="B57" s="114" t="s">
        <v>570</v>
      </c>
      <c r="C57" s="116"/>
      <c r="D57" s="121"/>
      <c r="E57" s="122"/>
      <c r="F57" s="122"/>
    </row>
    <row r="58" spans="2:13" ht="15.75" thickBot="1" x14ac:dyDescent="0.3">
      <c r="B58" s="123" t="s">
        <v>577</v>
      </c>
      <c r="C58" s="116">
        <f>C55+C52+C49+C46+C43+C40+C37</f>
        <v>66962</v>
      </c>
      <c r="D58" s="116">
        <f>D55+D52+D49+D46+D43+D40+D37</f>
        <v>71000</v>
      </c>
      <c r="E58" s="116">
        <f t="shared" ref="E58:F58" si="5">E55+E52+E49+E46+E43+E40+E37</f>
        <v>71000</v>
      </c>
      <c r="F58" s="116">
        <f t="shared" si="5"/>
        <v>71000</v>
      </c>
    </row>
    <row r="59" spans="2:13" ht="15.75" thickBot="1" x14ac:dyDescent="0.3">
      <c r="B59" s="124" t="s">
        <v>578</v>
      </c>
      <c r="C59" s="125">
        <f>IF(C58-C29=0,0,"Error")</f>
        <v>0</v>
      </c>
      <c r="D59" s="125">
        <f>IF(D58-D29=0,0,"Error")</f>
        <v>0</v>
      </c>
      <c r="E59" s="125">
        <f>IF(E58-E29=0,0,"Error")</f>
        <v>0</v>
      </c>
      <c r="F59" s="125">
        <f>IF(F58-F29=0,0,"Error")</f>
        <v>0</v>
      </c>
    </row>
    <row r="60" spans="2:13" ht="15.75" hidden="1" thickBot="1" x14ac:dyDescent="0.3">
      <c r="B60" s="126" t="s">
        <v>579</v>
      </c>
      <c r="C60" s="2384"/>
      <c r="D60" s="2385"/>
      <c r="E60" s="2385"/>
      <c r="F60" s="2386"/>
    </row>
    <row r="61" spans="2:13" ht="26.25" hidden="1" customHeight="1" thickBot="1" x14ac:dyDescent="0.3">
      <c r="B61" s="93" t="s">
        <v>560</v>
      </c>
      <c r="C61" s="2387"/>
      <c r="D61" s="2388"/>
      <c r="E61" s="2388"/>
      <c r="F61" s="2389"/>
    </row>
    <row r="62" spans="2:13" ht="15.75" hidden="1" thickBot="1" x14ac:dyDescent="0.3">
      <c r="B62" s="93" t="s">
        <v>37</v>
      </c>
      <c r="C62" s="2390"/>
      <c r="D62" s="2391"/>
      <c r="E62" s="2391"/>
      <c r="F62" s="2392"/>
    </row>
    <row r="63" spans="2:13" ht="12.75" hidden="1" customHeight="1" x14ac:dyDescent="0.25">
      <c r="B63" s="2352"/>
      <c r="C63" s="106">
        <v>2018</v>
      </c>
      <c r="D63" s="106">
        <v>2019</v>
      </c>
      <c r="E63" s="106">
        <v>2020</v>
      </c>
      <c r="F63" s="106">
        <v>2021</v>
      </c>
    </row>
    <row r="64" spans="2:13" ht="9" hidden="1" customHeight="1" thickBot="1" x14ac:dyDescent="0.3">
      <c r="B64" s="2353"/>
      <c r="C64" s="107" t="s">
        <v>17</v>
      </c>
      <c r="D64" s="107" t="s">
        <v>18</v>
      </c>
      <c r="E64" s="107" t="s">
        <v>18</v>
      </c>
      <c r="F64" s="107" t="s">
        <v>18</v>
      </c>
    </row>
    <row r="65" spans="2:6" ht="15.75" hidden="1" thickBot="1" x14ac:dyDescent="0.3">
      <c r="B65" s="93" t="s">
        <v>39</v>
      </c>
      <c r="C65" s="93"/>
      <c r="D65" s="93"/>
      <c r="E65" s="93"/>
      <c r="F65" s="93"/>
    </row>
    <row r="66" spans="2:6" ht="15.75" hidden="1" thickBot="1" x14ac:dyDescent="0.3">
      <c r="B66" s="93" t="s">
        <v>562</v>
      </c>
      <c r="C66" s="108">
        <f>C95</f>
        <v>0</v>
      </c>
      <c r="D66" s="108">
        <f t="shared" ref="D66:F66" si="6">D95</f>
        <v>0</v>
      </c>
      <c r="E66" s="108">
        <f t="shared" si="6"/>
        <v>0</v>
      </c>
      <c r="F66" s="108">
        <f t="shared" si="6"/>
        <v>0</v>
      </c>
    </row>
    <row r="67" spans="2:6" ht="15.75" hidden="1" thickBot="1" x14ac:dyDescent="0.3">
      <c r="B67" s="93" t="s">
        <v>563</v>
      </c>
      <c r="C67" s="108" t="e">
        <f>C66/C65</f>
        <v>#DIV/0!</v>
      </c>
      <c r="D67" s="108" t="e">
        <f>D66/D65</f>
        <v>#DIV/0!</v>
      </c>
      <c r="E67" s="108" t="e">
        <f>E66/E65</f>
        <v>#DIV/0!</v>
      </c>
      <c r="F67" s="108" t="e">
        <f>F66/F65</f>
        <v>#DIV/0!</v>
      </c>
    </row>
    <row r="68" spans="2:6" ht="15.75" hidden="1" thickBot="1" x14ac:dyDescent="0.3">
      <c r="B68" s="93" t="s">
        <v>564</v>
      </c>
      <c r="C68" s="109"/>
      <c r="D68" s="110" t="e">
        <f>D65/C65-1</f>
        <v>#DIV/0!</v>
      </c>
      <c r="E68" s="110" t="e">
        <f>E65/D65-1</f>
        <v>#DIV/0!</v>
      </c>
      <c r="F68" s="110" t="e">
        <f>F65/E65-1</f>
        <v>#DIV/0!</v>
      </c>
    </row>
    <row r="69" spans="2:6" ht="15.75" hidden="1" thickBot="1" x14ac:dyDescent="0.3">
      <c r="B69" s="93" t="s">
        <v>566</v>
      </c>
      <c r="C69" s="109"/>
      <c r="D69" s="110" t="e">
        <f>D66/C66-1</f>
        <v>#DIV/0!</v>
      </c>
      <c r="E69" s="110" t="e">
        <f t="shared" ref="E69:F70" si="7">E66/D66-1</f>
        <v>#DIV/0!</v>
      </c>
      <c r="F69" s="110" t="e">
        <f t="shared" si="7"/>
        <v>#DIV/0!</v>
      </c>
    </row>
    <row r="70" spans="2:6" ht="15.75" hidden="1" thickBot="1" x14ac:dyDescent="0.3">
      <c r="B70" s="93" t="s">
        <v>51</v>
      </c>
      <c r="C70" s="109"/>
      <c r="D70" s="110" t="e">
        <f>D67/C67-1</f>
        <v>#DIV/0!</v>
      </c>
      <c r="E70" s="110" t="e">
        <f t="shared" si="7"/>
        <v>#DIV/0!</v>
      </c>
      <c r="F70" s="110" t="e">
        <f t="shared" si="7"/>
        <v>#DIV/0!</v>
      </c>
    </row>
    <row r="71" spans="2:6" ht="24.75" hidden="1" customHeight="1" thickBot="1" x14ac:dyDescent="0.3">
      <c r="B71" s="2354" t="s">
        <v>580</v>
      </c>
      <c r="C71" s="2355"/>
      <c r="D71" s="2355"/>
      <c r="E71" s="2355"/>
      <c r="F71" s="2356"/>
    </row>
    <row r="72" spans="2:6" ht="12.75" hidden="1" customHeight="1" x14ac:dyDescent="0.25">
      <c r="B72" s="2352"/>
      <c r="C72" s="106">
        <v>2018</v>
      </c>
      <c r="D72" s="106">
        <v>2019</v>
      </c>
      <c r="E72" s="106">
        <v>2020</v>
      </c>
      <c r="F72" s="106">
        <v>2021</v>
      </c>
    </row>
    <row r="73" spans="2:6" ht="9" hidden="1" customHeight="1" thickBot="1" x14ac:dyDescent="0.3">
      <c r="B73" s="2353"/>
      <c r="C73" s="107" t="s">
        <v>17</v>
      </c>
      <c r="D73" s="107" t="s">
        <v>18</v>
      </c>
      <c r="E73" s="107" t="s">
        <v>18</v>
      </c>
      <c r="F73" s="107" t="s">
        <v>18</v>
      </c>
    </row>
    <row r="74" spans="2:6" ht="24.75" hidden="1" customHeight="1" thickBot="1" x14ac:dyDescent="0.3">
      <c r="B74" s="112" t="s">
        <v>568</v>
      </c>
      <c r="C74" s="113"/>
      <c r="D74" s="113"/>
      <c r="E74" s="113"/>
      <c r="F74" s="113"/>
    </row>
    <row r="75" spans="2:6" ht="38.25" hidden="1" customHeight="1" thickBot="1" x14ac:dyDescent="0.3">
      <c r="B75" s="114" t="s">
        <v>569</v>
      </c>
      <c r="C75" s="116"/>
      <c r="D75" s="127"/>
      <c r="E75" s="127"/>
      <c r="F75" s="127"/>
    </row>
    <row r="76" spans="2:6" ht="24.75" hidden="1" customHeight="1" thickBot="1" x14ac:dyDescent="0.3">
      <c r="B76" s="114" t="s">
        <v>570</v>
      </c>
      <c r="C76" s="116"/>
      <c r="D76" s="127"/>
      <c r="E76" s="127"/>
      <c r="F76" s="127"/>
    </row>
    <row r="77" spans="2:6" ht="24.75" hidden="1" customHeight="1" thickBot="1" x14ac:dyDescent="0.3">
      <c r="B77" s="112" t="s">
        <v>571</v>
      </c>
      <c r="C77" s="113"/>
      <c r="D77" s="113"/>
      <c r="E77" s="113"/>
      <c r="F77" s="113"/>
    </row>
    <row r="78" spans="2:6" ht="15.75" hidden="1" thickBot="1" x14ac:dyDescent="0.3">
      <c r="B78" s="114" t="s">
        <v>569</v>
      </c>
      <c r="C78" s="116"/>
      <c r="D78" s="113"/>
      <c r="E78" s="113"/>
      <c r="F78" s="113"/>
    </row>
    <row r="79" spans="2:6" ht="15.75" hidden="1" thickBot="1" x14ac:dyDescent="0.3">
      <c r="B79" s="114" t="s">
        <v>570</v>
      </c>
      <c r="C79" s="116"/>
      <c r="D79" s="113"/>
      <c r="E79" s="113"/>
      <c r="F79" s="113"/>
    </row>
    <row r="80" spans="2:6" ht="24.75" hidden="1" customHeight="1" thickBot="1" x14ac:dyDescent="0.3">
      <c r="B80" s="112" t="s">
        <v>572</v>
      </c>
      <c r="C80" s="116">
        <v>0</v>
      </c>
      <c r="D80" s="113">
        <v>0</v>
      </c>
      <c r="E80" s="113">
        <v>0</v>
      </c>
      <c r="F80" s="113">
        <v>0</v>
      </c>
    </row>
    <row r="81" spans="2:6" ht="15.75" hidden="1" thickBot="1" x14ac:dyDescent="0.3">
      <c r="B81" s="114" t="s">
        <v>569</v>
      </c>
      <c r="C81" s="116"/>
      <c r="D81" s="113"/>
      <c r="E81" s="113"/>
      <c r="F81" s="113"/>
    </row>
    <row r="82" spans="2:6" ht="15.75" hidden="1" thickBot="1" x14ac:dyDescent="0.3">
      <c r="B82" s="114" t="s">
        <v>570</v>
      </c>
      <c r="C82" s="116"/>
      <c r="D82" s="113"/>
      <c r="E82" s="113"/>
      <c r="F82" s="113"/>
    </row>
    <row r="83" spans="2:6" ht="15.75" hidden="1" thickBot="1" x14ac:dyDescent="0.3">
      <c r="B83" s="112" t="s">
        <v>573</v>
      </c>
      <c r="C83" s="116"/>
      <c r="D83" s="113"/>
      <c r="E83" s="113"/>
      <c r="F83" s="113"/>
    </row>
    <row r="84" spans="2:6" ht="15.75" hidden="1" thickBot="1" x14ac:dyDescent="0.3">
      <c r="B84" s="114" t="s">
        <v>569</v>
      </c>
      <c r="C84" s="116"/>
      <c r="D84" s="113"/>
      <c r="E84" s="113"/>
      <c r="F84" s="113"/>
    </row>
    <row r="85" spans="2:6" ht="15.75" hidden="1" thickBot="1" x14ac:dyDescent="0.3">
      <c r="B85" s="114" t="s">
        <v>570</v>
      </c>
      <c r="C85" s="116"/>
      <c r="D85" s="113"/>
      <c r="E85" s="113"/>
      <c r="F85" s="113"/>
    </row>
    <row r="86" spans="2:6" ht="15.75" hidden="1" thickBot="1" x14ac:dyDescent="0.3">
      <c r="B86" s="112" t="s">
        <v>574</v>
      </c>
      <c r="C86" s="116"/>
      <c r="D86" s="113"/>
      <c r="E86" s="113"/>
      <c r="F86" s="113"/>
    </row>
    <row r="87" spans="2:6" ht="15.75" hidden="1" thickBot="1" x14ac:dyDescent="0.3">
      <c r="B87" s="114" t="s">
        <v>569</v>
      </c>
      <c r="C87" s="116"/>
      <c r="D87" s="113"/>
      <c r="E87" s="113"/>
      <c r="F87" s="113"/>
    </row>
    <row r="88" spans="2:6" ht="15.75" hidden="1" thickBot="1" x14ac:dyDescent="0.3">
      <c r="B88" s="114" t="s">
        <v>570</v>
      </c>
      <c r="C88" s="116"/>
      <c r="D88" s="113"/>
      <c r="E88" s="113"/>
      <c r="F88" s="113"/>
    </row>
    <row r="89" spans="2:6" ht="15.75" hidden="1" thickBot="1" x14ac:dyDescent="0.3">
      <c r="B89" s="112" t="s">
        <v>575</v>
      </c>
      <c r="C89" s="116"/>
      <c r="D89" s="113"/>
      <c r="E89" s="113"/>
      <c r="F89" s="113"/>
    </row>
    <row r="90" spans="2:6" ht="15.75" hidden="1" thickBot="1" x14ac:dyDescent="0.3">
      <c r="B90" s="114" t="s">
        <v>569</v>
      </c>
      <c r="C90" s="116"/>
      <c r="D90" s="113"/>
      <c r="E90" s="113"/>
      <c r="F90" s="113"/>
    </row>
    <row r="91" spans="2:6" ht="15.75" hidden="1" thickBot="1" x14ac:dyDescent="0.3">
      <c r="B91" s="114" t="s">
        <v>570</v>
      </c>
      <c r="C91" s="116"/>
      <c r="D91" s="113"/>
      <c r="E91" s="113"/>
      <c r="F91" s="113"/>
    </row>
    <row r="92" spans="2:6" ht="24.75" hidden="1" thickBot="1" x14ac:dyDescent="0.3">
      <c r="B92" s="112" t="s">
        <v>576</v>
      </c>
      <c r="C92" s="116"/>
      <c r="D92" s="113"/>
      <c r="E92" s="113"/>
      <c r="F92" s="113"/>
    </row>
    <row r="93" spans="2:6" ht="15.75" hidden="1" thickBot="1" x14ac:dyDescent="0.3">
      <c r="B93" s="114" t="s">
        <v>569</v>
      </c>
      <c r="C93" s="116"/>
      <c r="D93" s="113"/>
      <c r="E93" s="113"/>
      <c r="F93" s="113"/>
    </row>
    <row r="94" spans="2:6" ht="15.75" hidden="1" thickBot="1" x14ac:dyDescent="0.3">
      <c r="B94" s="114" t="s">
        <v>570</v>
      </c>
      <c r="C94" s="116"/>
      <c r="D94" s="113"/>
      <c r="E94" s="113"/>
      <c r="F94" s="113"/>
    </row>
    <row r="95" spans="2:6" ht="15.75" hidden="1" thickBot="1" x14ac:dyDescent="0.3">
      <c r="B95" s="128" t="s">
        <v>581</v>
      </c>
      <c r="C95" s="116">
        <f>C92+C89+C86+C83+C80+C77+C74</f>
        <v>0</v>
      </c>
      <c r="D95" s="116">
        <f t="shared" ref="D95:F95" si="8">D92+D89+D86+D83+D80+D77+D74</f>
        <v>0</v>
      </c>
      <c r="E95" s="116">
        <f t="shared" si="8"/>
        <v>0</v>
      </c>
      <c r="F95" s="116">
        <f t="shared" si="8"/>
        <v>0</v>
      </c>
    </row>
    <row r="96" spans="2:6" ht="17.25" hidden="1" customHeight="1" thickBot="1" x14ac:dyDescent="0.3">
      <c r="B96" s="124" t="s">
        <v>578</v>
      </c>
      <c r="C96" s="125">
        <f>IF(C95-C66=0,0,"Error")</f>
        <v>0</v>
      </c>
      <c r="D96" s="125">
        <f>IF(D95-D66=0,0,"Error")</f>
        <v>0</v>
      </c>
      <c r="E96" s="125">
        <f>IF(E95-E66=0,0,"Error")</f>
        <v>0</v>
      </c>
      <c r="F96" s="125">
        <f>IF(F95-F66=0,0,"Error")</f>
        <v>0</v>
      </c>
    </row>
    <row r="97" spans="2:6" ht="15.75" hidden="1" thickBot="1" x14ac:dyDescent="0.3">
      <c r="B97" s="126" t="s">
        <v>582</v>
      </c>
      <c r="C97" s="2384"/>
      <c r="D97" s="2385"/>
      <c r="E97" s="2385"/>
      <c r="F97" s="2386"/>
    </row>
    <row r="98" spans="2:6" ht="26.25" hidden="1" customHeight="1" thickBot="1" x14ac:dyDescent="0.3">
      <c r="B98" s="93" t="s">
        <v>560</v>
      </c>
      <c r="C98" s="2387"/>
      <c r="D98" s="2388"/>
      <c r="E98" s="2388"/>
      <c r="F98" s="2389"/>
    </row>
    <row r="99" spans="2:6" ht="15.75" hidden="1" thickBot="1" x14ac:dyDescent="0.3">
      <c r="B99" s="93" t="s">
        <v>37</v>
      </c>
      <c r="C99" s="2390"/>
      <c r="D99" s="2391"/>
      <c r="E99" s="2391"/>
      <c r="F99" s="2392"/>
    </row>
    <row r="100" spans="2:6" ht="12.75" hidden="1" customHeight="1" x14ac:dyDescent="0.25">
      <c r="B100" s="2352"/>
      <c r="C100" s="106">
        <v>2018</v>
      </c>
      <c r="D100" s="106">
        <v>2019</v>
      </c>
      <c r="E100" s="106">
        <v>2020</v>
      </c>
      <c r="F100" s="106">
        <v>2021</v>
      </c>
    </row>
    <row r="101" spans="2:6" ht="9" hidden="1" customHeight="1" thickBot="1" x14ac:dyDescent="0.3">
      <c r="B101" s="2353"/>
      <c r="C101" s="107" t="s">
        <v>17</v>
      </c>
      <c r="D101" s="107" t="s">
        <v>18</v>
      </c>
      <c r="E101" s="107" t="s">
        <v>18</v>
      </c>
      <c r="F101" s="107" t="s">
        <v>18</v>
      </c>
    </row>
    <row r="102" spans="2:6" ht="15.75" hidden="1" thickBot="1" x14ac:dyDescent="0.3">
      <c r="B102" s="93" t="s">
        <v>39</v>
      </c>
      <c r="C102" s="129"/>
      <c r="D102" s="129"/>
      <c r="E102" s="129"/>
      <c r="F102" s="129"/>
    </row>
    <row r="103" spans="2:6" ht="15.75" hidden="1" thickBot="1" x14ac:dyDescent="0.3">
      <c r="B103" s="93" t="s">
        <v>562</v>
      </c>
      <c r="C103" s="108">
        <f>C132</f>
        <v>0</v>
      </c>
      <c r="D103" s="108">
        <f t="shared" ref="D103:F103" si="9">D132</f>
        <v>0</v>
      </c>
      <c r="E103" s="108">
        <f t="shared" si="9"/>
        <v>0</v>
      </c>
      <c r="F103" s="108">
        <f t="shared" si="9"/>
        <v>0</v>
      </c>
    </row>
    <row r="104" spans="2:6" ht="15.75" hidden="1" thickBot="1" x14ac:dyDescent="0.3">
      <c r="B104" s="93" t="s">
        <v>563</v>
      </c>
      <c r="C104" s="108" t="e">
        <f>C103/C102</f>
        <v>#DIV/0!</v>
      </c>
      <c r="D104" s="108" t="e">
        <f>D103/D102</f>
        <v>#DIV/0!</v>
      </c>
      <c r="E104" s="108" t="e">
        <f>E103/E102</f>
        <v>#DIV/0!</v>
      </c>
      <c r="F104" s="108" t="e">
        <f>F103/F102</f>
        <v>#DIV/0!</v>
      </c>
    </row>
    <row r="105" spans="2:6" ht="15.75" hidden="1" thickBot="1" x14ac:dyDescent="0.3">
      <c r="B105" s="93" t="s">
        <v>564</v>
      </c>
      <c r="C105" s="109"/>
      <c r="D105" s="110" t="e">
        <f>D102/C102-1</f>
        <v>#DIV/0!</v>
      </c>
      <c r="E105" s="110" t="e">
        <f>E102/D102-1</f>
        <v>#DIV/0!</v>
      </c>
      <c r="F105" s="110" t="e">
        <f>F102/E102-1</f>
        <v>#DIV/0!</v>
      </c>
    </row>
    <row r="106" spans="2:6" ht="15.75" hidden="1" thickBot="1" x14ac:dyDescent="0.3">
      <c r="B106" s="93" t="s">
        <v>566</v>
      </c>
      <c r="C106" s="109"/>
      <c r="D106" s="110" t="e">
        <f>D103/C103-1</f>
        <v>#DIV/0!</v>
      </c>
      <c r="E106" s="110" t="e">
        <f t="shared" ref="E106:F107" si="10">E103/D103-1</f>
        <v>#DIV/0!</v>
      </c>
      <c r="F106" s="110" t="e">
        <f t="shared" si="10"/>
        <v>#DIV/0!</v>
      </c>
    </row>
    <row r="107" spans="2:6" ht="15.75" hidden="1" thickBot="1" x14ac:dyDescent="0.3">
      <c r="B107" s="93" t="s">
        <v>51</v>
      </c>
      <c r="C107" s="109"/>
      <c r="D107" s="110" t="e">
        <f>D104/C104-1</f>
        <v>#DIV/0!</v>
      </c>
      <c r="E107" s="110" t="e">
        <f t="shared" si="10"/>
        <v>#DIV/0!</v>
      </c>
      <c r="F107" s="110" t="e">
        <f t="shared" si="10"/>
        <v>#DIV/0!</v>
      </c>
    </row>
    <row r="108" spans="2:6" ht="24.75" hidden="1" customHeight="1" thickBot="1" x14ac:dyDescent="0.3">
      <c r="B108" s="2354" t="s">
        <v>580</v>
      </c>
      <c r="C108" s="2355"/>
      <c r="D108" s="2355"/>
      <c r="E108" s="2355"/>
      <c r="F108" s="2356"/>
    </row>
    <row r="109" spans="2:6" ht="12.75" hidden="1" customHeight="1" x14ac:dyDescent="0.25">
      <c r="B109" s="2352"/>
      <c r="C109" s="106">
        <v>2018</v>
      </c>
      <c r="D109" s="106">
        <v>2019</v>
      </c>
      <c r="E109" s="106">
        <v>2020</v>
      </c>
      <c r="F109" s="106">
        <v>2021</v>
      </c>
    </row>
    <row r="110" spans="2:6" ht="9" hidden="1" customHeight="1" thickBot="1" x14ac:dyDescent="0.3">
      <c r="B110" s="2353"/>
      <c r="C110" s="107" t="s">
        <v>17</v>
      </c>
      <c r="D110" s="107" t="s">
        <v>18</v>
      </c>
      <c r="E110" s="107" t="s">
        <v>18</v>
      </c>
      <c r="F110" s="107" t="s">
        <v>18</v>
      </c>
    </row>
    <row r="111" spans="2:6" ht="24.75" hidden="1" customHeight="1" thickBot="1" x14ac:dyDescent="0.3">
      <c r="B111" s="112" t="s">
        <v>568</v>
      </c>
      <c r="C111" s="113"/>
      <c r="D111" s="113"/>
      <c r="E111" s="113"/>
      <c r="F111" s="113"/>
    </row>
    <row r="112" spans="2:6" ht="15.75" hidden="1" thickBot="1" x14ac:dyDescent="0.3">
      <c r="B112" s="114" t="s">
        <v>569</v>
      </c>
      <c r="C112" s="116"/>
      <c r="D112" s="127"/>
      <c r="E112" s="127"/>
      <c r="F112" s="127"/>
    </row>
    <row r="113" spans="2:6" ht="15.75" hidden="1" thickBot="1" x14ac:dyDescent="0.3">
      <c r="B113" s="114" t="s">
        <v>570</v>
      </c>
      <c r="C113" s="116"/>
      <c r="D113" s="127"/>
      <c r="E113" s="127"/>
      <c r="F113" s="127"/>
    </row>
    <row r="114" spans="2:6" ht="24.75" hidden="1" customHeight="1" thickBot="1" x14ac:dyDescent="0.3">
      <c r="B114" s="112" t="s">
        <v>571</v>
      </c>
      <c r="C114" s="113"/>
      <c r="D114" s="113"/>
      <c r="E114" s="113"/>
      <c r="F114" s="113"/>
    </row>
    <row r="115" spans="2:6" ht="15.75" hidden="1" thickBot="1" x14ac:dyDescent="0.3">
      <c r="B115" s="114" t="s">
        <v>569</v>
      </c>
      <c r="C115" s="116"/>
      <c r="D115" s="113"/>
      <c r="E115" s="113"/>
      <c r="F115" s="113"/>
    </row>
    <row r="116" spans="2:6" ht="15.75" hidden="1" thickBot="1" x14ac:dyDescent="0.3">
      <c r="B116" s="114" t="s">
        <v>570</v>
      </c>
      <c r="C116" s="116"/>
      <c r="D116" s="113"/>
      <c r="E116" s="113"/>
      <c r="F116" s="113"/>
    </row>
    <row r="117" spans="2:6" ht="24.75" hidden="1" customHeight="1" thickBot="1" x14ac:dyDescent="0.3">
      <c r="B117" s="112" t="s">
        <v>572</v>
      </c>
      <c r="C117" s="130">
        <v>0</v>
      </c>
      <c r="D117" s="131">
        <v>0</v>
      </c>
      <c r="E117" s="131">
        <v>0</v>
      </c>
      <c r="F117" s="131">
        <v>0</v>
      </c>
    </row>
    <row r="118" spans="2:6" ht="15.75" hidden="1" thickBot="1" x14ac:dyDescent="0.3">
      <c r="B118" s="114" t="s">
        <v>569</v>
      </c>
      <c r="C118" s="116"/>
      <c r="D118" s="113"/>
      <c r="E118" s="113"/>
      <c r="F118" s="113"/>
    </row>
    <row r="119" spans="2:6" ht="15.75" hidden="1" thickBot="1" x14ac:dyDescent="0.3">
      <c r="B119" s="114" t="s">
        <v>570</v>
      </c>
      <c r="C119" s="116"/>
      <c r="D119" s="113"/>
      <c r="E119" s="113"/>
      <c r="F119" s="113"/>
    </row>
    <row r="120" spans="2:6" ht="15.75" hidden="1" thickBot="1" x14ac:dyDescent="0.3">
      <c r="B120" s="112" t="s">
        <v>573</v>
      </c>
      <c r="C120" s="116"/>
      <c r="D120" s="113"/>
      <c r="E120" s="113"/>
      <c r="F120" s="113"/>
    </row>
    <row r="121" spans="2:6" ht="15.75" hidden="1" thickBot="1" x14ac:dyDescent="0.3">
      <c r="B121" s="114" t="s">
        <v>569</v>
      </c>
      <c r="C121" s="116"/>
      <c r="D121" s="113"/>
      <c r="E121" s="113"/>
      <c r="F121" s="113"/>
    </row>
    <row r="122" spans="2:6" ht="15.75" hidden="1" thickBot="1" x14ac:dyDescent="0.3">
      <c r="B122" s="114" t="s">
        <v>570</v>
      </c>
      <c r="C122" s="116"/>
      <c r="D122" s="113"/>
      <c r="E122" s="113"/>
      <c r="F122" s="113"/>
    </row>
    <row r="123" spans="2:6" ht="15.75" hidden="1" thickBot="1" x14ac:dyDescent="0.3">
      <c r="B123" s="112" t="s">
        <v>574</v>
      </c>
      <c r="C123" s="116"/>
      <c r="D123" s="113"/>
      <c r="E123" s="113"/>
      <c r="F123" s="113"/>
    </row>
    <row r="124" spans="2:6" ht="15.75" hidden="1" thickBot="1" x14ac:dyDescent="0.3">
      <c r="B124" s="114" t="s">
        <v>569</v>
      </c>
      <c r="C124" s="116"/>
      <c r="D124" s="113"/>
      <c r="E124" s="113"/>
      <c r="F124" s="113"/>
    </row>
    <row r="125" spans="2:6" ht="15" hidden="1" customHeight="1" thickBot="1" x14ac:dyDescent="0.3">
      <c r="B125" s="114" t="s">
        <v>570</v>
      </c>
      <c r="C125" s="116"/>
      <c r="D125" s="113"/>
      <c r="E125" s="113"/>
      <c r="F125" s="113"/>
    </row>
    <row r="126" spans="2:6" ht="15.75" hidden="1" thickBot="1" x14ac:dyDescent="0.3">
      <c r="B126" s="112" t="s">
        <v>575</v>
      </c>
      <c r="C126" s="116">
        <v>0</v>
      </c>
      <c r="D126" s="113">
        <v>0</v>
      </c>
      <c r="E126" s="113">
        <v>0</v>
      </c>
      <c r="F126" s="113">
        <v>0</v>
      </c>
    </row>
    <row r="127" spans="2:6" ht="15.75" hidden="1" thickBot="1" x14ac:dyDescent="0.3">
      <c r="B127" s="114" t="s">
        <v>569</v>
      </c>
      <c r="C127" s="116"/>
      <c r="D127" s="113"/>
      <c r="E127" s="113"/>
      <c r="F127" s="113"/>
    </row>
    <row r="128" spans="2:6" ht="15.75" hidden="1" thickBot="1" x14ac:dyDescent="0.3">
      <c r="B128" s="114" t="s">
        <v>570</v>
      </c>
      <c r="C128" s="116"/>
      <c r="D128" s="113"/>
      <c r="E128" s="113"/>
      <c r="F128" s="113"/>
    </row>
    <row r="129" spans="2:12" ht="24.75" hidden="1" thickBot="1" x14ac:dyDescent="0.3">
      <c r="B129" s="112" t="s">
        <v>576</v>
      </c>
      <c r="C129" s="116"/>
      <c r="D129" s="113"/>
      <c r="E129" s="113"/>
      <c r="F129" s="113"/>
    </row>
    <row r="130" spans="2:12" ht="15.75" hidden="1" thickBot="1" x14ac:dyDescent="0.3">
      <c r="B130" s="114" t="s">
        <v>569</v>
      </c>
      <c r="C130" s="116"/>
      <c r="D130" s="113"/>
      <c r="E130" s="113"/>
      <c r="F130" s="113"/>
    </row>
    <row r="131" spans="2:12" ht="15.75" hidden="1" thickBot="1" x14ac:dyDescent="0.3">
      <c r="B131" s="114" t="s">
        <v>570</v>
      </c>
      <c r="C131" s="116"/>
      <c r="D131" s="113"/>
      <c r="E131" s="113"/>
      <c r="F131" s="113"/>
    </row>
    <row r="132" spans="2:12" ht="15.75" hidden="1" thickBot="1" x14ac:dyDescent="0.3">
      <c r="B132" s="128" t="s">
        <v>581</v>
      </c>
      <c r="C132" s="116">
        <f>C129+C126+C123+C120+C117+C114+C111</f>
        <v>0</v>
      </c>
      <c r="D132" s="116">
        <f t="shared" ref="D132:F132" si="11">D129+D126+D123+D120+D117+D114+D111</f>
        <v>0</v>
      </c>
      <c r="E132" s="116">
        <f t="shared" si="11"/>
        <v>0</v>
      </c>
      <c r="F132" s="116">
        <f t="shared" si="11"/>
        <v>0</v>
      </c>
    </row>
    <row r="133" spans="2:12" ht="17.25" hidden="1" customHeight="1" thickBot="1" x14ac:dyDescent="0.3">
      <c r="B133" s="124" t="s">
        <v>578</v>
      </c>
      <c r="C133" s="125">
        <f>IF(C132-C103=0,0,"Error")</f>
        <v>0</v>
      </c>
      <c r="D133" s="125">
        <f>IF(D132-D103=0,0,"Error")</f>
        <v>0</v>
      </c>
      <c r="E133" s="125">
        <f>IF(E132-E103=0,0,"Error")</f>
        <v>0</v>
      </c>
      <c r="F133" s="125">
        <f>IF(F132-F103=0,0,"Error")</f>
        <v>0</v>
      </c>
    </row>
    <row r="134" spans="2:12" ht="15.75" thickBot="1" x14ac:dyDescent="0.3">
      <c r="B134" s="2360" t="s">
        <v>72</v>
      </c>
      <c r="C134" s="2361"/>
      <c r="D134" s="2361"/>
      <c r="E134" s="2361"/>
      <c r="F134" s="2362"/>
    </row>
    <row r="135" spans="2:12" ht="15.75" thickBot="1" x14ac:dyDescent="0.3">
      <c r="B135" s="2360" t="s">
        <v>583</v>
      </c>
      <c r="C135" s="2361"/>
      <c r="D135" s="2361"/>
      <c r="E135" s="2361"/>
      <c r="F135" s="2362"/>
    </row>
    <row r="136" spans="2:12" ht="15.75" thickBot="1" x14ac:dyDescent="0.3">
      <c r="B136" s="105" t="s">
        <v>584</v>
      </c>
      <c r="C136" s="2363"/>
      <c r="D136" s="2364"/>
      <c r="E136" s="2364"/>
      <c r="F136" s="2365"/>
    </row>
    <row r="137" spans="2:12" ht="53.25" customHeight="1" thickBot="1" x14ac:dyDescent="0.3">
      <c r="B137" s="105" t="s">
        <v>585</v>
      </c>
      <c r="C137" s="132" t="s">
        <v>586</v>
      </c>
      <c r="D137" s="133" t="s">
        <v>587</v>
      </c>
      <c r="E137" s="2366" t="s">
        <v>588</v>
      </c>
      <c r="F137" s="2367"/>
      <c r="H137" s="2368" t="s">
        <v>589</v>
      </c>
      <c r="I137" s="2369"/>
      <c r="J137" s="2369"/>
      <c r="K137" s="2369"/>
      <c r="L137" s="2370"/>
    </row>
    <row r="138" spans="2:12" ht="15.75" thickBot="1" x14ac:dyDescent="0.3">
      <c r="B138" s="134"/>
      <c r="C138" s="2377"/>
      <c r="D138" s="2378"/>
      <c r="E138" s="2379"/>
      <c r="F138" s="2380"/>
      <c r="H138" s="2371"/>
      <c r="I138" s="2372"/>
      <c r="J138" s="2372"/>
      <c r="K138" s="2372"/>
      <c r="L138" s="2373"/>
    </row>
    <row r="139" spans="2:12" ht="17.25" customHeight="1" thickBot="1" x14ac:dyDescent="0.3">
      <c r="B139" s="93" t="s">
        <v>560</v>
      </c>
      <c r="C139" s="2381" t="s">
        <v>590</v>
      </c>
      <c r="D139" s="2382"/>
      <c r="E139" s="2382"/>
      <c r="F139" s="2383"/>
      <c r="H139" s="2374"/>
      <c r="I139" s="2375"/>
      <c r="J139" s="2375"/>
      <c r="K139" s="2375"/>
      <c r="L139" s="2376"/>
    </row>
    <row r="140" spans="2:12" ht="15.75" thickBot="1" x14ac:dyDescent="0.3">
      <c r="B140" s="93" t="s">
        <v>37</v>
      </c>
      <c r="C140" s="2349" t="s">
        <v>591</v>
      </c>
      <c r="D140" s="2350"/>
      <c r="E140" s="2350"/>
      <c r="F140" s="2351"/>
    </row>
    <row r="141" spans="2:12" ht="12.75" customHeight="1" x14ac:dyDescent="0.25">
      <c r="B141" s="2352"/>
      <c r="C141" s="106">
        <v>2022</v>
      </c>
      <c r="D141" s="106">
        <v>2023</v>
      </c>
      <c r="E141" s="106">
        <v>2024</v>
      </c>
      <c r="F141" s="106">
        <v>2025</v>
      </c>
    </row>
    <row r="142" spans="2:12" ht="27.75" customHeight="1" thickBot="1" x14ac:dyDescent="0.3">
      <c r="B142" s="2353"/>
      <c r="C142" s="107" t="s">
        <v>17</v>
      </c>
      <c r="D142" s="107" t="s">
        <v>18</v>
      </c>
      <c r="E142" s="107" t="s">
        <v>18</v>
      </c>
      <c r="F142" s="107" t="s">
        <v>18</v>
      </c>
    </row>
    <row r="143" spans="2:12" ht="15.75" thickBot="1" x14ac:dyDescent="0.3">
      <c r="B143" s="93" t="s">
        <v>39</v>
      </c>
      <c r="C143" s="108">
        <v>10</v>
      </c>
      <c r="D143" s="108">
        <v>12</v>
      </c>
      <c r="E143" s="108">
        <v>13</v>
      </c>
      <c r="F143" s="108">
        <v>15</v>
      </c>
    </row>
    <row r="144" spans="2:12" ht="15.75" thickBot="1" x14ac:dyDescent="0.3">
      <c r="B144" s="93" t="s">
        <v>562</v>
      </c>
      <c r="C144" s="108">
        <v>6500</v>
      </c>
      <c r="D144" s="108">
        <v>1000</v>
      </c>
      <c r="E144" s="108">
        <v>1000</v>
      </c>
      <c r="F144" s="108">
        <v>1000</v>
      </c>
    </row>
    <row r="145" spans="2:12" ht="15.75" thickBot="1" x14ac:dyDescent="0.3">
      <c r="B145" s="93" t="s">
        <v>563</v>
      </c>
      <c r="C145" s="108">
        <f>C144/C143</f>
        <v>650</v>
      </c>
      <c r="D145" s="108">
        <f t="shared" ref="D145:F145" si="12">D144/D143</f>
        <v>83.333333333333329</v>
      </c>
      <c r="E145" s="108">
        <f t="shared" si="12"/>
        <v>76.92307692307692</v>
      </c>
      <c r="F145" s="108">
        <f t="shared" si="12"/>
        <v>66.666666666666671</v>
      </c>
    </row>
    <row r="146" spans="2:12" ht="15.75" thickBot="1" x14ac:dyDescent="0.3">
      <c r="B146" s="93" t="s">
        <v>564</v>
      </c>
      <c r="C146" s="109" t="s">
        <v>565</v>
      </c>
      <c r="D146" s="110">
        <f>D143/C143-1</f>
        <v>0.19999999999999996</v>
      </c>
      <c r="E146" s="110">
        <f t="shared" ref="E146:F148" si="13">E143/D143-1</f>
        <v>8.3333333333333259E-2</v>
      </c>
      <c r="F146" s="110">
        <f t="shared" si="13"/>
        <v>0.15384615384615374</v>
      </c>
      <c r="H146" s="111"/>
      <c r="I146" s="111"/>
      <c r="J146" s="111"/>
      <c r="K146" s="111"/>
      <c r="L146" s="111"/>
    </row>
    <row r="147" spans="2:12" ht="15.75" thickBot="1" x14ac:dyDescent="0.3">
      <c r="B147" s="93" t="s">
        <v>566</v>
      </c>
      <c r="C147" s="109" t="s">
        <v>565</v>
      </c>
      <c r="D147" s="110">
        <f>D144/C144-1</f>
        <v>-0.84615384615384615</v>
      </c>
      <c r="E147" s="110">
        <f t="shared" si="13"/>
        <v>0</v>
      </c>
      <c r="F147" s="110">
        <f t="shared" si="13"/>
        <v>0</v>
      </c>
    </row>
    <row r="148" spans="2:12" ht="15.75" thickBot="1" x14ac:dyDescent="0.3">
      <c r="B148" s="93" t="s">
        <v>51</v>
      </c>
      <c r="C148" s="109" t="s">
        <v>565</v>
      </c>
      <c r="D148" s="110">
        <f>D145/C145-1</f>
        <v>-0.87179487179487181</v>
      </c>
      <c r="E148" s="110">
        <f t="shared" si="13"/>
        <v>-7.6923076923076872E-2</v>
      </c>
      <c r="F148" s="110">
        <f t="shared" si="13"/>
        <v>-0.13333333333333319</v>
      </c>
    </row>
    <row r="149" spans="2:12" ht="15.75" thickBot="1" x14ac:dyDescent="0.3">
      <c r="B149" s="2354" t="s">
        <v>592</v>
      </c>
      <c r="C149" s="2355"/>
      <c r="D149" s="2355"/>
      <c r="E149" s="2355"/>
      <c r="F149" s="2356"/>
    </row>
    <row r="150" spans="2:12" ht="12.75" customHeight="1" x14ac:dyDescent="0.25">
      <c r="B150" s="2352"/>
      <c r="C150" s="106">
        <v>2021</v>
      </c>
      <c r="D150" s="106">
        <v>2022</v>
      </c>
      <c r="E150" s="106">
        <v>2023</v>
      </c>
      <c r="F150" s="106">
        <v>2024</v>
      </c>
    </row>
    <row r="151" spans="2:12" ht="26.25" customHeight="1" thickBot="1" x14ac:dyDescent="0.3">
      <c r="B151" s="2353"/>
      <c r="C151" s="107" t="s">
        <v>17</v>
      </c>
      <c r="D151" s="107" t="s">
        <v>18</v>
      </c>
      <c r="E151" s="107" t="s">
        <v>18</v>
      </c>
      <c r="F151" s="107" t="s">
        <v>18</v>
      </c>
    </row>
    <row r="152" spans="2:12" ht="15.75" thickBot="1" x14ac:dyDescent="0.3">
      <c r="B152" s="112" t="s">
        <v>593</v>
      </c>
      <c r="C152" s="113">
        <f>C153+C154+C155+C156</f>
        <v>0</v>
      </c>
      <c r="D152" s="113">
        <f t="shared" ref="D152:F152" si="14">D153+D154+D155+D156</f>
        <v>0</v>
      </c>
      <c r="E152" s="113">
        <f t="shared" si="14"/>
        <v>0</v>
      </c>
      <c r="F152" s="113">
        <f t="shared" si="14"/>
        <v>0</v>
      </c>
    </row>
    <row r="153" spans="2:12" ht="15.75" thickBot="1" x14ac:dyDescent="0.3">
      <c r="B153" s="114" t="s">
        <v>569</v>
      </c>
      <c r="C153" s="113"/>
      <c r="D153" s="113">
        <v>0</v>
      </c>
      <c r="E153" s="113">
        <v>0</v>
      </c>
      <c r="F153" s="113">
        <v>0</v>
      </c>
    </row>
    <row r="154" spans="2:12" ht="15.75" thickBot="1" x14ac:dyDescent="0.3">
      <c r="B154" s="114" t="s">
        <v>594</v>
      </c>
      <c r="C154" s="113"/>
      <c r="D154" s="113"/>
      <c r="E154" s="113"/>
      <c r="F154" s="113"/>
    </row>
    <row r="155" spans="2:12" ht="15.75" thickBot="1" x14ac:dyDescent="0.3">
      <c r="B155" s="114" t="s">
        <v>595</v>
      </c>
      <c r="C155" s="113"/>
      <c r="D155" s="113"/>
      <c r="E155" s="113"/>
      <c r="F155" s="113"/>
    </row>
    <row r="156" spans="2:12" ht="15.75" thickBot="1" x14ac:dyDescent="0.3">
      <c r="B156" s="114" t="s">
        <v>596</v>
      </c>
      <c r="C156" s="113"/>
      <c r="D156" s="113"/>
      <c r="E156" s="113"/>
      <c r="F156" s="113"/>
    </row>
    <row r="157" spans="2:12" ht="15.75" thickBot="1" x14ac:dyDescent="0.3">
      <c r="B157" s="112" t="s">
        <v>597</v>
      </c>
      <c r="C157" s="116">
        <f>C158+C159+C160+C161</f>
        <v>6500</v>
      </c>
      <c r="D157" s="116">
        <f t="shared" ref="D157:F157" si="15">D158+D159+D160+D161</f>
        <v>1000</v>
      </c>
      <c r="E157" s="116">
        <f t="shared" si="15"/>
        <v>1000</v>
      </c>
      <c r="F157" s="116">
        <f t="shared" si="15"/>
        <v>1000</v>
      </c>
    </row>
    <row r="158" spans="2:12" ht="15.75" thickBot="1" x14ac:dyDescent="0.3">
      <c r="B158" s="114" t="s">
        <v>569</v>
      </c>
      <c r="C158" s="116">
        <v>6500</v>
      </c>
      <c r="D158" s="113">
        <v>1000</v>
      </c>
      <c r="E158" s="113">
        <v>1000</v>
      </c>
      <c r="F158" s="113">
        <v>1000</v>
      </c>
    </row>
    <row r="159" spans="2:12" ht="15.75" thickBot="1" x14ac:dyDescent="0.3">
      <c r="B159" s="114" t="s">
        <v>594</v>
      </c>
      <c r="C159" s="116"/>
      <c r="D159" s="113"/>
      <c r="E159" s="113"/>
      <c r="F159" s="113"/>
    </row>
    <row r="160" spans="2:12" ht="15.75" thickBot="1" x14ac:dyDescent="0.3">
      <c r="B160" s="114" t="s">
        <v>595</v>
      </c>
      <c r="C160" s="116"/>
      <c r="D160" s="113"/>
      <c r="E160" s="113"/>
      <c r="F160" s="113"/>
    </row>
    <row r="161" spans="2:6" ht="15.75" thickBot="1" x14ac:dyDescent="0.3">
      <c r="B161" s="114" t="s">
        <v>596</v>
      </c>
      <c r="C161" s="116"/>
      <c r="D161" s="113"/>
      <c r="E161" s="113"/>
      <c r="F161" s="113"/>
    </row>
    <row r="162" spans="2:6" ht="15.75" thickBot="1" x14ac:dyDescent="0.3">
      <c r="B162" s="135" t="s">
        <v>577</v>
      </c>
      <c r="C162" s="116">
        <f>C152+C157</f>
        <v>6500</v>
      </c>
      <c r="D162" s="116">
        <f t="shared" ref="D162:F162" si="16">D152+D157</f>
        <v>1000</v>
      </c>
      <c r="E162" s="116">
        <f t="shared" si="16"/>
        <v>1000</v>
      </c>
      <c r="F162" s="116">
        <f t="shared" si="16"/>
        <v>1000</v>
      </c>
    </row>
    <row r="163" spans="2:6" ht="15.75" thickBot="1" x14ac:dyDescent="0.3">
      <c r="B163" s="136"/>
      <c r="C163" s="137"/>
      <c r="D163" s="137"/>
      <c r="E163" s="137"/>
      <c r="F163" s="137"/>
    </row>
    <row r="164" spans="2:6" ht="27" customHeight="1" thickBot="1" x14ac:dyDescent="0.3">
      <c r="B164" s="95" t="s">
        <v>598</v>
      </c>
      <c r="C164" s="138">
        <f>C29+C144</f>
        <v>73462</v>
      </c>
      <c r="D164" s="138">
        <f t="shared" ref="D164:F164" si="17">D29+D144</f>
        <v>72000</v>
      </c>
      <c r="E164" s="138">
        <f t="shared" si="17"/>
        <v>72000</v>
      </c>
      <c r="F164" s="138">
        <f t="shared" si="17"/>
        <v>72000</v>
      </c>
    </row>
    <row r="165" spans="2:6" ht="24.75" thickBot="1" x14ac:dyDescent="0.3">
      <c r="B165" s="95" t="s">
        <v>599</v>
      </c>
      <c r="C165" s="138">
        <f>C58+C162</f>
        <v>73462</v>
      </c>
      <c r="D165" s="138">
        <f t="shared" ref="D165:F165" si="18">D58+D162</f>
        <v>72000</v>
      </c>
      <c r="E165" s="138">
        <f t="shared" si="18"/>
        <v>72000</v>
      </c>
      <c r="F165" s="138">
        <f t="shared" si="18"/>
        <v>72000</v>
      </c>
    </row>
    <row r="166" spans="2:6" ht="15.75" thickBot="1" x14ac:dyDescent="0.3">
      <c r="B166" s="112" t="s">
        <v>568</v>
      </c>
      <c r="C166" s="139">
        <f>C167+C168</f>
        <v>44402</v>
      </c>
      <c r="D166" s="139">
        <v>45140</v>
      </c>
      <c r="E166" s="139">
        <v>47025</v>
      </c>
      <c r="F166" s="139">
        <f t="shared" ref="F166" si="19">F167+F168</f>
        <v>47025</v>
      </c>
    </row>
    <row r="167" spans="2:6" ht="15.75" thickBot="1" x14ac:dyDescent="0.3">
      <c r="B167" s="114" t="s">
        <v>569</v>
      </c>
      <c r="C167" s="116">
        <f t="shared" ref="C167:F168" si="20">C38+C75+C112</f>
        <v>44402</v>
      </c>
      <c r="D167" s="116">
        <f t="shared" si="20"/>
        <v>45140</v>
      </c>
      <c r="E167" s="116">
        <f t="shared" si="20"/>
        <v>47025</v>
      </c>
      <c r="F167" s="116">
        <f t="shared" si="20"/>
        <v>47025</v>
      </c>
    </row>
    <row r="168" spans="2:6" ht="15.75" thickBot="1" x14ac:dyDescent="0.3">
      <c r="B168" s="114" t="s">
        <v>600</v>
      </c>
      <c r="C168" s="116">
        <f t="shared" si="20"/>
        <v>0</v>
      </c>
      <c r="D168" s="116">
        <f t="shared" si="20"/>
        <v>0</v>
      </c>
      <c r="E168" s="116">
        <f t="shared" si="20"/>
        <v>0</v>
      </c>
      <c r="F168" s="116">
        <f t="shared" si="20"/>
        <v>0</v>
      </c>
    </row>
    <row r="169" spans="2:6" ht="24.75" thickBot="1" x14ac:dyDescent="0.3">
      <c r="B169" s="112" t="s">
        <v>571</v>
      </c>
      <c r="C169" s="139">
        <f>C170+C171</f>
        <v>8092</v>
      </c>
      <c r="D169" s="139">
        <f t="shared" ref="D169:F169" si="21">D170+D171</f>
        <v>8300</v>
      </c>
      <c r="E169" s="139">
        <f t="shared" si="21"/>
        <v>8300</v>
      </c>
      <c r="F169" s="139">
        <f t="shared" si="21"/>
        <v>8300</v>
      </c>
    </row>
    <row r="170" spans="2:6" ht="15.75" thickBot="1" x14ac:dyDescent="0.3">
      <c r="B170" s="114" t="s">
        <v>569</v>
      </c>
      <c r="C170" s="113">
        <f>C41+C78+C115</f>
        <v>8092</v>
      </c>
      <c r="D170" s="113">
        <f>D41+D78+D115</f>
        <v>8300</v>
      </c>
      <c r="E170" s="113">
        <f>E41+E78+E115</f>
        <v>8300</v>
      </c>
      <c r="F170" s="113">
        <f>F41+F78+F115</f>
        <v>8300</v>
      </c>
    </row>
    <row r="171" spans="2:6" ht="15.75" thickBot="1" x14ac:dyDescent="0.3">
      <c r="B171" s="114" t="s">
        <v>600</v>
      </c>
      <c r="C171" s="116">
        <f>C42+C79+C113</f>
        <v>0</v>
      </c>
      <c r="D171" s="116">
        <f>D42+D79+D113</f>
        <v>0</v>
      </c>
      <c r="E171" s="116">
        <f>E42+E79+E113</f>
        <v>0</v>
      </c>
      <c r="F171" s="116">
        <f>F42+F79+F113</f>
        <v>0</v>
      </c>
    </row>
    <row r="172" spans="2:6" ht="15.75" thickBot="1" x14ac:dyDescent="0.3">
      <c r="B172" s="112" t="s">
        <v>572</v>
      </c>
      <c r="C172" s="139">
        <v>18134</v>
      </c>
      <c r="D172" s="139">
        <f t="shared" ref="D172:F172" si="22">D173+D174</f>
        <v>17220</v>
      </c>
      <c r="E172" s="139">
        <f t="shared" si="22"/>
        <v>15335</v>
      </c>
      <c r="F172" s="139">
        <f t="shared" si="22"/>
        <v>15335</v>
      </c>
    </row>
    <row r="173" spans="2:6" ht="15.75" thickBot="1" x14ac:dyDescent="0.3">
      <c r="B173" s="114" t="s">
        <v>569</v>
      </c>
      <c r="C173" s="116">
        <v>18134</v>
      </c>
      <c r="D173" s="116">
        <f t="shared" ref="C173:F174" si="23">D44+D81+D118</f>
        <v>17220</v>
      </c>
      <c r="E173" s="116">
        <f t="shared" si="23"/>
        <v>15335</v>
      </c>
      <c r="F173" s="116">
        <f t="shared" si="23"/>
        <v>15335</v>
      </c>
    </row>
    <row r="174" spans="2:6" ht="15.75" thickBot="1" x14ac:dyDescent="0.3">
      <c r="B174" s="114" t="s">
        <v>600</v>
      </c>
      <c r="C174" s="116">
        <f t="shared" si="23"/>
        <v>0</v>
      </c>
      <c r="D174" s="116">
        <f t="shared" si="23"/>
        <v>0</v>
      </c>
      <c r="E174" s="116">
        <f t="shared" si="23"/>
        <v>0</v>
      </c>
      <c r="F174" s="116">
        <f t="shared" si="23"/>
        <v>0</v>
      </c>
    </row>
    <row r="175" spans="2:6" ht="15.75" thickBot="1" x14ac:dyDescent="0.3">
      <c r="B175" s="112" t="s">
        <v>573</v>
      </c>
      <c r="C175" s="139">
        <f>C176+C177</f>
        <v>0</v>
      </c>
      <c r="D175" s="139">
        <f t="shared" ref="D175:F175" si="24">D176+D177</f>
        <v>0</v>
      </c>
      <c r="E175" s="139">
        <f t="shared" si="24"/>
        <v>0</v>
      </c>
      <c r="F175" s="139">
        <f t="shared" si="24"/>
        <v>0</v>
      </c>
    </row>
    <row r="176" spans="2:6" ht="15.75" thickBot="1" x14ac:dyDescent="0.3">
      <c r="B176" s="114" t="s">
        <v>569</v>
      </c>
      <c r="C176" s="113">
        <f t="shared" ref="C176:F177" si="25">C47+C84+C121</f>
        <v>0</v>
      </c>
      <c r="D176" s="113">
        <f t="shared" si="25"/>
        <v>0</v>
      </c>
      <c r="E176" s="113">
        <f t="shared" si="25"/>
        <v>0</v>
      </c>
      <c r="F176" s="113">
        <f t="shared" si="25"/>
        <v>0</v>
      </c>
    </row>
    <row r="177" spans="2:6" ht="15.75" thickBot="1" x14ac:dyDescent="0.3">
      <c r="B177" s="114" t="s">
        <v>600</v>
      </c>
      <c r="C177" s="116">
        <f t="shared" si="25"/>
        <v>0</v>
      </c>
      <c r="D177" s="116">
        <f t="shared" si="25"/>
        <v>0</v>
      </c>
      <c r="E177" s="116">
        <f t="shared" si="25"/>
        <v>0</v>
      </c>
      <c r="F177" s="116">
        <f t="shared" si="25"/>
        <v>0</v>
      </c>
    </row>
    <row r="178" spans="2:6" ht="15.75" thickBot="1" x14ac:dyDescent="0.3">
      <c r="B178" s="112" t="s">
        <v>574</v>
      </c>
      <c r="C178" s="139">
        <f>C179+C180</f>
        <v>0</v>
      </c>
      <c r="D178" s="139">
        <f t="shared" ref="D178:F178" si="26">D179+D180</f>
        <v>0</v>
      </c>
      <c r="E178" s="139">
        <f t="shared" si="26"/>
        <v>0</v>
      </c>
      <c r="F178" s="139">
        <f t="shared" si="26"/>
        <v>0</v>
      </c>
    </row>
    <row r="179" spans="2:6" ht="15.75" thickBot="1" x14ac:dyDescent="0.3">
      <c r="B179" s="114" t="s">
        <v>569</v>
      </c>
      <c r="C179" s="113">
        <f t="shared" ref="C179:F180" si="27">C50+C87+C124</f>
        <v>0</v>
      </c>
      <c r="D179" s="113">
        <f t="shared" si="27"/>
        <v>0</v>
      </c>
      <c r="E179" s="113">
        <f t="shared" si="27"/>
        <v>0</v>
      </c>
      <c r="F179" s="113">
        <f t="shared" si="27"/>
        <v>0</v>
      </c>
    </row>
    <row r="180" spans="2:6" ht="15.75" thickBot="1" x14ac:dyDescent="0.3">
      <c r="B180" s="114" t="s">
        <v>600</v>
      </c>
      <c r="C180" s="116">
        <f t="shared" si="27"/>
        <v>0</v>
      </c>
      <c r="D180" s="116">
        <f t="shared" si="27"/>
        <v>0</v>
      </c>
      <c r="E180" s="116">
        <f t="shared" si="27"/>
        <v>0</v>
      </c>
      <c r="F180" s="116">
        <f t="shared" si="27"/>
        <v>0</v>
      </c>
    </row>
    <row r="181" spans="2:6" ht="15.75" thickBot="1" x14ac:dyDescent="0.3">
      <c r="B181" s="112" t="s">
        <v>575</v>
      </c>
      <c r="C181" s="139">
        <f>C182+C183</f>
        <v>100</v>
      </c>
      <c r="D181" s="139">
        <f>D182+D183</f>
        <v>100</v>
      </c>
      <c r="E181" s="139">
        <f t="shared" ref="E181:F181" si="28">E182+E183</f>
        <v>100</v>
      </c>
      <c r="F181" s="139">
        <f t="shared" si="28"/>
        <v>100</v>
      </c>
    </row>
    <row r="182" spans="2:6" ht="15.75" thickBot="1" x14ac:dyDescent="0.3">
      <c r="B182" s="114" t="s">
        <v>569</v>
      </c>
      <c r="C182" s="113">
        <f t="shared" ref="C182:F183" si="29">C53+C90+C127</f>
        <v>100</v>
      </c>
      <c r="D182" s="113">
        <f t="shared" si="29"/>
        <v>100</v>
      </c>
      <c r="E182" s="113">
        <f t="shared" si="29"/>
        <v>100</v>
      </c>
      <c r="F182" s="113">
        <f t="shared" si="29"/>
        <v>100</v>
      </c>
    </row>
    <row r="183" spans="2:6" ht="15.75" thickBot="1" x14ac:dyDescent="0.3">
      <c r="B183" s="114" t="s">
        <v>600</v>
      </c>
      <c r="C183" s="116">
        <f t="shared" si="29"/>
        <v>0</v>
      </c>
      <c r="D183" s="116">
        <f t="shared" si="29"/>
        <v>0</v>
      </c>
      <c r="E183" s="116">
        <f t="shared" si="29"/>
        <v>0</v>
      </c>
      <c r="F183" s="116">
        <f t="shared" si="29"/>
        <v>0</v>
      </c>
    </row>
    <row r="184" spans="2:6" ht="24.75" thickBot="1" x14ac:dyDescent="0.3">
      <c r="B184" s="112" t="s">
        <v>576</v>
      </c>
      <c r="C184" s="139">
        <f>C92+C55</f>
        <v>240</v>
      </c>
      <c r="D184" s="139">
        <f>D92+D55</f>
        <v>240</v>
      </c>
      <c r="E184" s="139">
        <f>E92+E55</f>
        <v>240</v>
      </c>
      <c r="F184" s="139">
        <f>F92+F55</f>
        <v>240</v>
      </c>
    </row>
    <row r="185" spans="2:6" ht="15.75" thickBot="1" x14ac:dyDescent="0.3">
      <c r="B185" s="114" t="s">
        <v>569</v>
      </c>
      <c r="C185" s="113">
        <f t="shared" ref="C185:F186" si="30">C56+C93+C130</f>
        <v>240</v>
      </c>
      <c r="D185" s="113">
        <f t="shared" si="30"/>
        <v>240</v>
      </c>
      <c r="E185" s="113">
        <f t="shared" si="30"/>
        <v>240</v>
      </c>
      <c r="F185" s="113">
        <f t="shared" si="30"/>
        <v>240</v>
      </c>
    </row>
    <row r="186" spans="2:6" ht="15.75" thickBot="1" x14ac:dyDescent="0.3">
      <c r="B186" s="114" t="s">
        <v>600</v>
      </c>
      <c r="C186" s="116">
        <f t="shared" si="30"/>
        <v>0</v>
      </c>
      <c r="D186" s="116">
        <f t="shared" si="30"/>
        <v>0</v>
      </c>
      <c r="E186" s="116">
        <f t="shared" si="30"/>
        <v>0</v>
      </c>
      <c r="F186" s="116">
        <f t="shared" si="30"/>
        <v>0</v>
      </c>
    </row>
    <row r="187" spans="2:6" ht="15.75" thickBot="1" x14ac:dyDescent="0.3">
      <c r="B187" s="112" t="s">
        <v>601</v>
      </c>
      <c r="C187" s="139">
        <f>C1890</f>
        <v>0</v>
      </c>
      <c r="D187" s="139">
        <v>0</v>
      </c>
      <c r="E187" s="139">
        <v>0</v>
      </c>
      <c r="F187" s="139">
        <v>0</v>
      </c>
    </row>
    <row r="188" spans="2:6" ht="15.75" thickBot="1" x14ac:dyDescent="0.3">
      <c r="B188" s="114" t="s">
        <v>569</v>
      </c>
      <c r="C188" s="113">
        <f>C153</f>
        <v>0</v>
      </c>
      <c r="D188" s="113">
        <f t="shared" ref="D188:F188" si="31">D153</f>
        <v>0</v>
      </c>
      <c r="E188" s="113">
        <f t="shared" si="31"/>
        <v>0</v>
      </c>
      <c r="F188" s="113">
        <f t="shared" si="31"/>
        <v>0</v>
      </c>
    </row>
    <row r="189" spans="2:6" ht="15.75" thickBot="1" x14ac:dyDescent="0.3">
      <c r="B189" s="114" t="s">
        <v>602</v>
      </c>
      <c r="C189" s="113">
        <f>C159</f>
        <v>0</v>
      </c>
      <c r="D189" s="113">
        <f t="shared" ref="D189:F191" si="32">D159</f>
        <v>0</v>
      </c>
      <c r="E189" s="113">
        <f t="shared" si="32"/>
        <v>0</v>
      </c>
      <c r="F189" s="113">
        <f t="shared" si="32"/>
        <v>0</v>
      </c>
    </row>
    <row r="190" spans="2:6" ht="15.75" thickBot="1" x14ac:dyDescent="0.3">
      <c r="B190" s="114" t="s">
        <v>595</v>
      </c>
      <c r="C190" s="113">
        <f>C160</f>
        <v>0</v>
      </c>
      <c r="D190" s="113">
        <f t="shared" si="32"/>
        <v>0</v>
      </c>
      <c r="E190" s="113">
        <f t="shared" si="32"/>
        <v>0</v>
      </c>
      <c r="F190" s="113">
        <f t="shared" si="32"/>
        <v>0</v>
      </c>
    </row>
    <row r="191" spans="2:6" ht="15.75" thickBot="1" x14ac:dyDescent="0.3">
      <c r="B191" s="114" t="s">
        <v>596</v>
      </c>
      <c r="C191" s="113">
        <f>C161</f>
        <v>0</v>
      </c>
      <c r="D191" s="113">
        <f t="shared" si="32"/>
        <v>0</v>
      </c>
      <c r="E191" s="113">
        <f t="shared" si="32"/>
        <v>0</v>
      </c>
      <c r="F191" s="113">
        <f t="shared" si="32"/>
        <v>0</v>
      </c>
    </row>
    <row r="192" spans="2:6" ht="15.75" thickBot="1" x14ac:dyDescent="0.3">
      <c r="B192" s="112" t="s">
        <v>603</v>
      </c>
      <c r="C192" s="139">
        <f>C157</f>
        <v>6500</v>
      </c>
      <c r="D192" s="139">
        <f t="shared" ref="D192:F196" si="33">D157</f>
        <v>1000</v>
      </c>
      <c r="E192" s="139">
        <f t="shared" si="33"/>
        <v>1000</v>
      </c>
      <c r="F192" s="139">
        <f t="shared" si="33"/>
        <v>1000</v>
      </c>
    </row>
    <row r="193" spans="1:10" ht="15.75" thickBot="1" x14ac:dyDescent="0.3">
      <c r="B193" s="114" t="s">
        <v>569</v>
      </c>
      <c r="C193" s="113">
        <f>C158</f>
        <v>6500</v>
      </c>
      <c r="D193" s="113">
        <f t="shared" si="33"/>
        <v>1000</v>
      </c>
      <c r="E193" s="113">
        <f t="shared" si="33"/>
        <v>1000</v>
      </c>
      <c r="F193" s="113">
        <f t="shared" si="33"/>
        <v>1000</v>
      </c>
    </row>
    <row r="194" spans="1:10" ht="15.75" thickBot="1" x14ac:dyDescent="0.3">
      <c r="B194" s="114" t="s">
        <v>602</v>
      </c>
      <c r="C194" s="113">
        <f>C159</f>
        <v>0</v>
      </c>
      <c r="D194" s="113">
        <f t="shared" si="33"/>
        <v>0</v>
      </c>
      <c r="E194" s="113">
        <f t="shared" si="33"/>
        <v>0</v>
      </c>
      <c r="F194" s="113">
        <f t="shared" si="33"/>
        <v>0</v>
      </c>
    </row>
    <row r="195" spans="1:10" ht="15.75" thickBot="1" x14ac:dyDescent="0.3">
      <c r="B195" s="114" t="s">
        <v>595</v>
      </c>
      <c r="C195" s="113">
        <f>C160</f>
        <v>0</v>
      </c>
      <c r="D195" s="113">
        <f t="shared" si="33"/>
        <v>0</v>
      </c>
      <c r="E195" s="113">
        <f t="shared" si="33"/>
        <v>0</v>
      </c>
      <c r="F195" s="113">
        <f t="shared" si="33"/>
        <v>0</v>
      </c>
    </row>
    <row r="196" spans="1:10" ht="15.75" thickBot="1" x14ac:dyDescent="0.3">
      <c r="B196" s="114" t="s">
        <v>596</v>
      </c>
      <c r="C196" s="113">
        <f>C161</f>
        <v>0</v>
      </c>
      <c r="D196" s="113">
        <f t="shared" si="33"/>
        <v>0</v>
      </c>
      <c r="E196" s="113">
        <f t="shared" si="33"/>
        <v>0</v>
      </c>
      <c r="F196" s="113">
        <f t="shared" si="33"/>
        <v>0</v>
      </c>
    </row>
    <row r="197" spans="1:10" ht="15.75" thickBot="1" x14ac:dyDescent="0.3">
      <c r="B197" s="124" t="s">
        <v>578</v>
      </c>
      <c r="C197" s="125">
        <f>IF(C165-C164=0,0,"Error")</f>
        <v>0</v>
      </c>
      <c r="D197" s="125">
        <f t="shared" ref="D197:F197" si="34">IF(D165-D164=0,0,"Error")</f>
        <v>0</v>
      </c>
      <c r="E197" s="125">
        <f t="shared" si="34"/>
        <v>0</v>
      </c>
      <c r="F197" s="125">
        <f t="shared" si="34"/>
        <v>0</v>
      </c>
    </row>
    <row r="198" spans="1:10" ht="15.75" thickBot="1" x14ac:dyDescent="0.3">
      <c r="B198" s="140"/>
      <c r="C198" s="141"/>
      <c r="D198" s="141"/>
      <c r="E198" s="141"/>
      <c r="F198" s="141"/>
    </row>
    <row r="199" spans="1:10" ht="15" customHeight="1" x14ac:dyDescent="0.25">
      <c r="A199" s="142" t="s">
        <v>121</v>
      </c>
      <c r="B199" s="143" t="s">
        <v>604</v>
      </c>
      <c r="D199" s="2357" t="s">
        <v>605</v>
      </c>
      <c r="E199" s="142" t="s">
        <v>121</v>
      </c>
      <c r="F199" s="143" t="s">
        <v>606</v>
      </c>
      <c r="H199" s="2357"/>
      <c r="I199" s="142"/>
      <c r="J199" s="143"/>
    </row>
    <row r="200" spans="1:10" x14ac:dyDescent="0.25">
      <c r="A200" s="144" t="s">
        <v>607</v>
      </c>
      <c r="B200" s="145"/>
      <c r="D200" s="2358"/>
      <c r="E200" s="144" t="s">
        <v>607</v>
      </c>
      <c r="F200" s="145"/>
      <c r="H200" s="2358"/>
      <c r="I200" s="144"/>
      <c r="J200" s="145"/>
    </row>
    <row r="201" spans="1:10" ht="19.5" customHeight="1" thickBot="1" x14ac:dyDescent="0.3">
      <c r="A201" s="146" t="s">
        <v>126</v>
      </c>
      <c r="B201" s="147" t="s">
        <v>608</v>
      </c>
      <c r="D201" s="2359"/>
      <c r="E201" s="146" t="s">
        <v>126</v>
      </c>
      <c r="F201" s="147" t="s">
        <v>608</v>
      </c>
      <c r="H201" s="2359"/>
      <c r="I201" s="146"/>
      <c r="J201" s="147"/>
    </row>
    <row r="202" spans="1:10" ht="15.75" thickBot="1" x14ac:dyDescent="0.3">
      <c r="A202" s="148"/>
      <c r="B202" s="148"/>
      <c r="C202" s="149"/>
      <c r="D202" s="150"/>
      <c r="E202" s="148"/>
      <c r="F202" s="148"/>
    </row>
    <row r="203" spans="1:10" ht="47.25" customHeight="1" thickBot="1" x14ac:dyDescent="0.3">
      <c r="B203" s="2346" t="s">
        <v>609</v>
      </c>
      <c r="C203" s="2347"/>
      <c r="D203" s="2347"/>
      <c r="E203" s="2347"/>
      <c r="F203" s="2348"/>
    </row>
  </sheetData>
  <mergeCells count="45">
    <mergeCell ref="B8:F8"/>
    <mergeCell ref="A2:G2"/>
    <mergeCell ref="B3:F3"/>
    <mergeCell ref="C5:F5"/>
    <mergeCell ref="C6:F6"/>
    <mergeCell ref="C7:F7"/>
    <mergeCell ref="B34:F34"/>
    <mergeCell ref="B9:F11"/>
    <mergeCell ref="C12:F12"/>
    <mergeCell ref="B13:B14"/>
    <mergeCell ref="C16:F16"/>
    <mergeCell ref="B17:F17"/>
    <mergeCell ref="B21:F21"/>
    <mergeCell ref="B22:F22"/>
    <mergeCell ref="C23:F23"/>
    <mergeCell ref="C24:F24"/>
    <mergeCell ref="C25:F25"/>
    <mergeCell ref="B26:B27"/>
    <mergeCell ref="B108:F108"/>
    <mergeCell ref="B35:B36"/>
    <mergeCell ref="C60:F60"/>
    <mergeCell ref="C61:F61"/>
    <mergeCell ref="C62:F62"/>
    <mergeCell ref="B63:B64"/>
    <mergeCell ref="B71:F71"/>
    <mergeCell ref="B72:B73"/>
    <mergeCell ref="C97:F97"/>
    <mergeCell ref="C98:F98"/>
    <mergeCell ref="C99:F99"/>
    <mergeCell ref="B100:B101"/>
    <mergeCell ref="H199:H201"/>
    <mergeCell ref="B109:B110"/>
    <mergeCell ref="B134:F134"/>
    <mergeCell ref="B135:F135"/>
    <mergeCell ref="C136:F136"/>
    <mergeCell ref="E137:F137"/>
    <mergeCell ref="H137:L139"/>
    <mergeCell ref="C138:F138"/>
    <mergeCell ref="C139:F139"/>
    <mergeCell ref="B203:F203"/>
    <mergeCell ref="C140:F140"/>
    <mergeCell ref="B141:B142"/>
    <mergeCell ref="B149:F149"/>
    <mergeCell ref="B150:B151"/>
    <mergeCell ref="D199:D201"/>
  </mergeCells>
  <pageMargins left="0.7" right="0.7" top="0.75" bottom="0.6" header="0.3" footer="0.3"/>
  <pageSetup paperSize="9" scale="62" fitToHeight="0" orientation="landscape" horizontalDpi="4294967294" verticalDpi="4294967294" r:id="rId1"/>
  <rowBreaks count="2" manualBreakCount="2">
    <brk id="59" max="11" man="1"/>
    <brk id="133" max="11"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184"/>
  <sheetViews>
    <sheetView workbookViewId="0">
      <selection activeCell="M29" sqref="M29"/>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1544</v>
      </c>
      <c r="E3" s="1385"/>
      <c r="F3" s="1385"/>
      <c r="G3" s="1385"/>
      <c r="H3" s="30"/>
      <c r="I3" s="30"/>
      <c r="J3" s="30"/>
      <c r="K3" s="30"/>
    </row>
    <row r="4" spans="1:11" ht="14.1" customHeight="1" x14ac:dyDescent="0.25">
      <c r="A4" s="30"/>
      <c r="B4" s="30"/>
      <c r="C4" s="32" t="s">
        <v>4</v>
      </c>
      <c r="D4" s="1384" t="s">
        <v>509</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41.1" customHeight="1" x14ac:dyDescent="0.25">
      <c r="A9" s="30"/>
      <c r="B9" s="30"/>
      <c r="C9" s="1378" t="s">
        <v>1545</v>
      </c>
      <c r="D9" s="1379"/>
      <c r="E9" s="1379"/>
      <c r="F9" s="1379"/>
      <c r="G9" s="1379"/>
      <c r="H9" s="30"/>
      <c r="I9" s="30"/>
      <c r="J9" s="30"/>
      <c r="K9" s="30"/>
    </row>
    <row r="10" spans="1:11" ht="65.099999999999994" customHeight="1" x14ac:dyDescent="0.25">
      <c r="A10" s="30"/>
      <c r="B10" s="30"/>
      <c r="C10" s="33" t="s">
        <v>14</v>
      </c>
      <c r="D10" s="1372" t="s">
        <v>1546</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51.95" customHeight="1" x14ac:dyDescent="0.25">
      <c r="A13" s="30"/>
      <c r="B13" s="30"/>
      <c r="C13" s="34" t="s">
        <v>1547</v>
      </c>
      <c r="D13" s="38" t="s">
        <v>1548</v>
      </c>
      <c r="E13" s="38" t="s">
        <v>1549</v>
      </c>
      <c r="F13" s="38" t="s">
        <v>1550</v>
      </c>
      <c r="G13" s="38" t="s">
        <v>1551</v>
      </c>
      <c r="H13" s="30"/>
      <c r="I13" s="30"/>
      <c r="J13" s="30"/>
      <c r="K13" s="30"/>
    </row>
    <row r="14" spans="1:11" ht="42.95" customHeight="1" x14ac:dyDescent="0.25">
      <c r="A14" s="30"/>
      <c r="B14" s="30"/>
      <c r="C14" s="33" t="s">
        <v>21</v>
      </c>
      <c r="D14" s="1372" t="s">
        <v>1552</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30.95" customHeight="1" x14ac:dyDescent="0.25">
      <c r="A17" s="30"/>
      <c r="B17" s="30"/>
      <c r="C17" s="34" t="s">
        <v>1553</v>
      </c>
      <c r="D17" s="38" t="s">
        <v>47</v>
      </c>
      <c r="E17" s="38" t="s">
        <v>730</v>
      </c>
      <c r="F17" s="38" t="s">
        <v>92</v>
      </c>
      <c r="G17" s="38" t="s">
        <v>473</v>
      </c>
      <c r="H17" s="30"/>
      <c r="I17" s="30"/>
      <c r="J17" s="30"/>
      <c r="K17" s="30"/>
    </row>
    <row r="18" spans="1:11" ht="14.1" customHeight="1" x14ac:dyDescent="0.25">
      <c r="A18" s="30"/>
      <c r="B18" s="30"/>
      <c r="C18" s="1370" t="s">
        <v>72</v>
      </c>
      <c r="D18" s="1371"/>
      <c r="E18" s="1371"/>
      <c r="F18" s="1371"/>
      <c r="G18" s="1371"/>
      <c r="H18" s="30"/>
      <c r="I18" s="30"/>
      <c r="J18" s="30"/>
      <c r="K18" s="30"/>
    </row>
    <row r="19" spans="1:11" ht="14.1" customHeight="1" x14ac:dyDescent="0.25">
      <c r="A19" s="30"/>
      <c r="B19" s="30"/>
      <c r="C19" s="241" t="s">
        <v>1554</v>
      </c>
      <c r="D19" s="1370" t="s">
        <v>1261</v>
      </c>
      <c r="E19" s="1371"/>
      <c r="F19" s="1371"/>
      <c r="G19" s="1371"/>
      <c r="H19" s="30"/>
      <c r="I19" s="30"/>
      <c r="J19" s="30"/>
      <c r="K19" s="30"/>
    </row>
    <row r="20" spans="1:11" ht="14.1" customHeight="1" x14ac:dyDescent="0.25">
      <c r="A20" s="30"/>
      <c r="B20" s="30"/>
      <c r="C20" s="40" t="s">
        <v>33</v>
      </c>
      <c r="D20" s="1368" t="s">
        <v>1555</v>
      </c>
      <c r="E20" s="1369"/>
      <c r="F20" s="1369"/>
      <c r="G20" s="1369"/>
      <c r="H20" s="30"/>
      <c r="I20" s="30"/>
      <c r="J20" s="30"/>
      <c r="K20" s="30"/>
    </row>
    <row r="21" spans="1:11" ht="14.1" customHeight="1" x14ac:dyDescent="0.25">
      <c r="A21" s="30"/>
      <c r="B21" s="30"/>
      <c r="C21" s="41" t="s">
        <v>35</v>
      </c>
      <c r="D21" s="1361" t="s">
        <v>1556</v>
      </c>
      <c r="E21" s="1362"/>
      <c r="F21" s="1362"/>
      <c r="G21" s="1362"/>
      <c r="H21" s="30"/>
      <c r="I21" s="30"/>
      <c r="J21" s="30"/>
      <c r="K21" s="30"/>
    </row>
    <row r="22" spans="1:11" ht="14.1" customHeight="1" x14ac:dyDescent="0.25">
      <c r="A22" s="30"/>
      <c r="B22" s="30"/>
      <c r="C22" s="41" t="s">
        <v>37</v>
      </c>
      <c r="D22" s="1361" t="s">
        <v>818</v>
      </c>
      <c r="E22" s="1362"/>
      <c r="F22" s="1362"/>
      <c r="G22" s="1362"/>
      <c r="H22" s="30"/>
      <c r="I22" s="30"/>
      <c r="J22" s="30"/>
      <c r="K22" s="30"/>
    </row>
    <row r="23" spans="1:11" ht="15" customHeight="1" x14ac:dyDescent="0.25">
      <c r="A23" s="30"/>
      <c r="B23" s="30"/>
      <c r="C23" s="42"/>
      <c r="D23" s="43">
        <v>2022</v>
      </c>
      <c r="E23" s="43">
        <v>2023</v>
      </c>
      <c r="F23" s="43">
        <v>2024</v>
      </c>
      <c r="G23" s="43">
        <v>2025</v>
      </c>
      <c r="H23" s="30"/>
      <c r="I23" s="30"/>
      <c r="J23" s="30"/>
      <c r="K23" s="30"/>
    </row>
    <row r="24" spans="1:11" ht="15" customHeight="1" x14ac:dyDescent="0.25">
      <c r="A24" s="30"/>
      <c r="B24" s="30"/>
      <c r="C24" s="44"/>
      <c r="D24" s="45" t="s">
        <v>17</v>
      </c>
      <c r="E24" s="45" t="s">
        <v>18</v>
      </c>
      <c r="F24" s="45" t="s">
        <v>18</v>
      </c>
      <c r="G24" s="45" t="s">
        <v>18</v>
      </c>
      <c r="H24" s="30"/>
      <c r="I24" s="30"/>
      <c r="J24" s="30"/>
      <c r="K24" s="30"/>
    </row>
    <row r="25" spans="1:11" ht="14.1" customHeight="1" x14ac:dyDescent="0.25">
      <c r="A25" s="30"/>
      <c r="B25" s="30"/>
      <c r="C25" s="34" t="s">
        <v>39</v>
      </c>
      <c r="D25" s="38" t="s">
        <v>394</v>
      </c>
      <c r="E25" s="38" t="s">
        <v>394</v>
      </c>
      <c r="F25" s="38" t="s">
        <v>730</v>
      </c>
      <c r="G25" s="38" t="s">
        <v>92</v>
      </c>
      <c r="H25" s="30"/>
      <c r="I25" s="30"/>
      <c r="J25" s="30"/>
      <c r="K25" s="30"/>
    </row>
    <row r="26" spans="1:11" ht="14.1" customHeight="1" x14ac:dyDescent="0.25">
      <c r="A26" s="30"/>
      <c r="B26" s="30"/>
      <c r="C26" s="34" t="s">
        <v>40</v>
      </c>
      <c r="D26" s="38" t="s">
        <v>80</v>
      </c>
      <c r="E26" s="38" t="s">
        <v>492</v>
      </c>
      <c r="F26" s="38" t="s">
        <v>492</v>
      </c>
      <c r="G26" s="38" t="s">
        <v>492</v>
      </c>
      <c r="H26" s="30"/>
      <c r="I26" s="30"/>
      <c r="J26" s="30"/>
      <c r="K26" s="30"/>
    </row>
    <row r="27" spans="1:11" ht="14.1" customHeight="1" x14ac:dyDescent="0.25">
      <c r="A27" s="30"/>
      <c r="B27" s="30"/>
      <c r="C27" s="34" t="s">
        <v>43</v>
      </c>
      <c r="D27" s="38" t="s">
        <v>677</v>
      </c>
      <c r="E27" s="38" t="s">
        <v>82</v>
      </c>
      <c r="F27" s="38" t="s">
        <v>728</v>
      </c>
      <c r="G27" s="38" t="s">
        <v>81</v>
      </c>
      <c r="H27" s="30"/>
      <c r="I27" s="30"/>
      <c r="J27" s="30"/>
      <c r="K27" s="30"/>
    </row>
    <row r="28" spans="1:11" ht="14.1" customHeight="1" x14ac:dyDescent="0.25">
      <c r="A28" s="30"/>
      <c r="B28" s="30"/>
      <c r="C28" s="34" t="s">
        <v>46</v>
      </c>
      <c r="D28" s="38" t="s">
        <v>47</v>
      </c>
      <c r="E28" s="38" t="s">
        <v>48</v>
      </c>
      <c r="F28" s="38" t="s">
        <v>866</v>
      </c>
      <c r="G28" s="38" t="s">
        <v>1205</v>
      </c>
      <c r="H28" s="30"/>
      <c r="I28" s="30"/>
      <c r="J28" s="30"/>
      <c r="K28" s="30"/>
    </row>
    <row r="29" spans="1:11" ht="14.1" customHeight="1" x14ac:dyDescent="0.25">
      <c r="A29" s="30"/>
      <c r="B29" s="30"/>
      <c r="C29" s="34" t="s">
        <v>49</v>
      </c>
      <c r="D29" s="38" t="s">
        <v>47</v>
      </c>
      <c r="E29" s="38" t="s">
        <v>727</v>
      </c>
      <c r="F29" s="38" t="s">
        <v>48</v>
      </c>
      <c r="G29" s="38" t="s">
        <v>48</v>
      </c>
      <c r="H29" s="30"/>
      <c r="I29" s="30"/>
      <c r="J29" s="30"/>
      <c r="K29" s="30"/>
    </row>
    <row r="30" spans="1:11" ht="14.1" customHeight="1" x14ac:dyDescent="0.25">
      <c r="A30" s="30"/>
      <c r="B30" s="30"/>
      <c r="C30" s="34" t="s">
        <v>51</v>
      </c>
      <c r="D30" s="38" t="s">
        <v>47</v>
      </c>
      <c r="E30" s="38" t="s">
        <v>727</v>
      </c>
      <c r="F30" s="38" t="s">
        <v>865</v>
      </c>
      <c r="G30" s="38" t="s">
        <v>940</v>
      </c>
      <c r="H30" s="30"/>
      <c r="I30" s="30"/>
      <c r="J30" s="30"/>
      <c r="K30" s="30"/>
    </row>
    <row r="31" spans="1:11" ht="14.1" customHeight="1" x14ac:dyDescent="0.25">
      <c r="A31" s="30"/>
      <c r="B31" s="30"/>
      <c r="C31" s="1363" t="s">
        <v>52</v>
      </c>
      <c r="D31" s="1364"/>
      <c r="E31" s="1364"/>
      <c r="F31" s="1364"/>
      <c r="G31" s="1364"/>
      <c r="H31" s="30"/>
      <c r="I31" s="30"/>
      <c r="J31" s="30"/>
      <c r="K31" s="30"/>
    </row>
    <row r="32" spans="1:11" ht="14.1" customHeight="1" x14ac:dyDescent="0.25">
      <c r="A32" s="30"/>
      <c r="B32" s="30"/>
      <c r="C32" s="42"/>
      <c r="D32" s="43">
        <v>2022</v>
      </c>
      <c r="E32" s="43">
        <v>2023</v>
      </c>
      <c r="F32" s="43">
        <v>2024</v>
      </c>
      <c r="G32" s="43">
        <v>2025</v>
      </c>
      <c r="H32" s="30"/>
      <c r="I32" s="30"/>
      <c r="J32" s="30"/>
      <c r="K32" s="30"/>
    </row>
    <row r="33" spans="1:11" ht="14.1" customHeight="1" x14ac:dyDescent="0.25">
      <c r="A33" s="30"/>
      <c r="B33" s="30"/>
      <c r="C33" s="44"/>
      <c r="D33" s="45" t="s">
        <v>17</v>
      </c>
      <c r="E33" s="45" t="s">
        <v>18</v>
      </c>
      <c r="F33" s="45" t="s">
        <v>18</v>
      </c>
      <c r="G33" s="45" t="s">
        <v>18</v>
      </c>
      <c r="H33" s="30"/>
      <c r="I33" s="30"/>
      <c r="J33" s="30"/>
      <c r="K33" s="30"/>
    </row>
    <row r="34" spans="1:11" ht="14.1" customHeight="1" x14ac:dyDescent="0.25">
      <c r="A34" s="30"/>
      <c r="B34" s="30"/>
      <c r="C34" s="46" t="s">
        <v>53</v>
      </c>
      <c r="D34" s="47">
        <v>0</v>
      </c>
      <c r="E34" s="47">
        <v>0</v>
      </c>
      <c r="F34" s="47">
        <v>0</v>
      </c>
      <c r="G34" s="47">
        <v>0</v>
      </c>
      <c r="H34" s="30"/>
      <c r="I34" s="30"/>
      <c r="J34" s="30"/>
      <c r="K34" s="30"/>
    </row>
    <row r="35" spans="1:11" ht="14.1" customHeight="1" x14ac:dyDescent="0.25">
      <c r="A35" s="30"/>
      <c r="B35" s="30"/>
      <c r="C35" s="46" t="s">
        <v>54</v>
      </c>
      <c r="D35" s="47">
        <v>0</v>
      </c>
      <c r="E35" s="47">
        <v>0</v>
      </c>
      <c r="F35" s="47">
        <v>0</v>
      </c>
      <c r="G35" s="47">
        <v>0</v>
      </c>
      <c r="H35" s="30"/>
      <c r="I35" s="30"/>
      <c r="J35" s="30"/>
      <c r="K35" s="30"/>
    </row>
    <row r="36" spans="1:11" ht="14.1" customHeight="1" x14ac:dyDescent="0.25">
      <c r="A36" s="30"/>
      <c r="B36" s="30"/>
      <c r="C36" s="46" t="s">
        <v>55</v>
      </c>
      <c r="D36" s="47">
        <v>0</v>
      </c>
      <c r="E36" s="47">
        <v>0</v>
      </c>
      <c r="F36" s="47">
        <v>0</v>
      </c>
      <c r="G36" s="47">
        <v>0</v>
      </c>
      <c r="H36" s="30"/>
      <c r="I36" s="30"/>
      <c r="J36" s="30"/>
      <c r="K36" s="30"/>
    </row>
    <row r="37" spans="1:11" ht="14.1" customHeight="1" x14ac:dyDescent="0.25">
      <c r="A37" s="30"/>
      <c r="B37" s="30"/>
      <c r="C37" s="46" t="s">
        <v>56</v>
      </c>
      <c r="D37" s="47">
        <v>0</v>
      </c>
      <c r="E37" s="47">
        <v>0</v>
      </c>
      <c r="F37" s="47">
        <v>0</v>
      </c>
      <c r="G37" s="47">
        <v>0</v>
      </c>
      <c r="H37" s="30"/>
      <c r="I37" s="30"/>
      <c r="J37" s="30"/>
      <c r="K37" s="30"/>
    </row>
    <row r="38" spans="1:11" ht="14.1" customHeight="1" x14ac:dyDescent="0.25">
      <c r="A38" s="30"/>
      <c r="B38" s="30"/>
      <c r="C38" s="46" t="s">
        <v>54</v>
      </c>
      <c r="D38" s="47">
        <v>0</v>
      </c>
      <c r="E38" s="47">
        <v>0</v>
      </c>
      <c r="F38" s="47">
        <v>0</v>
      </c>
      <c r="G38" s="47">
        <v>0</v>
      </c>
      <c r="H38" s="30"/>
      <c r="I38" s="30"/>
      <c r="J38" s="30"/>
      <c r="K38" s="30"/>
    </row>
    <row r="39" spans="1:11" ht="14.1" customHeight="1" x14ac:dyDescent="0.25">
      <c r="A39" s="30"/>
      <c r="B39" s="30"/>
      <c r="C39" s="46" t="s">
        <v>55</v>
      </c>
      <c r="D39" s="47">
        <v>0</v>
      </c>
      <c r="E39" s="47">
        <v>0</v>
      </c>
      <c r="F39" s="47">
        <v>0</v>
      </c>
      <c r="G39" s="47">
        <v>0</v>
      </c>
      <c r="H39" s="30"/>
      <c r="I39" s="30"/>
      <c r="J39" s="30"/>
      <c r="K39" s="30"/>
    </row>
    <row r="40" spans="1:11" ht="14.1" customHeight="1" x14ac:dyDescent="0.25">
      <c r="A40" s="30"/>
      <c r="B40" s="30"/>
      <c r="C40" s="46" t="s">
        <v>57</v>
      </c>
      <c r="D40" s="47">
        <v>0</v>
      </c>
      <c r="E40" s="47">
        <v>0</v>
      </c>
      <c r="F40" s="47">
        <v>0</v>
      </c>
      <c r="G40" s="47">
        <v>0</v>
      </c>
      <c r="H40" s="30"/>
      <c r="I40" s="30"/>
      <c r="J40" s="30"/>
      <c r="K40" s="30"/>
    </row>
    <row r="41" spans="1:11" ht="14.1" customHeight="1" x14ac:dyDescent="0.25">
      <c r="A41" s="30"/>
      <c r="B41" s="30"/>
      <c r="C41" s="46" t="s">
        <v>54</v>
      </c>
      <c r="D41" s="47">
        <v>0</v>
      </c>
      <c r="E41" s="47">
        <v>0</v>
      </c>
      <c r="F41" s="47">
        <v>0</v>
      </c>
      <c r="G41" s="47">
        <v>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58</v>
      </c>
      <c r="D43" s="47">
        <v>0</v>
      </c>
      <c r="E43" s="47">
        <v>0</v>
      </c>
      <c r="F43" s="47">
        <v>0</v>
      </c>
      <c r="G43" s="47">
        <v>0</v>
      </c>
      <c r="H43" s="30"/>
      <c r="I43" s="30"/>
      <c r="J43" s="30"/>
      <c r="K43" s="30"/>
    </row>
    <row r="44" spans="1:11" ht="14.1" customHeight="1" x14ac:dyDescent="0.25">
      <c r="A44" s="30"/>
      <c r="B44" s="30"/>
      <c r="C44" s="46" t="s">
        <v>54</v>
      </c>
      <c r="D44" s="47">
        <v>0</v>
      </c>
      <c r="E44" s="47">
        <v>0</v>
      </c>
      <c r="F44" s="47">
        <v>0</v>
      </c>
      <c r="G44" s="47">
        <v>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59</v>
      </c>
      <c r="D46" s="47">
        <v>0</v>
      </c>
      <c r="E46" s="47">
        <v>0</v>
      </c>
      <c r="F46" s="47">
        <v>0</v>
      </c>
      <c r="G46" s="47">
        <v>0</v>
      </c>
      <c r="H46" s="30"/>
      <c r="I46" s="30"/>
      <c r="J46" s="30"/>
      <c r="K46" s="30"/>
    </row>
    <row r="47" spans="1:11" ht="14.1" customHeight="1" x14ac:dyDescent="0.25">
      <c r="A47" s="30"/>
      <c r="B47" s="30"/>
      <c r="C47" s="46" t="s">
        <v>54</v>
      </c>
      <c r="D47" s="47">
        <v>0</v>
      </c>
      <c r="E47" s="47">
        <v>0</v>
      </c>
      <c r="F47" s="47">
        <v>0</v>
      </c>
      <c r="G47" s="47">
        <v>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60</v>
      </c>
      <c r="D49" s="47">
        <v>0</v>
      </c>
      <c r="E49" s="47">
        <v>0</v>
      </c>
      <c r="F49" s="47">
        <v>0</v>
      </c>
      <c r="G49" s="47">
        <v>0</v>
      </c>
      <c r="H49" s="30"/>
      <c r="I49" s="30"/>
      <c r="J49" s="30"/>
      <c r="K49" s="30"/>
    </row>
    <row r="50" spans="1:11" ht="14.1" customHeight="1" x14ac:dyDescent="0.25">
      <c r="A50" s="30"/>
      <c r="B50" s="30"/>
      <c r="C50" s="46" t="s">
        <v>54</v>
      </c>
      <c r="D50" s="47">
        <v>0</v>
      </c>
      <c r="E50" s="47">
        <v>0</v>
      </c>
      <c r="F50" s="47">
        <v>0</v>
      </c>
      <c r="G50" s="47">
        <v>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61</v>
      </c>
      <c r="D52" s="47">
        <v>0</v>
      </c>
      <c r="E52" s="47">
        <v>0</v>
      </c>
      <c r="F52" s="47">
        <v>0</v>
      </c>
      <c r="G52" s="47">
        <v>0</v>
      </c>
      <c r="H52" s="30"/>
      <c r="I52" s="30"/>
      <c r="J52" s="30"/>
      <c r="K52" s="30"/>
    </row>
    <row r="53" spans="1:11" ht="14.1" customHeight="1" x14ac:dyDescent="0.25">
      <c r="A53" s="30"/>
      <c r="B53" s="30"/>
      <c r="C53" s="46" t="s">
        <v>54</v>
      </c>
      <c r="D53" s="47">
        <v>0</v>
      </c>
      <c r="E53" s="47">
        <v>0</v>
      </c>
      <c r="F53" s="47">
        <v>0</v>
      </c>
      <c r="G53" s="47">
        <v>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62</v>
      </c>
      <c r="D55" s="47">
        <v>0</v>
      </c>
      <c r="E55" s="47">
        <v>0</v>
      </c>
      <c r="F55" s="47">
        <v>0</v>
      </c>
      <c r="G55" s="47">
        <v>0</v>
      </c>
      <c r="H55" s="30"/>
      <c r="I55" s="30"/>
      <c r="J55" s="30"/>
      <c r="K55" s="30"/>
    </row>
    <row r="56" spans="1:11" ht="14.1" customHeight="1" x14ac:dyDescent="0.25">
      <c r="A56" s="30"/>
      <c r="B56" s="30"/>
      <c r="C56" s="46" t="s">
        <v>54</v>
      </c>
      <c r="D56" s="47">
        <v>0</v>
      </c>
      <c r="E56" s="47">
        <v>0</v>
      </c>
      <c r="F56" s="47">
        <v>0</v>
      </c>
      <c r="G56" s="47">
        <v>0</v>
      </c>
      <c r="H56" s="30"/>
      <c r="I56" s="30"/>
      <c r="J56" s="30"/>
      <c r="K56" s="30"/>
    </row>
    <row r="57" spans="1:11" ht="14.1" customHeight="1" x14ac:dyDescent="0.25">
      <c r="A57" s="30"/>
      <c r="B57" s="30"/>
      <c r="C57" s="46" t="s">
        <v>63</v>
      </c>
      <c r="D57" s="47">
        <v>0</v>
      </c>
      <c r="E57" s="47">
        <v>0</v>
      </c>
      <c r="F57" s="47">
        <v>0</v>
      </c>
      <c r="G57" s="47">
        <v>0</v>
      </c>
      <c r="H57" s="30"/>
      <c r="I57" s="30"/>
      <c r="J57" s="30"/>
      <c r="K57" s="30"/>
    </row>
    <row r="58" spans="1:11" ht="14.1" customHeight="1" x14ac:dyDescent="0.25">
      <c r="A58" s="30"/>
      <c r="B58" s="30"/>
      <c r="C58" s="46" t="s">
        <v>64</v>
      </c>
      <c r="D58" s="47">
        <v>0</v>
      </c>
      <c r="E58" s="47">
        <v>0</v>
      </c>
      <c r="F58" s="47">
        <v>0</v>
      </c>
      <c r="G58" s="47">
        <v>0</v>
      </c>
      <c r="H58" s="30"/>
      <c r="I58" s="30"/>
      <c r="J58" s="30"/>
      <c r="K58" s="30"/>
    </row>
    <row r="59" spans="1:11" ht="14.1" customHeight="1" x14ac:dyDescent="0.25">
      <c r="A59" s="30"/>
      <c r="B59" s="30"/>
      <c r="C59" s="46" t="s">
        <v>65</v>
      </c>
      <c r="D59" s="47">
        <v>0</v>
      </c>
      <c r="E59" s="47">
        <v>0</v>
      </c>
      <c r="F59" s="47">
        <v>0</v>
      </c>
      <c r="G59" s="47">
        <v>0</v>
      </c>
      <c r="H59" s="30"/>
      <c r="I59" s="30"/>
      <c r="J59" s="30"/>
      <c r="K59" s="30"/>
    </row>
    <row r="60" spans="1:11" ht="14.1" customHeight="1" x14ac:dyDescent="0.25">
      <c r="A60" s="30"/>
      <c r="B60" s="30"/>
      <c r="C60" s="46" t="s">
        <v>66</v>
      </c>
      <c r="D60" s="47">
        <v>0</v>
      </c>
      <c r="E60" s="47">
        <v>0</v>
      </c>
      <c r="F60" s="47">
        <v>0</v>
      </c>
      <c r="G60" s="47">
        <v>0</v>
      </c>
      <c r="H60" s="30"/>
      <c r="I60" s="30"/>
      <c r="J60" s="30"/>
      <c r="K60" s="30"/>
    </row>
    <row r="61" spans="1:11" ht="14.1" customHeight="1" x14ac:dyDescent="0.25">
      <c r="A61" s="30"/>
      <c r="B61" s="30"/>
      <c r="C61" s="46" t="s">
        <v>67</v>
      </c>
      <c r="D61" s="47">
        <v>3000000</v>
      </c>
      <c r="E61" s="47">
        <v>1000000</v>
      </c>
      <c r="F61" s="47">
        <v>1000000</v>
      </c>
      <c r="G61" s="47">
        <v>1000000</v>
      </c>
      <c r="H61" s="30"/>
      <c r="I61" s="30"/>
      <c r="J61" s="30"/>
      <c r="K61" s="30"/>
    </row>
    <row r="62" spans="1:11" ht="14.1" customHeight="1" x14ac:dyDescent="0.25">
      <c r="A62" s="30"/>
      <c r="B62" s="30"/>
      <c r="C62" s="46" t="s">
        <v>54</v>
      </c>
      <c r="D62" s="47">
        <v>3000000</v>
      </c>
      <c r="E62" s="47">
        <v>1000000</v>
      </c>
      <c r="F62" s="47">
        <v>1000000</v>
      </c>
      <c r="G62" s="47">
        <v>1000000</v>
      </c>
      <c r="H62" s="30"/>
      <c r="I62" s="30"/>
      <c r="J62" s="30"/>
      <c r="K62" s="30"/>
    </row>
    <row r="63" spans="1:11" ht="14.1" customHeight="1" x14ac:dyDescent="0.25">
      <c r="A63" s="30"/>
      <c r="B63" s="30"/>
      <c r="C63" s="46" t="s">
        <v>63</v>
      </c>
      <c r="D63" s="47">
        <v>0</v>
      </c>
      <c r="E63" s="47">
        <v>0</v>
      </c>
      <c r="F63" s="47">
        <v>0</v>
      </c>
      <c r="G63" s="47">
        <v>0</v>
      </c>
      <c r="H63" s="30"/>
      <c r="I63" s="30"/>
      <c r="J63" s="30"/>
      <c r="K63" s="30"/>
    </row>
    <row r="64" spans="1:11" ht="14.1" customHeight="1" x14ac:dyDescent="0.25">
      <c r="A64" s="30"/>
      <c r="B64" s="30"/>
      <c r="C64" s="46" t="s">
        <v>64</v>
      </c>
      <c r="D64" s="47">
        <v>0</v>
      </c>
      <c r="E64" s="47">
        <v>0</v>
      </c>
      <c r="F64" s="47">
        <v>0</v>
      </c>
      <c r="G64" s="47">
        <v>0</v>
      </c>
      <c r="H64" s="30"/>
      <c r="I64" s="30"/>
      <c r="J64" s="30"/>
      <c r="K64" s="30"/>
    </row>
    <row r="65" spans="1:11" ht="14.1" customHeight="1" x14ac:dyDescent="0.25">
      <c r="A65" s="30"/>
      <c r="B65" s="30"/>
      <c r="C65" s="46" t="s">
        <v>65</v>
      </c>
      <c r="D65" s="47">
        <v>0</v>
      </c>
      <c r="E65" s="47">
        <v>0</v>
      </c>
      <c r="F65" s="47">
        <v>0</v>
      </c>
      <c r="G65" s="47">
        <v>0</v>
      </c>
      <c r="H65" s="30"/>
      <c r="I65" s="30"/>
      <c r="J65" s="30"/>
      <c r="K65" s="30"/>
    </row>
    <row r="66" spans="1:11" ht="14.1" customHeight="1" x14ac:dyDescent="0.25">
      <c r="A66" s="30"/>
      <c r="B66" s="30"/>
      <c r="C66" s="46" t="s">
        <v>66</v>
      </c>
      <c r="D66" s="47">
        <v>0</v>
      </c>
      <c r="E66" s="47">
        <v>0</v>
      </c>
      <c r="F66" s="47">
        <v>0</v>
      </c>
      <c r="G66" s="47">
        <v>0</v>
      </c>
      <c r="H66" s="30"/>
      <c r="I66" s="30"/>
      <c r="J66" s="30"/>
      <c r="K66" s="30"/>
    </row>
    <row r="67" spans="1:11" ht="14.1" customHeight="1" x14ac:dyDescent="0.25">
      <c r="A67" s="30"/>
      <c r="B67" s="30"/>
      <c r="C67" s="46" t="s">
        <v>68</v>
      </c>
      <c r="D67" s="47">
        <v>0</v>
      </c>
      <c r="E67" s="47">
        <v>0</v>
      </c>
      <c r="F67" s="47">
        <v>0</v>
      </c>
      <c r="G67" s="47">
        <v>0</v>
      </c>
      <c r="H67" s="30"/>
      <c r="I67" s="30"/>
      <c r="J67" s="30"/>
      <c r="K67" s="30"/>
    </row>
    <row r="68" spans="1:11" ht="14.1" customHeight="1" x14ac:dyDescent="0.25">
      <c r="A68" s="30"/>
      <c r="B68" s="30"/>
      <c r="C68" s="46" t="s">
        <v>54</v>
      </c>
      <c r="D68" s="47">
        <v>0</v>
      </c>
      <c r="E68" s="47">
        <v>0</v>
      </c>
      <c r="F68" s="47">
        <v>0</v>
      </c>
      <c r="G68" s="47">
        <v>0</v>
      </c>
      <c r="H68" s="30"/>
      <c r="I68" s="30"/>
      <c r="J68" s="30"/>
      <c r="K68" s="30"/>
    </row>
    <row r="69" spans="1:11" ht="14.1" customHeight="1" x14ac:dyDescent="0.25">
      <c r="A69" s="30"/>
      <c r="B69" s="30"/>
      <c r="C69" s="46" t="s">
        <v>63</v>
      </c>
      <c r="D69" s="47">
        <v>0</v>
      </c>
      <c r="E69" s="47">
        <v>0</v>
      </c>
      <c r="F69" s="47">
        <v>0</v>
      </c>
      <c r="G69" s="47">
        <v>0</v>
      </c>
      <c r="H69" s="30"/>
      <c r="I69" s="30"/>
      <c r="J69" s="30"/>
      <c r="K69" s="30"/>
    </row>
    <row r="70" spans="1:11" ht="14.1" customHeight="1" x14ac:dyDescent="0.25">
      <c r="A70" s="30"/>
      <c r="B70" s="30"/>
      <c r="C70" s="46" t="s">
        <v>64</v>
      </c>
      <c r="D70" s="47">
        <v>0</v>
      </c>
      <c r="E70" s="47">
        <v>0</v>
      </c>
      <c r="F70" s="47">
        <v>0</v>
      </c>
      <c r="G70" s="47">
        <v>0</v>
      </c>
      <c r="H70" s="30"/>
      <c r="I70" s="30"/>
      <c r="J70" s="30"/>
      <c r="K70" s="30"/>
    </row>
    <row r="71" spans="1:11" ht="14.1" customHeight="1" x14ac:dyDescent="0.25">
      <c r="A71" s="30"/>
      <c r="B71" s="30"/>
      <c r="C71" s="46" t="s">
        <v>65</v>
      </c>
      <c r="D71" s="47">
        <v>0</v>
      </c>
      <c r="E71" s="47">
        <v>0</v>
      </c>
      <c r="F71" s="47">
        <v>0</v>
      </c>
      <c r="G71" s="47">
        <v>0</v>
      </c>
      <c r="H71" s="30"/>
      <c r="I71" s="30"/>
      <c r="J71" s="30"/>
      <c r="K71" s="30"/>
    </row>
    <row r="72" spans="1:11" ht="14.1" customHeight="1" x14ac:dyDescent="0.25">
      <c r="A72" s="30"/>
      <c r="B72" s="30"/>
      <c r="C72" s="46" t="s">
        <v>66</v>
      </c>
      <c r="D72" s="47">
        <v>0</v>
      </c>
      <c r="E72" s="47">
        <v>0</v>
      </c>
      <c r="F72" s="47">
        <v>0</v>
      </c>
      <c r="G72" s="47">
        <v>0</v>
      </c>
      <c r="H72" s="30"/>
      <c r="I72" s="30"/>
      <c r="J72" s="30"/>
      <c r="K72" s="30"/>
    </row>
    <row r="73" spans="1:11" ht="14.1" customHeight="1" x14ac:dyDescent="0.25">
      <c r="A73" s="30"/>
      <c r="B73" s="30"/>
      <c r="C73" s="46" t="s">
        <v>69</v>
      </c>
      <c r="D73" s="47">
        <v>0</v>
      </c>
      <c r="E73" s="47">
        <v>0</v>
      </c>
      <c r="F73" s="47">
        <v>0</v>
      </c>
      <c r="G73" s="47">
        <v>0</v>
      </c>
      <c r="H73" s="30"/>
      <c r="I73" s="30"/>
      <c r="J73" s="30"/>
      <c r="K73" s="30"/>
    </row>
    <row r="74" spans="1:11" ht="14.1" customHeight="1" x14ac:dyDescent="0.25">
      <c r="A74" s="30"/>
      <c r="B74" s="30"/>
      <c r="C74" s="46" t="s">
        <v>70</v>
      </c>
      <c r="D74" s="47">
        <v>0</v>
      </c>
      <c r="E74" s="47">
        <v>0</v>
      </c>
      <c r="F74" s="47">
        <v>0</v>
      </c>
      <c r="G74" s="47">
        <v>0</v>
      </c>
      <c r="H74" s="30"/>
      <c r="I74" s="30"/>
      <c r="J74" s="30"/>
      <c r="K74" s="30"/>
    </row>
    <row r="75" spans="1:11" ht="14.1" customHeight="1" x14ac:dyDescent="0.25">
      <c r="A75" s="30"/>
      <c r="B75" s="30"/>
      <c r="C75" s="48" t="s">
        <v>71</v>
      </c>
      <c r="D75" s="47">
        <v>3000000</v>
      </c>
      <c r="E75" s="47">
        <v>1000000</v>
      </c>
      <c r="F75" s="47">
        <v>1000000</v>
      </c>
      <c r="G75" s="47">
        <v>1000000</v>
      </c>
      <c r="H75" s="30"/>
      <c r="I75" s="30"/>
      <c r="J75" s="30"/>
      <c r="K75" s="30"/>
    </row>
    <row r="76" spans="1:11" ht="53.1" customHeight="1" x14ac:dyDescent="0.25">
      <c r="A76" s="30"/>
      <c r="B76" s="30"/>
      <c r="C76" s="33" t="s">
        <v>21</v>
      </c>
      <c r="D76" s="1372" t="s">
        <v>1557</v>
      </c>
      <c r="E76" s="1373"/>
      <c r="F76" s="1373"/>
      <c r="G76" s="1373"/>
      <c r="H76" s="30"/>
      <c r="I76" s="30"/>
      <c r="J76" s="30"/>
      <c r="K76" s="30"/>
    </row>
    <row r="77" spans="1:11" ht="27.95" customHeight="1" x14ac:dyDescent="0.25">
      <c r="A77" s="30"/>
      <c r="B77" s="30"/>
      <c r="C77" s="34" t="s">
        <v>23</v>
      </c>
      <c r="D77" s="35">
        <v>2022</v>
      </c>
      <c r="E77" s="35">
        <v>2023</v>
      </c>
      <c r="F77" s="35">
        <v>2024</v>
      </c>
      <c r="G77" s="35">
        <v>2025</v>
      </c>
      <c r="H77" s="30"/>
      <c r="I77" s="30"/>
      <c r="J77" s="30"/>
      <c r="K77" s="30"/>
    </row>
    <row r="78" spans="1:11" ht="14.1" customHeight="1" x14ac:dyDescent="0.25">
      <c r="A78" s="30"/>
      <c r="B78" s="30"/>
      <c r="C78" s="36"/>
      <c r="D78" s="37" t="s">
        <v>17</v>
      </c>
      <c r="E78" s="37" t="s">
        <v>18</v>
      </c>
      <c r="F78" s="37" t="s">
        <v>18</v>
      </c>
      <c r="G78" s="37" t="s">
        <v>18</v>
      </c>
      <c r="H78" s="30"/>
      <c r="I78" s="30"/>
      <c r="J78" s="30"/>
      <c r="K78" s="30"/>
    </row>
    <row r="79" spans="1:11" ht="41.1" customHeight="1" x14ac:dyDescent="0.25">
      <c r="A79" s="30"/>
      <c r="B79" s="30"/>
      <c r="C79" s="34" t="s">
        <v>1558</v>
      </c>
      <c r="D79" s="38" t="s">
        <v>1086</v>
      </c>
      <c r="E79" s="38" t="s">
        <v>26</v>
      </c>
      <c r="F79" s="38" t="s">
        <v>26</v>
      </c>
      <c r="G79" s="38" t="s">
        <v>26</v>
      </c>
      <c r="H79" s="30"/>
      <c r="I79" s="30"/>
      <c r="J79" s="30"/>
      <c r="K79" s="30"/>
    </row>
    <row r="80" spans="1:11" ht="14.1" customHeight="1" x14ac:dyDescent="0.25">
      <c r="A80" s="30"/>
      <c r="B80" s="30"/>
      <c r="C80" s="1370" t="s">
        <v>30</v>
      </c>
      <c r="D80" s="1371"/>
      <c r="E80" s="1371"/>
      <c r="F80" s="1371"/>
      <c r="G80" s="1371"/>
      <c r="H80" s="30"/>
      <c r="I80" s="30"/>
      <c r="J80" s="30"/>
      <c r="K80" s="30"/>
    </row>
    <row r="81" spans="1:11" ht="14.1" customHeight="1" x14ac:dyDescent="0.25">
      <c r="A81" s="30"/>
      <c r="B81" s="30"/>
      <c r="C81" s="241" t="s">
        <v>1559</v>
      </c>
      <c r="D81" s="1370" t="s">
        <v>1560</v>
      </c>
      <c r="E81" s="1371"/>
      <c r="F81" s="1371"/>
      <c r="G81" s="1371"/>
      <c r="H81" s="30"/>
      <c r="I81" s="30"/>
      <c r="J81" s="30"/>
      <c r="K81" s="30"/>
    </row>
    <row r="82" spans="1:11" ht="14.1" customHeight="1" x14ac:dyDescent="0.25">
      <c r="A82" s="30"/>
      <c r="B82" s="30"/>
      <c r="C82" s="40" t="s">
        <v>33</v>
      </c>
      <c r="D82" s="1368" t="s">
        <v>1561</v>
      </c>
      <c r="E82" s="1369"/>
      <c r="F82" s="1369"/>
      <c r="G82" s="1369"/>
      <c r="H82" s="30"/>
      <c r="I82" s="30"/>
      <c r="J82" s="30"/>
      <c r="K82" s="30"/>
    </row>
    <row r="83" spans="1:11" ht="14.1" customHeight="1" x14ac:dyDescent="0.25">
      <c r="A83" s="30"/>
      <c r="B83" s="30"/>
      <c r="C83" s="41" t="s">
        <v>35</v>
      </c>
      <c r="D83" s="1361" t="s">
        <v>1562</v>
      </c>
      <c r="E83" s="1362"/>
      <c r="F83" s="1362"/>
      <c r="G83" s="1362"/>
      <c r="H83" s="30"/>
      <c r="I83" s="30"/>
      <c r="J83" s="30"/>
      <c r="K83" s="30"/>
    </row>
    <row r="84" spans="1:11" ht="14.1" customHeight="1" x14ac:dyDescent="0.25">
      <c r="A84" s="30"/>
      <c r="B84" s="30"/>
      <c r="C84" s="41" t="s">
        <v>37</v>
      </c>
      <c r="D84" s="1361" t="s">
        <v>722</v>
      </c>
      <c r="E84" s="1362"/>
      <c r="F84" s="1362"/>
      <c r="G84" s="1362"/>
      <c r="H84" s="30"/>
      <c r="I84" s="30"/>
      <c r="J84" s="30"/>
      <c r="K84" s="30"/>
    </row>
    <row r="85" spans="1:11" ht="15" customHeight="1" x14ac:dyDescent="0.25">
      <c r="A85" s="30"/>
      <c r="B85" s="30"/>
      <c r="C85" s="42"/>
      <c r="D85" s="43">
        <v>2022</v>
      </c>
      <c r="E85" s="43">
        <v>2023</v>
      </c>
      <c r="F85" s="43">
        <v>2024</v>
      </c>
      <c r="G85" s="43">
        <v>2025</v>
      </c>
      <c r="H85" s="30"/>
      <c r="I85" s="30"/>
      <c r="J85" s="30"/>
      <c r="K85" s="30"/>
    </row>
    <row r="86" spans="1:11" ht="15" customHeight="1" x14ac:dyDescent="0.25">
      <c r="A86" s="30"/>
      <c r="B86" s="30"/>
      <c r="C86" s="44"/>
      <c r="D86" s="45" t="s">
        <v>17</v>
      </c>
      <c r="E86" s="45" t="s">
        <v>18</v>
      </c>
      <c r="F86" s="45" t="s">
        <v>18</v>
      </c>
      <c r="G86" s="45" t="s">
        <v>18</v>
      </c>
      <c r="H86" s="30"/>
      <c r="I86" s="30"/>
      <c r="J86" s="30"/>
      <c r="K86" s="30"/>
    </row>
    <row r="87" spans="1:11" ht="14.1" customHeight="1" x14ac:dyDescent="0.25">
      <c r="A87" s="30"/>
      <c r="B87" s="30"/>
      <c r="C87" s="34" t="s">
        <v>39</v>
      </c>
      <c r="D87" s="38" t="s">
        <v>1548</v>
      </c>
      <c r="E87" s="38" t="s">
        <v>1549</v>
      </c>
      <c r="F87" s="38" t="s">
        <v>1550</v>
      </c>
      <c r="G87" s="38" t="s">
        <v>1563</v>
      </c>
      <c r="H87" s="30"/>
      <c r="I87" s="30"/>
      <c r="J87" s="30"/>
      <c r="K87" s="30"/>
    </row>
    <row r="88" spans="1:11" ht="14.1" customHeight="1" x14ac:dyDescent="0.25">
      <c r="A88" s="30"/>
      <c r="B88" s="30"/>
      <c r="C88" s="34" t="s">
        <v>40</v>
      </c>
      <c r="D88" s="38" t="s">
        <v>1564</v>
      </c>
      <c r="E88" s="38" t="s">
        <v>1565</v>
      </c>
      <c r="F88" s="38" t="s">
        <v>1566</v>
      </c>
      <c r="G88" s="38" t="s">
        <v>1566</v>
      </c>
      <c r="H88" s="30"/>
      <c r="I88" s="30"/>
      <c r="J88" s="30"/>
      <c r="K88" s="30"/>
    </row>
    <row r="89" spans="1:11" ht="14.1" customHeight="1" x14ac:dyDescent="0.25">
      <c r="A89" s="30"/>
      <c r="B89" s="30"/>
      <c r="C89" s="34" t="s">
        <v>43</v>
      </c>
      <c r="D89" s="38" t="s">
        <v>1567</v>
      </c>
      <c r="E89" s="38" t="s">
        <v>1568</v>
      </c>
      <c r="F89" s="38" t="s">
        <v>1569</v>
      </c>
      <c r="G89" s="38" t="s">
        <v>1570</v>
      </c>
      <c r="H89" s="30"/>
      <c r="I89" s="30"/>
      <c r="J89" s="30"/>
      <c r="K89" s="30"/>
    </row>
    <row r="90" spans="1:11" ht="14.1" customHeight="1" x14ac:dyDescent="0.25">
      <c r="A90" s="30"/>
      <c r="B90" s="30"/>
      <c r="C90" s="34" t="s">
        <v>46</v>
      </c>
      <c r="D90" s="38" t="s">
        <v>47</v>
      </c>
      <c r="E90" s="38" t="s">
        <v>1571</v>
      </c>
      <c r="F90" s="38" t="s">
        <v>1572</v>
      </c>
      <c r="G90" s="38" t="s">
        <v>1573</v>
      </c>
      <c r="H90" s="30"/>
      <c r="I90" s="30"/>
      <c r="J90" s="30"/>
      <c r="K90" s="30"/>
    </row>
    <row r="91" spans="1:11" ht="14.1" customHeight="1" x14ac:dyDescent="0.25">
      <c r="A91" s="30"/>
      <c r="B91" s="30"/>
      <c r="C91" s="34" t="s">
        <v>49</v>
      </c>
      <c r="D91" s="38" t="s">
        <v>47</v>
      </c>
      <c r="E91" s="38" t="s">
        <v>1574</v>
      </c>
      <c r="F91" s="38" t="s">
        <v>1575</v>
      </c>
      <c r="G91" s="38" t="s">
        <v>48</v>
      </c>
      <c r="H91" s="30"/>
      <c r="I91" s="30"/>
      <c r="J91" s="30"/>
      <c r="K91" s="30"/>
    </row>
    <row r="92" spans="1:11" ht="14.1" customHeight="1" x14ac:dyDescent="0.25">
      <c r="A92" s="30"/>
      <c r="B92" s="30"/>
      <c r="C92" s="34" t="s">
        <v>51</v>
      </c>
      <c r="D92" s="38" t="s">
        <v>47</v>
      </c>
      <c r="E92" s="38" t="s">
        <v>1576</v>
      </c>
      <c r="F92" s="38" t="s">
        <v>1577</v>
      </c>
      <c r="G92" s="38" t="s">
        <v>1578</v>
      </c>
      <c r="H92" s="30"/>
      <c r="I92" s="30"/>
      <c r="J92" s="30"/>
      <c r="K92" s="30"/>
    </row>
    <row r="93" spans="1:11" ht="14.1" customHeight="1" x14ac:dyDescent="0.25">
      <c r="A93" s="30"/>
      <c r="B93" s="30"/>
      <c r="C93" s="1363" t="s">
        <v>52</v>
      </c>
      <c r="D93" s="1364"/>
      <c r="E93" s="1364"/>
      <c r="F93" s="1364"/>
      <c r="G93" s="1364"/>
      <c r="H93" s="30"/>
      <c r="I93" s="30"/>
      <c r="J93" s="30"/>
      <c r="K93" s="30"/>
    </row>
    <row r="94" spans="1:11" ht="14.1" customHeight="1" x14ac:dyDescent="0.25">
      <c r="A94" s="30"/>
      <c r="B94" s="30"/>
      <c r="C94" s="42"/>
      <c r="D94" s="43">
        <v>2022</v>
      </c>
      <c r="E94" s="43">
        <v>2023</v>
      </c>
      <c r="F94" s="43">
        <v>2024</v>
      </c>
      <c r="G94" s="43">
        <v>2025</v>
      </c>
      <c r="H94" s="30"/>
      <c r="I94" s="30"/>
      <c r="J94" s="30"/>
      <c r="K94" s="30"/>
    </row>
    <row r="95" spans="1:11" ht="14.1" customHeight="1" x14ac:dyDescent="0.25">
      <c r="A95" s="30"/>
      <c r="B95" s="30"/>
      <c r="C95" s="44"/>
      <c r="D95" s="45" t="s">
        <v>17</v>
      </c>
      <c r="E95" s="45" t="s">
        <v>18</v>
      </c>
      <c r="F95" s="45" t="s">
        <v>18</v>
      </c>
      <c r="G95" s="45" t="s">
        <v>18</v>
      </c>
      <c r="H95" s="30"/>
      <c r="I95" s="30"/>
      <c r="J95" s="30"/>
      <c r="K95" s="30"/>
    </row>
    <row r="96" spans="1:11" ht="14.1" customHeight="1" x14ac:dyDescent="0.25">
      <c r="A96" s="30"/>
      <c r="B96" s="30"/>
      <c r="C96" s="46" t="s">
        <v>53</v>
      </c>
      <c r="D96" s="47">
        <v>46800000</v>
      </c>
      <c r="E96" s="47">
        <v>48000000</v>
      </c>
      <c r="F96" s="47">
        <v>48000000</v>
      </c>
      <c r="G96" s="47">
        <v>48000000</v>
      </c>
      <c r="H96" s="30"/>
      <c r="I96" s="30"/>
      <c r="J96" s="30"/>
      <c r="K96" s="30"/>
    </row>
    <row r="97" spans="1:11" ht="14.1" customHeight="1" x14ac:dyDescent="0.25">
      <c r="A97" s="30"/>
      <c r="B97" s="30"/>
      <c r="C97" s="46" t="s">
        <v>54</v>
      </c>
      <c r="D97" s="47">
        <v>46800000</v>
      </c>
      <c r="E97" s="47">
        <v>48000000</v>
      </c>
      <c r="F97" s="47">
        <v>48000000</v>
      </c>
      <c r="G97" s="47">
        <v>48000000</v>
      </c>
      <c r="H97" s="30"/>
      <c r="I97" s="30"/>
      <c r="J97" s="30"/>
      <c r="K97" s="30"/>
    </row>
    <row r="98" spans="1:11" ht="14.1" customHeight="1" x14ac:dyDescent="0.25">
      <c r="A98" s="30"/>
      <c r="B98" s="30"/>
      <c r="C98" s="46" t="s">
        <v>55</v>
      </c>
      <c r="D98" s="47">
        <v>0</v>
      </c>
      <c r="E98" s="47">
        <v>0</v>
      </c>
      <c r="F98" s="47">
        <v>0</v>
      </c>
      <c r="G98" s="47">
        <v>0</v>
      </c>
      <c r="H98" s="30"/>
      <c r="I98" s="30"/>
      <c r="J98" s="30"/>
      <c r="K98" s="30"/>
    </row>
    <row r="99" spans="1:11" ht="14.1" customHeight="1" x14ac:dyDescent="0.25">
      <c r="A99" s="30"/>
      <c r="B99" s="30"/>
      <c r="C99" s="46" t="s">
        <v>56</v>
      </c>
      <c r="D99" s="47">
        <v>9360000</v>
      </c>
      <c r="E99" s="47">
        <v>9600000</v>
      </c>
      <c r="F99" s="47">
        <v>9600000</v>
      </c>
      <c r="G99" s="47">
        <v>9600000</v>
      </c>
      <c r="H99" s="30"/>
      <c r="I99" s="30"/>
      <c r="J99" s="30"/>
      <c r="K99" s="30"/>
    </row>
    <row r="100" spans="1:11" ht="14.1" customHeight="1" x14ac:dyDescent="0.25">
      <c r="A100" s="30"/>
      <c r="B100" s="30"/>
      <c r="C100" s="46" t="s">
        <v>54</v>
      </c>
      <c r="D100" s="47">
        <v>9360000</v>
      </c>
      <c r="E100" s="47">
        <v>9600000</v>
      </c>
      <c r="F100" s="47">
        <v>9600000</v>
      </c>
      <c r="G100" s="47">
        <v>9600000</v>
      </c>
      <c r="H100" s="30"/>
      <c r="I100" s="30"/>
      <c r="J100" s="30"/>
      <c r="K100" s="30"/>
    </row>
    <row r="101" spans="1:11" ht="14.1" customHeight="1" x14ac:dyDescent="0.25">
      <c r="A101" s="30"/>
      <c r="B101" s="30"/>
      <c r="C101" s="46" t="s">
        <v>55</v>
      </c>
      <c r="D101" s="47">
        <v>0</v>
      </c>
      <c r="E101" s="47">
        <v>0</v>
      </c>
      <c r="F101" s="47">
        <v>0</v>
      </c>
      <c r="G101" s="47">
        <v>0</v>
      </c>
      <c r="H101" s="30"/>
      <c r="I101" s="30"/>
      <c r="J101" s="30"/>
      <c r="K101" s="30"/>
    </row>
    <row r="102" spans="1:11" ht="14.1" customHeight="1" x14ac:dyDescent="0.25">
      <c r="A102" s="30"/>
      <c r="B102" s="30"/>
      <c r="C102" s="46" t="s">
        <v>57</v>
      </c>
      <c r="D102" s="47">
        <v>10448000</v>
      </c>
      <c r="E102" s="47">
        <v>14100000</v>
      </c>
      <c r="F102" s="47">
        <v>16400000</v>
      </c>
      <c r="G102" s="47">
        <v>16400000</v>
      </c>
      <c r="H102" s="30"/>
      <c r="I102" s="30"/>
      <c r="J102" s="30"/>
      <c r="K102" s="30"/>
    </row>
    <row r="103" spans="1:11" ht="14.1" customHeight="1" x14ac:dyDescent="0.25">
      <c r="A103" s="30"/>
      <c r="B103" s="30"/>
      <c r="C103" s="46" t="s">
        <v>54</v>
      </c>
      <c r="D103" s="47">
        <v>10448000</v>
      </c>
      <c r="E103" s="47">
        <v>14100000</v>
      </c>
      <c r="F103" s="47">
        <v>16400000</v>
      </c>
      <c r="G103" s="47">
        <v>16400000</v>
      </c>
      <c r="H103" s="30"/>
      <c r="I103" s="30"/>
      <c r="J103" s="30"/>
      <c r="K103" s="30"/>
    </row>
    <row r="104" spans="1:11" ht="14.1" customHeight="1" x14ac:dyDescent="0.25">
      <c r="A104" s="30"/>
      <c r="B104" s="30"/>
      <c r="C104" s="46" t="s">
        <v>55</v>
      </c>
      <c r="D104" s="47">
        <v>0</v>
      </c>
      <c r="E104" s="47">
        <v>0</v>
      </c>
      <c r="F104" s="47">
        <v>0</v>
      </c>
      <c r="G104" s="47">
        <v>0</v>
      </c>
      <c r="H104" s="30"/>
      <c r="I104" s="30"/>
      <c r="J104" s="30"/>
      <c r="K104" s="30"/>
    </row>
    <row r="105" spans="1:11" ht="14.1" customHeight="1" x14ac:dyDescent="0.25">
      <c r="A105" s="30"/>
      <c r="B105" s="30"/>
      <c r="C105" s="46" t="s">
        <v>58</v>
      </c>
      <c r="D105" s="47">
        <v>0</v>
      </c>
      <c r="E105" s="47">
        <v>0</v>
      </c>
      <c r="F105" s="47">
        <v>0</v>
      </c>
      <c r="G105" s="47">
        <v>0</v>
      </c>
      <c r="H105" s="30"/>
      <c r="I105" s="30"/>
      <c r="J105" s="30"/>
      <c r="K105" s="30"/>
    </row>
    <row r="106" spans="1:11" ht="14.1" customHeight="1" x14ac:dyDescent="0.25">
      <c r="A106" s="30"/>
      <c r="B106" s="30"/>
      <c r="C106" s="46" t="s">
        <v>54</v>
      </c>
      <c r="D106" s="47">
        <v>0</v>
      </c>
      <c r="E106" s="47">
        <v>0</v>
      </c>
      <c r="F106" s="47">
        <v>0</v>
      </c>
      <c r="G106" s="47">
        <v>0</v>
      </c>
      <c r="H106" s="30"/>
      <c r="I106" s="30"/>
      <c r="J106" s="30"/>
      <c r="K106" s="30"/>
    </row>
    <row r="107" spans="1:11" ht="14.1" customHeight="1" x14ac:dyDescent="0.25">
      <c r="A107" s="30"/>
      <c r="B107" s="30"/>
      <c r="C107" s="46" t="s">
        <v>55</v>
      </c>
      <c r="D107" s="47">
        <v>0</v>
      </c>
      <c r="E107" s="47">
        <v>0</v>
      </c>
      <c r="F107" s="47">
        <v>0</v>
      </c>
      <c r="G107" s="47">
        <v>0</v>
      </c>
      <c r="H107" s="30"/>
      <c r="I107" s="30"/>
      <c r="J107" s="30"/>
      <c r="K107" s="30"/>
    </row>
    <row r="108" spans="1:11" ht="14.1" customHeight="1" x14ac:dyDescent="0.25">
      <c r="A108" s="30"/>
      <c r="B108" s="30"/>
      <c r="C108" s="46" t="s">
        <v>59</v>
      </c>
      <c r="D108" s="47">
        <v>0</v>
      </c>
      <c r="E108" s="47">
        <v>0</v>
      </c>
      <c r="F108" s="47">
        <v>0</v>
      </c>
      <c r="G108" s="47">
        <v>0</v>
      </c>
      <c r="H108" s="30"/>
      <c r="I108" s="30"/>
      <c r="J108" s="30"/>
      <c r="K108" s="30"/>
    </row>
    <row r="109" spans="1:11" ht="14.1" customHeight="1" x14ac:dyDescent="0.25">
      <c r="A109" s="30"/>
      <c r="B109" s="30"/>
      <c r="C109" s="46" t="s">
        <v>54</v>
      </c>
      <c r="D109" s="47">
        <v>0</v>
      </c>
      <c r="E109" s="47">
        <v>0</v>
      </c>
      <c r="F109" s="47">
        <v>0</v>
      </c>
      <c r="G109" s="47">
        <v>0</v>
      </c>
      <c r="H109" s="30"/>
      <c r="I109" s="30"/>
      <c r="J109" s="30"/>
      <c r="K109" s="30"/>
    </row>
    <row r="110" spans="1:11" ht="14.1" customHeight="1" x14ac:dyDescent="0.25">
      <c r="A110" s="30"/>
      <c r="B110" s="30"/>
      <c r="C110" s="46" t="s">
        <v>55</v>
      </c>
      <c r="D110" s="47">
        <v>0</v>
      </c>
      <c r="E110" s="47">
        <v>0</v>
      </c>
      <c r="F110" s="47">
        <v>0</v>
      </c>
      <c r="G110" s="47">
        <v>0</v>
      </c>
      <c r="H110" s="30"/>
      <c r="I110" s="30"/>
      <c r="J110" s="30"/>
      <c r="K110" s="30"/>
    </row>
    <row r="111" spans="1:11" ht="14.1" customHeight="1" x14ac:dyDescent="0.25">
      <c r="A111" s="30"/>
      <c r="B111" s="30"/>
      <c r="C111" s="46" t="s">
        <v>60</v>
      </c>
      <c r="D111" s="47">
        <v>0</v>
      </c>
      <c r="E111" s="47">
        <v>0</v>
      </c>
      <c r="F111" s="47">
        <v>0</v>
      </c>
      <c r="G111" s="47">
        <v>0</v>
      </c>
      <c r="H111" s="30"/>
      <c r="I111" s="30"/>
      <c r="J111" s="30"/>
      <c r="K111" s="30"/>
    </row>
    <row r="112" spans="1:11" ht="14.1" customHeight="1" x14ac:dyDescent="0.25">
      <c r="A112" s="30"/>
      <c r="B112" s="30"/>
      <c r="C112" s="46" t="s">
        <v>54</v>
      </c>
      <c r="D112" s="47">
        <v>0</v>
      </c>
      <c r="E112" s="47">
        <v>0</v>
      </c>
      <c r="F112" s="47">
        <v>0</v>
      </c>
      <c r="G112" s="47">
        <v>0</v>
      </c>
      <c r="H112" s="30"/>
      <c r="I112" s="30"/>
      <c r="J112" s="30"/>
      <c r="K112" s="30"/>
    </row>
    <row r="113" spans="1:11" ht="14.1" customHeight="1" x14ac:dyDescent="0.25">
      <c r="A113" s="30"/>
      <c r="B113" s="30"/>
      <c r="C113" s="46" t="s">
        <v>55</v>
      </c>
      <c r="D113" s="47">
        <v>0</v>
      </c>
      <c r="E113" s="47">
        <v>0</v>
      </c>
      <c r="F113" s="47">
        <v>0</v>
      </c>
      <c r="G113" s="47">
        <v>0</v>
      </c>
      <c r="H113" s="30"/>
      <c r="I113" s="30"/>
      <c r="J113" s="30"/>
      <c r="K113" s="30"/>
    </row>
    <row r="114" spans="1:11" ht="14.1" customHeight="1" x14ac:dyDescent="0.25">
      <c r="A114" s="30"/>
      <c r="B114" s="30"/>
      <c r="C114" s="46" t="s">
        <v>61</v>
      </c>
      <c r="D114" s="47">
        <v>300000</v>
      </c>
      <c r="E114" s="47">
        <v>300000</v>
      </c>
      <c r="F114" s="47">
        <v>0</v>
      </c>
      <c r="G114" s="47">
        <v>0</v>
      </c>
      <c r="H114" s="30"/>
      <c r="I114" s="30"/>
      <c r="J114" s="30"/>
      <c r="K114" s="30"/>
    </row>
    <row r="115" spans="1:11" ht="14.1" customHeight="1" x14ac:dyDescent="0.25">
      <c r="A115" s="30"/>
      <c r="B115" s="30"/>
      <c r="C115" s="46" t="s">
        <v>54</v>
      </c>
      <c r="D115" s="47">
        <v>300000</v>
      </c>
      <c r="E115" s="47">
        <v>300000</v>
      </c>
      <c r="F115" s="47">
        <v>0</v>
      </c>
      <c r="G115" s="47">
        <v>0</v>
      </c>
      <c r="H115" s="30"/>
      <c r="I115" s="30"/>
      <c r="J115" s="30"/>
      <c r="K115" s="30"/>
    </row>
    <row r="116" spans="1:11" ht="14.1" customHeight="1" x14ac:dyDescent="0.25">
      <c r="A116" s="30"/>
      <c r="B116" s="30"/>
      <c r="C116" s="46" t="s">
        <v>55</v>
      </c>
      <c r="D116" s="47">
        <v>0</v>
      </c>
      <c r="E116" s="47">
        <v>0</v>
      </c>
      <c r="F116" s="47">
        <v>0</v>
      </c>
      <c r="G116" s="47">
        <v>0</v>
      </c>
      <c r="H116" s="30"/>
      <c r="I116" s="30"/>
      <c r="J116" s="30"/>
      <c r="K116" s="30"/>
    </row>
    <row r="117" spans="1:11" ht="14.1" customHeight="1" x14ac:dyDescent="0.25">
      <c r="A117" s="30"/>
      <c r="B117" s="30"/>
      <c r="C117" s="46" t="s">
        <v>62</v>
      </c>
      <c r="D117" s="47">
        <v>0</v>
      </c>
      <c r="E117" s="47">
        <v>0</v>
      </c>
      <c r="F117" s="47">
        <v>0</v>
      </c>
      <c r="G117" s="47">
        <v>0</v>
      </c>
      <c r="H117" s="30"/>
      <c r="I117" s="30"/>
      <c r="J117" s="30"/>
      <c r="K117" s="30"/>
    </row>
    <row r="118" spans="1:11" ht="14.1" customHeight="1" x14ac:dyDescent="0.25">
      <c r="A118" s="30"/>
      <c r="B118" s="30"/>
      <c r="C118" s="46" t="s">
        <v>54</v>
      </c>
      <c r="D118" s="47">
        <v>0</v>
      </c>
      <c r="E118" s="47">
        <v>0</v>
      </c>
      <c r="F118" s="47">
        <v>0</v>
      </c>
      <c r="G118" s="47">
        <v>0</v>
      </c>
      <c r="H118" s="30"/>
      <c r="I118" s="30"/>
      <c r="J118" s="30"/>
      <c r="K118" s="30"/>
    </row>
    <row r="119" spans="1:11" ht="14.1" customHeight="1" x14ac:dyDescent="0.25">
      <c r="A119" s="30"/>
      <c r="B119" s="30"/>
      <c r="C119" s="46" t="s">
        <v>63</v>
      </c>
      <c r="D119" s="47">
        <v>0</v>
      </c>
      <c r="E119" s="47">
        <v>0</v>
      </c>
      <c r="F119" s="47">
        <v>0</v>
      </c>
      <c r="G119" s="47">
        <v>0</v>
      </c>
      <c r="H119" s="30"/>
      <c r="I119" s="30"/>
      <c r="J119" s="30"/>
      <c r="K119" s="30"/>
    </row>
    <row r="120" spans="1:11" ht="14.1" customHeight="1" x14ac:dyDescent="0.25">
      <c r="A120" s="30"/>
      <c r="B120" s="30"/>
      <c r="C120" s="46" t="s">
        <v>64</v>
      </c>
      <c r="D120" s="47">
        <v>0</v>
      </c>
      <c r="E120" s="47">
        <v>0</v>
      </c>
      <c r="F120" s="47">
        <v>0</v>
      </c>
      <c r="G120" s="47">
        <v>0</v>
      </c>
      <c r="H120" s="30"/>
      <c r="I120" s="30"/>
      <c r="J120" s="30"/>
      <c r="K120" s="30"/>
    </row>
    <row r="121" spans="1:11" ht="14.1" customHeight="1" x14ac:dyDescent="0.25">
      <c r="A121" s="30"/>
      <c r="B121" s="30"/>
      <c r="C121" s="46" t="s">
        <v>65</v>
      </c>
      <c r="D121" s="47">
        <v>0</v>
      </c>
      <c r="E121" s="47">
        <v>0</v>
      </c>
      <c r="F121" s="47">
        <v>0</v>
      </c>
      <c r="G121" s="47">
        <v>0</v>
      </c>
      <c r="H121" s="30"/>
      <c r="I121" s="30"/>
      <c r="J121" s="30"/>
      <c r="K121" s="30"/>
    </row>
    <row r="122" spans="1:11" ht="14.1" customHeight="1" x14ac:dyDescent="0.25">
      <c r="A122" s="30"/>
      <c r="B122" s="30"/>
      <c r="C122" s="46" t="s">
        <v>66</v>
      </c>
      <c r="D122" s="47">
        <v>0</v>
      </c>
      <c r="E122" s="47">
        <v>0</v>
      </c>
      <c r="F122" s="47">
        <v>0</v>
      </c>
      <c r="G122" s="47">
        <v>0</v>
      </c>
      <c r="H122" s="30"/>
      <c r="I122" s="30"/>
      <c r="J122" s="30"/>
      <c r="K122" s="30"/>
    </row>
    <row r="123" spans="1:11" ht="14.1" customHeight="1" x14ac:dyDescent="0.25">
      <c r="A123" s="30"/>
      <c r="B123" s="30"/>
      <c r="C123" s="46" t="s">
        <v>67</v>
      </c>
      <c r="D123" s="47">
        <v>0</v>
      </c>
      <c r="E123" s="47">
        <v>0</v>
      </c>
      <c r="F123" s="47">
        <v>0</v>
      </c>
      <c r="G123" s="47">
        <v>0</v>
      </c>
      <c r="H123" s="30"/>
      <c r="I123" s="30"/>
      <c r="J123" s="30"/>
      <c r="K123" s="30"/>
    </row>
    <row r="124" spans="1:11" ht="14.1" customHeight="1" x14ac:dyDescent="0.25">
      <c r="A124" s="30"/>
      <c r="B124" s="30"/>
      <c r="C124" s="46" t="s">
        <v>54</v>
      </c>
      <c r="D124" s="47">
        <v>0</v>
      </c>
      <c r="E124" s="47">
        <v>0</v>
      </c>
      <c r="F124" s="47">
        <v>0</v>
      </c>
      <c r="G124" s="47">
        <v>0</v>
      </c>
      <c r="H124" s="30"/>
      <c r="I124" s="30"/>
      <c r="J124" s="30"/>
      <c r="K124" s="30"/>
    </row>
    <row r="125" spans="1:11" ht="14.1" customHeight="1" x14ac:dyDescent="0.25">
      <c r="A125" s="30"/>
      <c r="B125" s="30"/>
      <c r="C125" s="46" t="s">
        <v>63</v>
      </c>
      <c r="D125" s="47">
        <v>0</v>
      </c>
      <c r="E125" s="47">
        <v>0</v>
      </c>
      <c r="F125" s="47">
        <v>0</v>
      </c>
      <c r="G125" s="47">
        <v>0</v>
      </c>
      <c r="H125" s="30"/>
      <c r="I125" s="30"/>
      <c r="J125" s="30"/>
      <c r="K125" s="30"/>
    </row>
    <row r="126" spans="1:11" ht="14.1" customHeight="1" x14ac:dyDescent="0.25">
      <c r="A126" s="30"/>
      <c r="B126" s="30"/>
      <c r="C126" s="46" t="s">
        <v>64</v>
      </c>
      <c r="D126" s="47">
        <v>0</v>
      </c>
      <c r="E126" s="47">
        <v>0</v>
      </c>
      <c r="F126" s="47">
        <v>0</v>
      </c>
      <c r="G126" s="47">
        <v>0</v>
      </c>
      <c r="H126" s="30"/>
      <c r="I126" s="30"/>
      <c r="J126" s="30"/>
      <c r="K126" s="30"/>
    </row>
    <row r="127" spans="1:11" ht="14.1" customHeight="1" x14ac:dyDescent="0.25">
      <c r="A127" s="30"/>
      <c r="B127" s="30"/>
      <c r="C127" s="46" t="s">
        <v>65</v>
      </c>
      <c r="D127" s="47">
        <v>0</v>
      </c>
      <c r="E127" s="47">
        <v>0</v>
      </c>
      <c r="F127" s="47">
        <v>0</v>
      </c>
      <c r="G127" s="47">
        <v>0</v>
      </c>
      <c r="H127" s="30"/>
      <c r="I127" s="30"/>
      <c r="J127" s="30"/>
      <c r="K127" s="30"/>
    </row>
    <row r="128" spans="1:11" ht="14.1" customHeight="1" x14ac:dyDescent="0.25">
      <c r="A128" s="30"/>
      <c r="B128" s="30"/>
      <c r="C128" s="46" t="s">
        <v>66</v>
      </c>
      <c r="D128" s="47">
        <v>0</v>
      </c>
      <c r="E128" s="47">
        <v>0</v>
      </c>
      <c r="F128" s="47">
        <v>0</v>
      </c>
      <c r="G128" s="47">
        <v>0</v>
      </c>
      <c r="H128" s="30"/>
      <c r="I128" s="30"/>
      <c r="J128" s="30"/>
      <c r="K128" s="30"/>
    </row>
    <row r="129" spans="1:11" ht="14.1" customHeight="1" x14ac:dyDescent="0.25">
      <c r="A129" s="30"/>
      <c r="B129" s="30"/>
      <c r="C129" s="46" t="s">
        <v>68</v>
      </c>
      <c r="D129" s="47">
        <v>0</v>
      </c>
      <c r="E129" s="47">
        <v>0</v>
      </c>
      <c r="F129" s="47">
        <v>0</v>
      </c>
      <c r="G129" s="47">
        <v>0</v>
      </c>
      <c r="H129" s="30"/>
      <c r="I129" s="30"/>
      <c r="J129" s="30"/>
      <c r="K129" s="30"/>
    </row>
    <row r="130" spans="1:11" ht="14.1" customHeight="1" x14ac:dyDescent="0.25">
      <c r="A130" s="30"/>
      <c r="B130" s="30"/>
      <c r="C130" s="46" t="s">
        <v>54</v>
      </c>
      <c r="D130" s="47">
        <v>0</v>
      </c>
      <c r="E130" s="47">
        <v>0</v>
      </c>
      <c r="F130" s="47">
        <v>0</v>
      </c>
      <c r="G130" s="47">
        <v>0</v>
      </c>
      <c r="H130" s="30"/>
      <c r="I130" s="30"/>
      <c r="J130" s="30"/>
      <c r="K130" s="30"/>
    </row>
    <row r="131" spans="1:11" ht="14.1" customHeight="1" x14ac:dyDescent="0.25">
      <c r="A131" s="30"/>
      <c r="B131" s="30"/>
      <c r="C131" s="46" t="s">
        <v>63</v>
      </c>
      <c r="D131" s="47">
        <v>0</v>
      </c>
      <c r="E131" s="47">
        <v>0</v>
      </c>
      <c r="F131" s="47">
        <v>0</v>
      </c>
      <c r="G131" s="47">
        <v>0</v>
      </c>
      <c r="H131" s="30"/>
      <c r="I131" s="30"/>
      <c r="J131" s="30"/>
      <c r="K131" s="30"/>
    </row>
    <row r="132" spans="1:11" ht="14.1" customHeight="1" x14ac:dyDescent="0.25">
      <c r="A132" s="30"/>
      <c r="B132" s="30"/>
      <c r="C132" s="46" t="s">
        <v>64</v>
      </c>
      <c r="D132" s="47">
        <v>0</v>
      </c>
      <c r="E132" s="47">
        <v>0</v>
      </c>
      <c r="F132" s="47">
        <v>0</v>
      </c>
      <c r="G132" s="47">
        <v>0</v>
      </c>
      <c r="H132" s="30"/>
      <c r="I132" s="30"/>
      <c r="J132" s="30"/>
      <c r="K132" s="30"/>
    </row>
    <row r="133" spans="1:11" ht="14.1" customHeight="1" x14ac:dyDescent="0.25">
      <c r="A133" s="30"/>
      <c r="B133" s="30"/>
      <c r="C133" s="46" t="s">
        <v>65</v>
      </c>
      <c r="D133" s="47">
        <v>0</v>
      </c>
      <c r="E133" s="47">
        <v>0</v>
      </c>
      <c r="F133" s="47">
        <v>0</v>
      </c>
      <c r="G133" s="47">
        <v>0</v>
      </c>
      <c r="H133" s="30"/>
      <c r="I133" s="30"/>
      <c r="J133" s="30"/>
      <c r="K133" s="30"/>
    </row>
    <row r="134" spans="1:11" ht="14.1" customHeight="1" x14ac:dyDescent="0.25">
      <c r="A134" s="30"/>
      <c r="B134" s="30"/>
      <c r="C134" s="46" t="s">
        <v>66</v>
      </c>
      <c r="D134" s="47">
        <v>0</v>
      </c>
      <c r="E134" s="47">
        <v>0</v>
      </c>
      <c r="F134" s="47">
        <v>0</v>
      </c>
      <c r="G134" s="47">
        <v>0</v>
      </c>
      <c r="H134" s="30"/>
      <c r="I134" s="30"/>
      <c r="J134" s="30"/>
      <c r="K134" s="30"/>
    </row>
    <row r="135" spans="1:11" ht="14.1" customHeight="1" x14ac:dyDescent="0.25">
      <c r="A135" s="30"/>
      <c r="B135" s="30"/>
      <c r="C135" s="46" t="s">
        <v>69</v>
      </c>
      <c r="D135" s="47">
        <v>0</v>
      </c>
      <c r="E135" s="47">
        <v>0</v>
      </c>
      <c r="F135" s="47">
        <v>0</v>
      </c>
      <c r="G135" s="47">
        <v>0</v>
      </c>
      <c r="H135" s="30"/>
      <c r="I135" s="30"/>
      <c r="J135" s="30"/>
      <c r="K135" s="30"/>
    </row>
    <row r="136" spans="1:11" ht="14.1" customHeight="1" x14ac:dyDescent="0.25">
      <c r="A136" s="30"/>
      <c r="B136" s="30"/>
      <c r="C136" s="46" t="s">
        <v>70</v>
      </c>
      <c r="D136" s="47">
        <v>0</v>
      </c>
      <c r="E136" s="47">
        <v>0</v>
      </c>
      <c r="F136" s="47">
        <v>0</v>
      </c>
      <c r="G136" s="47">
        <v>0</v>
      </c>
      <c r="H136" s="30"/>
      <c r="I136" s="30"/>
      <c r="J136" s="30"/>
      <c r="K136" s="30"/>
    </row>
    <row r="137" spans="1:11" ht="14.1" customHeight="1" x14ac:dyDescent="0.25">
      <c r="A137" s="30"/>
      <c r="B137" s="30"/>
      <c r="C137" s="48" t="s">
        <v>71</v>
      </c>
      <c r="D137" s="47">
        <v>66908000</v>
      </c>
      <c r="E137" s="47">
        <v>72000000</v>
      </c>
      <c r="F137" s="47">
        <v>74000000</v>
      </c>
      <c r="G137" s="47">
        <v>74000000</v>
      </c>
      <c r="H137" s="30"/>
      <c r="I137" s="30"/>
      <c r="J137" s="30"/>
      <c r="K137" s="30"/>
    </row>
    <row r="138" spans="1:11" ht="15" customHeight="1" x14ac:dyDescent="0.25">
      <c r="A138" s="30"/>
      <c r="B138" s="30"/>
      <c r="C138" s="50" t="s">
        <v>47</v>
      </c>
      <c r="D138" s="51" t="s">
        <v>47</v>
      </c>
      <c r="E138" s="51" t="s">
        <v>47</v>
      </c>
      <c r="F138" s="51" t="s">
        <v>47</v>
      </c>
      <c r="G138" s="51" t="s">
        <v>47</v>
      </c>
      <c r="H138" s="30"/>
      <c r="I138" s="30"/>
      <c r="J138" s="30"/>
      <c r="K138" s="30"/>
    </row>
    <row r="139" spans="1:11" ht="15" customHeight="1" x14ac:dyDescent="0.25">
      <c r="A139" s="30"/>
      <c r="B139" s="30"/>
      <c r="C139" s="33" t="s">
        <v>118</v>
      </c>
      <c r="D139" s="52">
        <v>91908000</v>
      </c>
      <c r="E139" s="52">
        <v>73000000</v>
      </c>
      <c r="F139" s="52">
        <v>75000000</v>
      </c>
      <c r="G139" s="52">
        <v>75000000</v>
      </c>
      <c r="H139" s="30"/>
      <c r="I139" s="30"/>
      <c r="J139" s="30"/>
      <c r="K139" s="30"/>
    </row>
    <row r="140" spans="1:11" ht="15" customHeight="1" x14ac:dyDescent="0.25">
      <c r="A140" s="30"/>
      <c r="B140" s="30"/>
      <c r="C140" s="34" t="s">
        <v>53</v>
      </c>
      <c r="D140" s="53">
        <v>46800000</v>
      </c>
      <c r="E140" s="53">
        <v>48000000</v>
      </c>
      <c r="F140" s="53">
        <v>48000000</v>
      </c>
      <c r="G140" s="53">
        <v>48000000</v>
      </c>
      <c r="H140" s="30"/>
      <c r="I140" s="30"/>
      <c r="J140" s="30"/>
      <c r="K140" s="30"/>
    </row>
    <row r="141" spans="1:11" ht="15" customHeight="1" x14ac:dyDescent="0.25">
      <c r="A141" s="30"/>
      <c r="B141" s="30"/>
      <c r="C141" s="34" t="s">
        <v>54</v>
      </c>
      <c r="D141" s="53">
        <v>46800000</v>
      </c>
      <c r="E141" s="53">
        <v>48000000</v>
      </c>
      <c r="F141" s="53">
        <v>48000000</v>
      </c>
      <c r="G141" s="53">
        <v>48000000</v>
      </c>
      <c r="H141" s="30"/>
      <c r="I141" s="30"/>
      <c r="J141" s="30"/>
      <c r="K141" s="30"/>
    </row>
    <row r="142" spans="1:11" ht="15" customHeight="1" x14ac:dyDescent="0.25">
      <c r="A142" s="30"/>
      <c r="B142" s="30"/>
      <c r="C142" s="34" t="s">
        <v>55</v>
      </c>
      <c r="D142" s="53">
        <v>0</v>
      </c>
      <c r="E142" s="53">
        <v>0</v>
      </c>
      <c r="F142" s="53">
        <v>0</v>
      </c>
      <c r="G142" s="53">
        <v>0</v>
      </c>
      <c r="H142" s="30"/>
      <c r="I142" s="30"/>
      <c r="J142" s="30"/>
      <c r="K142" s="30"/>
    </row>
    <row r="143" spans="1:11" ht="15" customHeight="1" x14ac:dyDescent="0.25">
      <c r="A143" s="30"/>
      <c r="B143" s="30"/>
      <c r="C143" s="34" t="s">
        <v>56</v>
      </c>
      <c r="D143" s="53">
        <v>9360000</v>
      </c>
      <c r="E143" s="53">
        <v>9600000</v>
      </c>
      <c r="F143" s="53">
        <v>9600000</v>
      </c>
      <c r="G143" s="53">
        <v>9600000</v>
      </c>
      <c r="H143" s="30"/>
      <c r="I143" s="30"/>
      <c r="J143" s="30"/>
      <c r="K143" s="30"/>
    </row>
    <row r="144" spans="1:11" ht="15" customHeight="1" x14ac:dyDescent="0.25">
      <c r="A144" s="30"/>
      <c r="B144" s="30"/>
      <c r="C144" s="34" t="s">
        <v>54</v>
      </c>
      <c r="D144" s="53">
        <v>9360000</v>
      </c>
      <c r="E144" s="53">
        <v>9600000</v>
      </c>
      <c r="F144" s="53">
        <v>9600000</v>
      </c>
      <c r="G144" s="53">
        <v>9600000</v>
      </c>
      <c r="H144" s="30"/>
      <c r="I144" s="30"/>
      <c r="J144" s="30"/>
      <c r="K144" s="30"/>
    </row>
    <row r="145" spans="1:11" ht="15" customHeight="1" x14ac:dyDescent="0.25">
      <c r="A145" s="30"/>
      <c r="B145" s="30"/>
      <c r="C145" s="34" t="s">
        <v>55</v>
      </c>
      <c r="D145" s="53">
        <v>0</v>
      </c>
      <c r="E145" s="53">
        <v>0</v>
      </c>
      <c r="F145" s="53">
        <v>0</v>
      </c>
      <c r="G145" s="53">
        <v>0</v>
      </c>
      <c r="H145" s="30"/>
      <c r="I145" s="30"/>
      <c r="J145" s="30"/>
      <c r="K145" s="30"/>
    </row>
    <row r="146" spans="1:11" ht="15" customHeight="1" x14ac:dyDescent="0.25">
      <c r="A146" s="30"/>
      <c r="B146" s="30"/>
      <c r="C146" s="34" t="s">
        <v>57</v>
      </c>
      <c r="D146" s="53">
        <v>10448000</v>
      </c>
      <c r="E146" s="53">
        <v>14100000</v>
      </c>
      <c r="F146" s="53">
        <v>16400000</v>
      </c>
      <c r="G146" s="53">
        <v>16400000</v>
      </c>
      <c r="H146" s="30"/>
      <c r="I146" s="30"/>
      <c r="J146" s="30"/>
      <c r="K146" s="30"/>
    </row>
    <row r="147" spans="1:11" ht="15" customHeight="1" x14ac:dyDescent="0.25">
      <c r="A147" s="30"/>
      <c r="B147" s="30"/>
      <c r="C147" s="34" t="s">
        <v>54</v>
      </c>
      <c r="D147" s="53">
        <v>10448000</v>
      </c>
      <c r="E147" s="53">
        <v>14100000</v>
      </c>
      <c r="F147" s="53">
        <v>16400000</v>
      </c>
      <c r="G147" s="53">
        <v>16400000</v>
      </c>
      <c r="H147" s="30"/>
      <c r="I147" s="30"/>
      <c r="J147" s="30"/>
      <c r="K147" s="30"/>
    </row>
    <row r="148" spans="1:11" ht="15" customHeight="1" x14ac:dyDescent="0.25">
      <c r="A148" s="30"/>
      <c r="B148" s="30"/>
      <c r="C148" s="34" t="s">
        <v>55</v>
      </c>
      <c r="D148" s="53">
        <v>0</v>
      </c>
      <c r="E148" s="53">
        <v>0</v>
      </c>
      <c r="F148" s="53">
        <v>0</v>
      </c>
      <c r="G148" s="53">
        <v>0</v>
      </c>
      <c r="H148" s="30"/>
      <c r="I148" s="30"/>
      <c r="J148" s="30"/>
      <c r="K148" s="30"/>
    </row>
    <row r="149" spans="1:11" ht="15" customHeight="1" x14ac:dyDescent="0.25">
      <c r="A149" s="30"/>
      <c r="B149" s="30"/>
      <c r="C149" s="34" t="s">
        <v>58</v>
      </c>
      <c r="D149" s="53">
        <v>0</v>
      </c>
      <c r="E149" s="53">
        <v>0</v>
      </c>
      <c r="F149" s="53">
        <v>0</v>
      </c>
      <c r="G149" s="53">
        <v>0</v>
      </c>
      <c r="H149" s="30"/>
      <c r="I149" s="30"/>
      <c r="J149" s="30"/>
      <c r="K149" s="30"/>
    </row>
    <row r="150" spans="1:11" ht="15" customHeight="1" x14ac:dyDescent="0.25">
      <c r="A150" s="30"/>
      <c r="B150" s="30"/>
      <c r="C150" s="34" t="s">
        <v>54</v>
      </c>
      <c r="D150" s="53">
        <v>0</v>
      </c>
      <c r="E150" s="53">
        <v>0</v>
      </c>
      <c r="F150" s="53">
        <v>0</v>
      </c>
      <c r="G150" s="53">
        <v>0</v>
      </c>
      <c r="H150" s="30"/>
      <c r="I150" s="30"/>
      <c r="J150" s="30"/>
      <c r="K150" s="30"/>
    </row>
    <row r="151" spans="1:11" ht="15" customHeight="1" x14ac:dyDescent="0.25">
      <c r="A151" s="30"/>
      <c r="B151" s="30"/>
      <c r="C151" s="34" t="s">
        <v>55</v>
      </c>
      <c r="D151" s="53">
        <v>0</v>
      </c>
      <c r="E151" s="53">
        <v>0</v>
      </c>
      <c r="F151" s="53">
        <v>0</v>
      </c>
      <c r="G151" s="53">
        <v>0</v>
      </c>
      <c r="H151" s="30"/>
      <c r="I151" s="30"/>
      <c r="J151" s="30"/>
      <c r="K151" s="30"/>
    </row>
    <row r="152" spans="1:11" ht="20.100000000000001" customHeight="1" x14ac:dyDescent="0.25">
      <c r="A152" s="30"/>
      <c r="B152" s="30"/>
      <c r="C152" s="34" t="s">
        <v>119</v>
      </c>
      <c r="D152" s="54">
        <v>0</v>
      </c>
      <c r="E152" s="54">
        <v>0</v>
      </c>
      <c r="F152" s="54">
        <v>0</v>
      </c>
      <c r="G152" s="54">
        <v>0</v>
      </c>
      <c r="H152" s="30"/>
      <c r="I152" s="30"/>
      <c r="J152" s="30"/>
      <c r="K152" s="30"/>
    </row>
    <row r="153" spans="1:11" ht="15" customHeight="1" x14ac:dyDescent="0.25">
      <c r="A153" s="30"/>
      <c r="B153" s="30"/>
      <c r="C153" s="34" t="s">
        <v>54</v>
      </c>
      <c r="D153" s="53">
        <v>0</v>
      </c>
      <c r="E153" s="53">
        <v>0</v>
      </c>
      <c r="F153" s="53">
        <v>0</v>
      </c>
      <c r="G153" s="53">
        <v>0</v>
      </c>
      <c r="H153" s="30"/>
      <c r="I153" s="30"/>
      <c r="J153" s="30"/>
      <c r="K153" s="30"/>
    </row>
    <row r="154" spans="1:11" ht="15" customHeight="1" x14ac:dyDescent="0.25">
      <c r="A154" s="30"/>
      <c r="B154" s="30"/>
      <c r="C154" s="34" t="s">
        <v>55</v>
      </c>
      <c r="D154" s="53">
        <v>0</v>
      </c>
      <c r="E154" s="53">
        <v>0</v>
      </c>
      <c r="F154" s="53">
        <v>0</v>
      </c>
      <c r="G154" s="53">
        <v>0</v>
      </c>
      <c r="H154" s="30"/>
      <c r="I154" s="30"/>
      <c r="J154" s="30"/>
      <c r="K154" s="30"/>
    </row>
    <row r="155" spans="1:11" ht="15" customHeight="1" x14ac:dyDescent="0.25">
      <c r="A155" s="30"/>
      <c r="B155" s="30"/>
      <c r="C155" s="34" t="s">
        <v>60</v>
      </c>
      <c r="D155" s="53">
        <v>0</v>
      </c>
      <c r="E155" s="53">
        <v>0</v>
      </c>
      <c r="F155" s="53">
        <v>0</v>
      </c>
      <c r="G155" s="53">
        <v>0</v>
      </c>
      <c r="H155" s="30"/>
      <c r="I155" s="30"/>
      <c r="J155" s="30"/>
      <c r="K155" s="30"/>
    </row>
    <row r="156" spans="1:11" ht="15" customHeight="1" x14ac:dyDescent="0.25">
      <c r="A156" s="30"/>
      <c r="B156" s="30"/>
      <c r="C156" s="34" t="s">
        <v>54</v>
      </c>
      <c r="D156" s="53">
        <v>0</v>
      </c>
      <c r="E156" s="53">
        <v>0</v>
      </c>
      <c r="F156" s="53">
        <v>0</v>
      </c>
      <c r="G156" s="53">
        <v>0</v>
      </c>
      <c r="H156" s="30"/>
      <c r="I156" s="30"/>
      <c r="J156" s="30"/>
      <c r="K156" s="30"/>
    </row>
    <row r="157" spans="1:11" ht="15" customHeight="1" x14ac:dyDescent="0.25">
      <c r="A157" s="30"/>
      <c r="B157" s="30"/>
      <c r="C157" s="34" t="s">
        <v>55</v>
      </c>
      <c r="D157" s="53">
        <v>0</v>
      </c>
      <c r="E157" s="53">
        <v>0</v>
      </c>
      <c r="F157" s="53">
        <v>0</v>
      </c>
      <c r="G157" s="53">
        <v>0</v>
      </c>
      <c r="H157" s="30"/>
      <c r="I157" s="30"/>
      <c r="J157" s="30"/>
      <c r="K157" s="30"/>
    </row>
    <row r="158" spans="1:11" ht="15" customHeight="1" x14ac:dyDescent="0.25">
      <c r="A158" s="30"/>
      <c r="B158" s="30"/>
      <c r="C158" s="34" t="s">
        <v>61</v>
      </c>
      <c r="D158" s="53">
        <v>300000</v>
      </c>
      <c r="E158" s="53">
        <v>300000</v>
      </c>
      <c r="F158" s="53">
        <v>0</v>
      </c>
      <c r="G158" s="53">
        <v>0</v>
      </c>
      <c r="H158" s="30"/>
      <c r="I158" s="30"/>
      <c r="J158" s="30"/>
      <c r="K158" s="30"/>
    </row>
    <row r="159" spans="1:11" ht="15" customHeight="1" x14ac:dyDescent="0.25">
      <c r="A159" s="30"/>
      <c r="B159" s="30"/>
      <c r="C159" s="34" t="s">
        <v>54</v>
      </c>
      <c r="D159" s="53">
        <v>300000</v>
      </c>
      <c r="E159" s="53">
        <v>300000</v>
      </c>
      <c r="F159" s="53">
        <v>0</v>
      </c>
      <c r="G159" s="53">
        <v>0</v>
      </c>
      <c r="H159" s="30"/>
      <c r="I159" s="30"/>
      <c r="J159" s="30"/>
      <c r="K159" s="30"/>
    </row>
    <row r="160" spans="1:11" ht="15" customHeight="1" x14ac:dyDescent="0.25">
      <c r="A160" s="30"/>
      <c r="B160" s="30"/>
      <c r="C160" s="34" t="s">
        <v>55</v>
      </c>
      <c r="D160" s="53">
        <v>0</v>
      </c>
      <c r="E160" s="53">
        <v>0</v>
      </c>
      <c r="F160" s="53">
        <v>0</v>
      </c>
      <c r="G160" s="53">
        <v>0</v>
      </c>
      <c r="H160" s="30"/>
      <c r="I160" s="30"/>
      <c r="J160" s="30"/>
      <c r="K160" s="30"/>
    </row>
    <row r="161" spans="1:11" ht="15" customHeight="1" x14ac:dyDescent="0.25">
      <c r="A161" s="30"/>
      <c r="B161" s="30"/>
      <c r="C161" s="34" t="s">
        <v>62</v>
      </c>
      <c r="D161" s="53">
        <v>0</v>
      </c>
      <c r="E161" s="53">
        <v>0</v>
      </c>
      <c r="F161" s="53">
        <v>0</v>
      </c>
      <c r="G161" s="53">
        <v>0</v>
      </c>
      <c r="H161" s="30"/>
      <c r="I161" s="30"/>
      <c r="J161" s="30"/>
      <c r="K161" s="30"/>
    </row>
    <row r="162" spans="1:11" ht="15" customHeight="1" x14ac:dyDescent="0.25">
      <c r="A162" s="30"/>
      <c r="B162" s="30"/>
      <c r="C162" s="34" t="s">
        <v>54</v>
      </c>
      <c r="D162" s="53">
        <v>0</v>
      </c>
      <c r="E162" s="53">
        <v>0</v>
      </c>
      <c r="F162" s="53">
        <v>0</v>
      </c>
      <c r="G162" s="53">
        <v>0</v>
      </c>
      <c r="H162" s="30"/>
      <c r="I162" s="30"/>
      <c r="J162" s="30"/>
      <c r="K162" s="30"/>
    </row>
    <row r="163" spans="1:11" ht="15" customHeight="1" x14ac:dyDescent="0.25">
      <c r="A163" s="30"/>
      <c r="B163" s="30"/>
      <c r="C163" s="34" t="s">
        <v>63</v>
      </c>
      <c r="D163" s="53">
        <v>0</v>
      </c>
      <c r="E163" s="53">
        <v>0</v>
      </c>
      <c r="F163" s="53">
        <v>0</v>
      </c>
      <c r="G163" s="53">
        <v>0</v>
      </c>
      <c r="H163" s="30"/>
      <c r="I163" s="30"/>
      <c r="J163" s="30"/>
      <c r="K163" s="30"/>
    </row>
    <row r="164" spans="1:11" ht="15" customHeight="1" x14ac:dyDescent="0.25">
      <c r="A164" s="30"/>
      <c r="B164" s="30"/>
      <c r="C164" s="34" t="s">
        <v>64</v>
      </c>
      <c r="D164" s="53">
        <v>0</v>
      </c>
      <c r="E164" s="53">
        <v>0</v>
      </c>
      <c r="F164" s="53">
        <v>0</v>
      </c>
      <c r="G164" s="53">
        <v>0</v>
      </c>
      <c r="H164" s="30"/>
      <c r="I164" s="30"/>
      <c r="J164" s="30"/>
      <c r="K164" s="30"/>
    </row>
    <row r="165" spans="1:11" ht="15" customHeight="1" x14ac:dyDescent="0.25">
      <c r="A165" s="30"/>
      <c r="B165" s="30"/>
      <c r="C165" s="34" t="s">
        <v>65</v>
      </c>
      <c r="D165" s="53">
        <v>0</v>
      </c>
      <c r="E165" s="53">
        <v>0</v>
      </c>
      <c r="F165" s="53">
        <v>0</v>
      </c>
      <c r="G165" s="53">
        <v>0</v>
      </c>
      <c r="H165" s="30"/>
      <c r="I165" s="30"/>
      <c r="J165" s="30"/>
      <c r="K165" s="30"/>
    </row>
    <row r="166" spans="1:11" ht="15" customHeight="1" x14ac:dyDescent="0.25">
      <c r="A166" s="30"/>
      <c r="B166" s="30"/>
      <c r="C166" s="34" t="s">
        <v>66</v>
      </c>
      <c r="D166" s="53">
        <v>0</v>
      </c>
      <c r="E166" s="53">
        <v>0</v>
      </c>
      <c r="F166" s="53">
        <v>0</v>
      </c>
      <c r="G166" s="53">
        <v>0</v>
      </c>
      <c r="H166" s="30"/>
      <c r="I166" s="30"/>
      <c r="J166" s="30"/>
      <c r="K166" s="30"/>
    </row>
    <row r="167" spans="1:11" ht="15" customHeight="1" x14ac:dyDescent="0.25">
      <c r="A167" s="30"/>
      <c r="B167" s="30"/>
      <c r="C167" s="34" t="s">
        <v>67</v>
      </c>
      <c r="D167" s="53">
        <v>25000000</v>
      </c>
      <c r="E167" s="53">
        <v>1000000</v>
      </c>
      <c r="F167" s="53">
        <v>1000000</v>
      </c>
      <c r="G167" s="53">
        <v>1000000</v>
      </c>
      <c r="H167" s="30"/>
      <c r="I167" s="30"/>
      <c r="J167" s="30"/>
      <c r="K167" s="30"/>
    </row>
    <row r="168" spans="1:11" ht="15" customHeight="1" x14ac:dyDescent="0.25">
      <c r="A168" s="30"/>
      <c r="B168" s="30"/>
      <c r="C168" s="34" t="s">
        <v>54</v>
      </c>
      <c r="D168" s="53">
        <v>25000000</v>
      </c>
      <c r="E168" s="53">
        <v>1000000</v>
      </c>
      <c r="F168" s="53">
        <v>1000000</v>
      </c>
      <c r="G168" s="53">
        <v>1000000</v>
      </c>
      <c r="H168" s="30"/>
      <c r="I168" s="30"/>
      <c r="J168" s="30"/>
      <c r="K168" s="30"/>
    </row>
    <row r="169" spans="1:11" ht="15" customHeight="1" x14ac:dyDescent="0.25">
      <c r="A169" s="30"/>
      <c r="B169" s="30"/>
      <c r="C169" s="34" t="s">
        <v>63</v>
      </c>
      <c r="D169" s="53">
        <v>0</v>
      </c>
      <c r="E169" s="53">
        <v>0</v>
      </c>
      <c r="F169" s="53">
        <v>0</v>
      </c>
      <c r="G169" s="53">
        <v>0</v>
      </c>
      <c r="H169" s="30"/>
      <c r="I169" s="30"/>
      <c r="J169" s="30"/>
      <c r="K169" s="30"/>
    </row>
    <row r="170" spans="1:11" ht="15" customHeight="1" x14ac:dyDescent="0.25">
      <c r="A170" s="30"/>
      <c r="B170" s="30"/>
      <c r="C170" s="34" t="s">
        <v>64</v>
      </c>
      <c r="D170" s="53">
        <v>0</v>
      </c>
      <c r="E170" s="53">
        <v>0</v>
      </c>
      <c r="F170" s="53">
        <v>0</v>
      </c>
      <c r="G170" s="53">
        <v>0</v>
      </c>
      <c r="H170" s="30"/>
      <c r="I170" s="30"/>
      <c r="J170" s="30"/>
      <c r="K170" s="30"/>
    </row>
    <row r="171" spans="1:11" ht="15" customHeight="1" x14ac:dyDescent="0.25">
      <c r="A171" s="30"/>
      <c r="B171" s="30"/>
      <c r="C171" s="34" t="s">
        <v>65</v>
      </c>
      <c r="D171" s="53">
        <v>0</v>
      </c>
      <c r="E171" s="53">
        <v>0</v>
      </c>
      <c r="F171" s="53">
        <v>0</v>
      </c>
      <c r="G171" s="53">
        <v>0</v>
      </c>
      <c r="H171" s="30"/>
      <c r="I171" s="30"/>
      <c r="J171" s="30"/>
      <c r="K171" s="30"/>
    </row>
    <row r="172" spans="1:11" ht="15" customHeight="1" x14ac:dyDescent="0.25">
      <c r="A172" s="30"/>
      <c r="B172" s="30"/>
      <c r="C172" s="34" t="s">
        <v>66</v>
      </c>
      <c r="D172" s="53">
        <v>0</v>
      </c>
      <c r="E172" s="53">
        <v>0</v>
      </c>
      <c r="F172" s="53">
        <v>0</v>
      </c>
      <c r="G172" s="53">
        <v>0</v>
      </c>
      <c r="H172" s="30"/>
      <c r="I172" s="30"/>
      <c r="J172" s="30"/>
      <c r="K172" s="30"/>
    </row>
    <row r="173" spans="1:11" ht="15" customHeight="1" x14ac:dyDescent="0.25">
      <c r="A173" s="30"/>
      <c r="B173" s="30"/>
      <c r="C173" s="34" t="s">
        <v>68</v>
      </c>
      <c r="D173" s="53">
        <v>0</v>
      </c>
      <c r="E173" s="53">
        <v>0</v>
      </c>
      <c r="F173" s="53">
        <v>0</v>
      </c>
      <c r="G173" s="53">
        <v>0</v>
      </c>
      <c r="H173" s="30"/>
      <c r="I173" s="30"/>
      <c r="J173" s="30"/>
      <c r="K173" s="30"/>
    </row>
    <row r="174" spans="1:11" ht="15" customHeight="1" x14ac:dyDescent="0.25">
      <c r="A174" s="30"/>
      <c r="B174" s="30"/>
      <c r="C174" s="34" t="s">
        <v>54</v>
      </c>
      <c r="D174" s="53">
        <v>0</v>
      </c>
      <c r="E174" s="53">
        <v>0</v>
      </c>
      <c r="F174" s="53">
        <v>0</v>
      </c>
      <c r="G174" s="53">
        <v>0</v>
      </c>
      <c r="H174" s="30"/>
      <c r="I174" s="30"/>
      <c r="J174" s="30"/>
      <c r="K174" s="30"/>
    </row>
    <row r="175" spans="1:11" ht="15" customHeight="1" x14ac:dyDescent="0.25">
      <c r="A175" s="30"/>
      <c r="B175" s="30"/>
      <c r="C175" s="34" t="s">
        <v>63</v>
      </c>
      <c r="D175" s="53">
        <v>0</v>
      </c>
      <c r="E175" s="53">
        <v>0</v>
      </c>
      <c r="F175" s="53">
        <v>0</v>
      </c>
      <c r="G175" s="53">
        <v>0</v>
      </c>
      <c r="H175" s="30"/>
      <c r="I175" s="30"/>
      <c r="J175" s="30"/>
      <c r="K175" s="30"/>
    </row>
    <row r="176" spans="1:11" ht="15" customHeight="1" x14ac:dyDescent="0.25">
      <c r="A176" s="30"/>
      <c r="B176" s="30"/>
      <c r="C176" s="34" t="s">
        <v>64</v>
      </c>
      <c r="D176" s="53">
        <v>0</v>
      </c>
      <c r="E176" s="53">
        <v>0</v>
      </c>
      <c r="F176" s="53">
        <v>0</v>
      </c>
      <c r="G176" s="53">
        <v>0</v>
      </c>
      <c r="H176" s="30"/>
      <c r="I176" s="30"/>
      <c r="J176" s="30"/>
      <c r="K176" s="30"/>
    </row>
    <row r="177" spans="1:11" ht="15" customHeight="1" x14ac:dyDescent="0.25">
      <c r="A177" s="30"/>
      <c r="B177" s="30"/>
      <c r="C177" s="34" t="s">
        <v>65</v>
      </c>
      <c r="D177" s="53">
        <v>0</v>
      </c>
      <c r="E177" s="53">
        <v>0</v>
      </c>
      <c r="F177" s="53">
        <v>0</v>
      </c>
      <c r="G177" s="53">
        <v>0</v>
      </c>
      <c r="H177" s="30"/>
      <c r="I177" s="30"/>
      <c r="J177" s="30"/>
      <c r="K177" s="30"/>
    </row>
    <row r="178" spans="1:11" ht="15" customHeight="1" x14ac:dyDescent="0.25">
      <c r="A178" s="30"/>
      <c r="B178" s="30"/>
      <c r="C178" s="34" t="s">
        <v>66</v>
      </c>
      <c r="D178" s="53">
        <v>0</v>
      </c>
      <c r="E178" s="53">
        <v>0</v>
      </c>
      <c r="F178" s="53">
        <v>0</v>
      </c>
      <c r="G178" s="53">
        <v>0</v>
      </c>
      <c r="H178" s="30"/>
      <c r="I178" s="30"/>
      <c r="J178" s="30"/>
      <c r="K178" s="30"/>
    </row>
    <row r="179" spans="1:11" ht="15" customHeight="1" x14ac:dyDescent="0.25">
      <c r="A179" s="30"/>
      <c r="B179" s="30"/>
      <c r="C179" s="34" t="s">
        <v>69</v>
      </c>
      <c r="D179" s="53">
        <v>0</v>
      </c>
      <c r="E179" s="53">
        <v>0</v>
      </c>
      <c r="F179" s="53">
        <v>0</v>
      </c>
      <c r="G179" s="53">
        <v>0</v>
      </c>
      <c r="H179" s="30"/>
      <c r="I179" s="30"/>
      <c r="J179" s="30"/>
      <c r="K179" s="30"/>
    </row>
    <row r="180" spans="1:11" ht="15" customHeight="1" x14ac:dyDescent="0.25">
      <c r="A180" s="30"/>
      <c r="B180" s="30"/>
      <c r="C180" s="34" t="s">
        <v>70</v>
      </c>
      <c r="D180" s="53">
        <v>0</v>
      </c>
      <c r="E180" s="53">
        <v>0</v>
      </c>
      <c r="F180" s="53">
        <v>0</v>
      </c>
      <c r="G180" s="53">
        <v>0</v>
      </c>
      <c r="H180" s="30"/>
      <c r="I180" s="30"/>
      <c r="J180" s="30"/>
      <c r="K180" s="30"/>
    </row>
    <row r="181" spans="1:11" ht="20.100000000000001" customHeight="1" x14ac:dyDescent="0.25">
      <c r="A181" s="30"/>
      <c r="B181" s="30"/>
      <c r="C181" s="55" t="s">
        <v>47</v>
      </c>
      <c r="D181" s="30"/>
      <c r="E181" s="30"/>
      <c r="F181" s="30"/>
      <c r="G181" s="30"/>
      <c r="H181" s="30"/>
      <c r="I181" s="30"/>
      <c r="J181" s="30"/>
      <c r="K181" s="30"/>
    </row>
    <row r="182" spans="1:11" ht="20.100000000000001" customHeight="1" x14ac:dyDescent="0.25">
      <c r="A182" s="56" t="s">
        <v>120</v>
      </c>
      <c r="B182" s="41" t="s">
        <v>121</v>
      </c>
      <c r="C182" s="41" t="s">
        <v>47</v>
      </c>
      <c r="D182" s="30"/>
      <c r="E182" s="57" t="s">
        <v>47</v>
      </c>
      <c r="F182" s="41" t="s">
        <v>121</v>
      </c>
      <c r="G182" s="41" t="s">
        <v>47</v>
      </c>
      <c r="H182" s="58" t="s">
        <v>47</v>
      </c>
      <c r="I182" s="57" t="s">
        <v>47</v>
      </c>
      <c r="J182" s="41" t="s">
        <v>121</v>
      </c>
      <c r="K182" s="41" t="s">
        <v>47</v>
      </c>
    </row>
    <row r="183" spans="1:11" ht="20.100000000000001" customHeight="1" x14ac:dyDescent="0.25">
      <c r="A183" s="59" t="s">
        <v>122</v>
      </c>
      <c r="B183" s="41" t="s">
        <v>123</v>
      </c>
      <c r="C183" s="41" t="s">
        <v>47</v>
      </c>
      <c r="D183" s="30"/>
      <c r="E183" s="59" t="s">
        <v>124</v>
      </c>
      <c r="F183" s="41" t="s">
        <v>123</v>
      </c>
      <c r="G183" s="41" t="s">
        <v>47</v>
      </c>
      <c r="H183" s="30"/>
      <c r="I183" s="59" t="s">
        <v>125</v>
      </c>
      <c r="J183" s="41" t="s">
        <v>123</v>
      </c>
      <c r="K183" s="41" t="s">
        <v>47</v>
      </c>
    </row>
    <row r="184" spans="1:11" ht="20.100000000000001" customHeight="1" x14ac:dyDescent="0.25">
      <c r="A184" s="60" t="s">
        <v>47</v>
      </c>
      <c r="B184" s="41" t="s">
        <v>126</v>
      </c>
      <c r="C184" s="41" t="s">
        <v>47</v>
      </c>
      <c r="D184" s="30"/>
      <c r="E184" s="60" t="s">
        <v>47</v>
      </c>
      <c r="F184" s="41" t="s">
        <v>126</v>
      </c>
      <c r="G184" s="41" t="s">
        <v>47</v>
      </c>
      <c r="H184" s="30"/>
      <c r="I184" s="60" t="s">
        <v>47</v>
      </c>
      <c r="J184" s="41" t="s">
        <v>126</v>
      </c>
      <c r="K184" s="41" t="s">
        <v>47</v>
      </c>
    </row>
  </sheetData>
  <mergeCells count="24">
    <mergeCell ref="C93:G93"/>
    <mergeCell ref="D19:G19"/>
    <mergeCell ref="D20:G20"/>
    <mergeCell ref="D21:G21"/>
    <mergeCell ref="D22:G22"/>
    <mergeCell ref="C31:G31"/>
    <mergeCell ref="D76:G76"/>
    <mergeCell ref="C80:G80"/>
    <mergeCell ref="D81:G81"/>
    <mergeCell ref="D82:G82"/>
    <mergeCell ref="D83:G83"/>
    <mergeCell ref="D84:G84"/>
    <mergeCell ref="C18:G18"/>
    <mergeCell ref="C1:G1"/>
    <mergeCell ref="C2:G2"/>
    <mergeCell ref="D3:G3"/>
    <mergeCell ref="D4:G4"/>
    <mergeCell ref="D5:G5"/>
    <mergeCell ref="D6:G6"/>
    <mergeCell ref="D7:G7"/>
    <mergeCell ref="C8:G8"/>
    <mergeCell ref="C9:G9"/>
    <mergeCell ref="D10:G10"/>
    <mergeCell ref="D14:G14"/>
  </mergeCells>
  <pageMargins left="0" right="0" top="0" bottom="0" header="0" footer="0"/>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89"/>
  <sheetViews>
    <sheetView view="pageBreakPreview" topLeftCell="A349" zoomScaleNormal="170" zoomScaleSheetLayoutView="100" workbookViewId="0">
      <selection activeCell="H380" sqref="H380"/>
    </sheetView>
  </sheetViews>
  <sheetFormatPr defaultRowHeight="15" x14ac:dyDescent="0.25"/>
  <cols>
    <col min="1" max="1" width="12" style="152" customWidth="1"/>
    <col min="2" max="2" width="28.42578125" style="152" bestFit="1" customWidth="1"/>
    <col min="3" max="5" width="11.7109375" style="152" customWidth="1"/>
    <col min="6" max="6" width="12.140625" style="152" bestFit="1" customWidth="1"/>
    <col min="7" max="8" width="9.140625" style="152"/>
    <col min="9" max="9" width="11" style="152" customWidth="1"/>
    <col min="10" max="10" width="12.140625" style="152" bestFit="1" customWidth="1"/>
    <col min="11" max="256" width="9.140625" style="152"/>
    <col min="257" max="257" width="12" style="152" customWidth="1"/>
    <col min="258" max="258" width="28.42578125" style="152" bestFit="1" customWidth="1"/>
    <col min="259" max="261" width="11.7109375" style="152" customWidth="1"/>
    <col min="262" max="262" width="12.140625" style="152" bestFit="1" customWidth="1"/>
    <col min="263" max="264" width="9.140625" style="152"/>
    <col min="265" max="265" width="11" style="152" customWidth="1"/>
    <col min="266" max="266" width="12.140625" style="152" bestFit="1" customWidth="1"/>
    <col min="267" max="512" width="9.140625" style="152"/>
    <col min="513" max="513" width="12" style="152" customWidth="1"/>
    <col min="514" max="514" width="28.42578125" style="152" bestFit="1" customWidth="1"/>
    <col min="515" max="517" width="11.7109375" style="152" customWidth="1"/>
    <col min="518" max="518" width="12.140625" style="152" bestFit="1" customWidth="1"/>
    <col min="519" max="520" width="9.140625" style="152"/>
    <col min="521" max="521" width="11" style="152" customWidth="1"/>
    <col min="522" max="522" width="12.140625" style="152" bestFit="1" customWidth="1"/>
    <col min="523" max="768" width="9.140625" style="152"/>
    <col min="769" max="769" width="12" style="152" customWidth="1"/>
    <col min="770" max="770" width="28.42578125" style="152" bestFit="1" customWidth="1"/>
    <col min="771" max="773" width="11.7109375" style="152" customWidth="1"/>
    <col min="774" max="774" width="12.140625" style="152" bestFit="1" customWidth="1"/>
    <col min="775" max="776" width="9.140625" style="152"/>
    <col min="777" max="777" width="11" style="152" customWidth="1"/>
    <col min="778" max="778" width="12.140625" style="152" bestFit="1" customWidth="1"/>
    <col min="779" max="1024" width="9.140625" style="152"/>
    <col min="1025" max="1025" width="12" style="152" customWidth="1"/>
    <col min="1026" max="1026" width="28.42578125" style="152" bestFit="1" customWidth="1"/>
    <col min="1027" max="1029" width="11.7109375" style="152" customWidth="1"/>
    <col min="1030" max="1030" width="12.140625" style="152" bestFit="1" customWidth="1"/>
    <col min="1031" max="1032" width="9.140625" style="152"/>
    <col min="1033" max="1033" width="11" style="152" customWidth="1"/>
    <col min="1034" max="1034" width="12.140625" style="152" bestFit="1" customWidth="1"/>
    <col min="1035" max="1280" width="9.140625" style="152"/>
    <col min="1281" max="1281" width="12" style="152" customWidth="1"/>
    <col min="1282" max="1282" width="28.42578125" style="152" bestFit="1" customWidth="1"/>
    <col min="1283" max="1285" width="11.7109375" style="152" customWidth="1"/>
    <col min="1286" max="1286" width="12.140625" style="152" bestFit="1" customWidth="1"/>
    <col min="1287" max="1288" width="9.140625" style="152"/>
    <col min="1289" max="1289" width="11" style="152" customWidth="1"/>
    <col min="1290" max="1290" width="12.140625" style="152" bestFit="1" customWidth="1"/>
    <col min="1291" max="1536" width="9.140625" style="152"/>
    <col min="1537" max="1537" width="12" style="152" customWidth="1"/>
    <col min="1538" max="1538" width="28.42578125" style="152" bestFit="1" customWidth="1"/>
    <col min="1539" max="1541" width="11.7109375" style="152" customWidth="1"/>
    <col min="1542" max="1542" width="12.140625" style="152" bestFit="1" customWidth="1"/>
    <col min="1543" max="1544" width="9.140625" style="152"/>
    <col min="1545" max="1545" width="11" style="152" customWidth="1"/>
    <col min="1546" max="1546" width="12.140625" style="152" bestFit="1" customWidth="1"/>
    <col min="1547" max="1792" width="9.140625" style="152"/>
    <col min="1793" max="1793" width="12" style="152" customWidth="1"/>
    <col min="1794" max="1794" width="28.42578125" style="152" bestFit="1" customWidth="1"/>
    <col min="1795" max="1797" width="11.7109375" style="152" customWidth="1"/>
    <col min="1798" max="1798" width="12.140625" style="152" bestFit="1" customWidth="1"/>
    <col min="1799" max="1800" width="9.140625" style="152"/>
    <col min="1801" max="1801" width="11" style="152" customWidth="1"/>
    <col min="1802" max="1802" width="12.140625" style="152" bestFit="1" customWidth="1"/>
    <col min="1803" max="2048" width="9.140625" style="152"/>
    <col min="2049" max="2049" width="12" style="152" customWidth="1"/>
    <col min="2050" max="2050" width="28.42578125" style="152" bestFit="1" customWidth="1"/>
    <col min="2051" max="2053" width="11.7109375" style="152" customWidth="1"/>
    <col min="2054" max="2054" width="12.140625" style="152" bestFit="1" customWidth="1"/>
    <col min="2055" max="2056" width="9.140625" style="152"/>
    <col min="2057" max="2057" width="11" style="152" customWidth="1"/>
    <col min="2058" max="2058" width="12.140625" style="152" bestFit="1" customWidth="1"/>
    <col min="2059" max="2304" width="9.140625" style="152"/>
    <col min="2305" max="2305" width="12" style="152" customWidth="1"/>
    <col min="2306" max="2306" width="28.42578125" style="152" bestFit="1" customWidth="1"/>
    <col min="2307" max="2309" width="11.7109375" style="152" customWidth="1"/>
    <col min="2310" max="2310" width="12.140625" style="152" bestFit="1" customWidth="1"/>
    <col min="2311" max="2312" width="9.140625" style="152"/>
    <col min="2313" max="2313" width="11" style="152" customWidth="1"/>
    <col min="2314" max="2314" width="12.140625" style="152" bestFit="1" customWidth="1"/>
    <col min="2315" max="2560" width="9.140625" style="152"/>
    <col min="2561" max="2561" width="12" style="152" customWidth="1"/>
    <col min="2562" max="2562" width="28.42578125" style="152" bestFit="1" customWidth="1"/>
    <col min="2563" max="2565" width="11.7109375" style="152" customWidth="1"/>
    <col min="2566" max="2566" width="12.140625" style="152" bestFit="1" customWidth="1"/>
    <col min="2567" max="2568" width="9.140625" style="152"/>
    <col min="2569" max="2569" width="11" style="152" customWidth="1"/>
    <col min="2570" max="2570" width="12.140625" style="152" bestFit="1" customWidth="1"/>
    <col min="2571" max="2816" width="9.140625" style="152"/>
    <col min="2817" max="2817" width="12" style="152" customWidth="1"/>
    <col min="2818" max="2818" width="28.42578125" style="152" bestFit="1" customWidth="1"/>
    <col min="2819" max="2821" width="11.7109375" style="152" customWidth="1"/>
    <col min="2822" max="2822" width="12.140625" style="152" bestFit="1" customWidth="1"/>
    <col min="2823" max="2824" width="9.140625" style="152"/>
    <col min="2825" max="2825" width="11" style="152" customWidth="1"/>
    <col min="2826" max="2826" width="12.140625" style="152" bestFit="1" customWidth="1"/>
    <col min="2827" max="3072" width="9.140625" style="152"/>
    <col min="3073" max="3073" width="12" style="152" customWidth="1"/>
    <col min="3074" max="3074" width="28.42578125" style="152" bestFit="1" customWidth="1"/>
    <col min="3075" max="3077" width="11.7109375" style="152" customWidth="1"/>
    <col min="3078" max="3078" width="12.140625" style="152" bestFit="1" customWidth="1"/>
    <col min="3079" max="3080" width="9.140625" style="152"/>
    <col min="3081" max="3081" width="11" style="152" customWidth="1"/>
    <col min="3082" max="3082" width="12.140625" style="152" bestFit="1" customWidth="1"/>
    <col min="3083" max="3328" width="9.140625" style="152"/>
    <col min="3329" max="3329" width="12" style="152" customWidth="1"/>
    <col min="3330" max="3330" width="28.42578125" style="152" bestFit="1" customWidth="1"/>
    <col min="3331" max="3333" width="11.7109375" style="152" customWidth="1"/>
    <col min="3334" max="3334" width="12.140625" style="152" bestFit="1" customWidth="1"/>
    <col min="3335" max="3336" width="9.140625" style="152"/>
    <col min="3337" max="3337" width="11" style="152" customWidth="1"/>
    <col min="3338" max="3338" width="12.140625" style="152" bestFit="1" customWidth="1"/>
    <col min="3339" max="3584" width="9.140625" style="152"/>
    <col min="3585" max="3585" width="12" style="152" customWidth="1"/>
    <col min="3586" max="3586" width="28.42578125" style="152" bestFit="1" customWidth="1"/>
    <col min="3587" max="3589" width="11.7109375" style="152" customWidth="1"/>
    <col min="3590" max="3590" width="12.140625" style="152" bestFit="1" customWidth="1"/>
    <col min="3591" max="3592" width="9.140625" style="152"/>
    <col min="3593" max="3593" width="11" style="152" customWidth="1"/>
    <col min="3594" max="3594" width="12.140625" style="152" bestFit="1" customWidth="1"/>
    <col min="3595" max="3840" width="9.140625" style="152"/>
    <col min="3841" max="3841" width="12" style="152" customWidth="1"/>
    <col min="3842" max="3842" width="28.42578125" style="152" bestFit="1" customWidth="1"/>
    <col min="3843" max="3845" width="11.7109375" style="152" customWidth="1"/>
    <col min="3846" max="3846" width="12.140625" style="152" bestFit="1" customWidth="1"/>
    <col min="3847" max="3848" width="9.140625" style="152"/>
    <col min="3849" max="3849" width="11" style="152" customWidth="1"/>
    <col min="3850" max="3850" width="12.140625" style="152" bestFit="1" customWidth="1"/>
    <col min="3851" max="4096" width="9.140625" style="152"/>
    <col min="4097" max="4097" width="12" style="152" customWidth="1"/>
    <col min="4098" max="4098" width="28.42578125" style="152" bestFit="1" customWidth="1"/>
    <col min="4099" max="4101" width="11.7109375" style="152" customWidth="1"/>
    <col min="4102" max="4102" width="12.140625" style="152" bestFit="1" customWidth="1"/>
    <col min="4103" max="4104" width="9.140625" style="152"/>
    <col min="4105" max="4105" width="11" style="152" customWidth="1"/>
    <col min="4106" max="4106" width="12.140625" style="152" bestFit="1" customWidth="1"/>
    <col min="4107" max="4352" width="9.140625" style="152"/>
    <col min="4353" max="4353" width="12" style="152" customWidth="1"/>
    <col min="4354" max="4354" width="28.42578125" style="152" bestFit="1" customWidth="1"/>
    <col min="4355" max="4357" width="11.7109375" style="152" customWidth="1"/>
    <col min="4358" max="4358" width="12.140625" style="152" bestFit="1" customWidth="1"/>
    <col min="4359" max="4360" width="9.140625" style="152"/>
    <col min="4361" max="4361" width="11" style="152" customWidth="1"/>
    <col min="4362" max="4362" width="12.140625" style="152" bestFit="1" customWidth="1"/>
    <col min="4363" max="4608" width="9.140625" style="152"/>
    <col min="4609" max="4609" width="12" style="152" customWidth="1"/>
    <col min="4610" max="4610" width="28.42578125" style="152" bestFit="1" customWidth="1"/>
    <col min="4611" max="4613" width="11.7109375" style="152" customWidth="1"/>
    <col min="4614" max="4614" width="12.140625" style="152" bestFit="1" customWidth="1"/>
    <col min="4615" max="4616" width="9.140625" style="152"/>
    <col min="4617" max="4617" width="11" style="152" customWidth="1"/>
    <col min="4618" max="4618" width="12.140625" style="152" bestFit="1" customWidth="1"/>
    <col min="4619" max="4864" width="9.140625" style="152"/>
    <col min="4865" max="4865" width="12" style="152" customWidth="1"/>
    <col min="4866" max="4866" width="28.42578125" style="152" bestFit="1" customWidth="1"/>
    <col min="4867" max="4869" width="11.7109375" style="152" customWidth="1"/>
    <col min="4870" max="4870" width="12.140625" style="152" bestFit="1" customWidth="1"/>
    <col min="4871" max="4872" width="9.140625" style="152"/>
    <col min="4873" max="4873" width="11" style="152" customWidth="1"/>
    <col min="4874" max="4874" width="12.140625" style="152" bestFit="1" customWidth="1"/>
    <col min="4875" max="5120" width="9.140625" style="152"/>
    <col min="5121" max="5121" width="12" style="152" customWidth="1"/>
    <col min="5122" max="5122" width="28.42578125" style="152" bestFit="1" customWidth="1"/>
    <col min="5123" max="5125" width="11.7109375" style="152" customWidth="1"/>
    <col min="5126" max="5126" width="12.140625" style="152" bestFit="1" customWidth="1"/>
    <col min="5127" max="5128" width="9.140625" style="152"/>
    <col min="5129" max="5129" width="11" style="152" customWidth="1"/>
    <col min="5130" max="5130" width="12.140625" style="152" bestFit="1" customWidth="1"/>
    <col min="5131" max="5376" width="9.140625" style="152"/>
    <col min="5377" max="5377" width="12" style="152" customWidth="1"/>
    <col min="5378" max="5378" width="28.42578125" style="152" bestFit="1" customWidth="1"/>
    <col min="5379" max="5381" width="11.7109375" style="152" customWidth="1"/>
    <col min="5382" max="5382" width="12.140625" style="152" bestFit="1" customWidth="1"/>
    <col min="5383" max="5384" width="9.140625" style="152"/>
    <col min="5385" max="5385" width="11" style="152" customWidth="1"/>
    <col min="5386" max="5386" width="12.140625" style="152" bestFit="1" customWidth="1"/>
    <col min="5387" max="5632" width="9.140625" style="152"/>
    <col min="5633" max="5633" width="12" style="152" customWidth="1"/>
    <col min="5634" max="5634" width="28.42578125" style="152" bestFit="1" customWidth="1"/>
    <col min="5635" max="5637" width="11.7109375" style="152" customWidth="1"/>
    <col min="5638" max="5638" width="12.140625" style="152" bestFit="1" customWidth="1"/>
    <col min="5639" max="5640" width="9.140625" style="152"/>
    <col min="5641" max="5641" width="11" style="152" customWidth="1"/>
    <col min="5642" max="5642" width="12.140625" style="152" bestFit="1" customWidth="1"/>
    <col min="5643" max="5888" width="9.140625" style="152"/>
    <col min="5889" max="5889" width="12" style="152" customWidth="1"/>
    <col min="5890" max="5890" width="28.42578125" style="152" bestFit="1" customWidth="1"/>
    <col min="5891" max="5893" width="11.7109375" style="152" customWidth="1"/>
    <col min="5894" max="5894" width="12.140625" style="152" bestFit="1" customWidth="1"/>
    <col min="5895" max="5896" width="9.140625" style="152"/>
    <col min="5897" max="5897" width="11" style="152" customWidth="1"/>
    <col min="5898" max="5898" width="12.140625" style="152" bestFit="1" customWidth="1"/>
    <col min="5899" max="6144" width="9.140625" style="152"/>
    <col min="6145" max="6145" width="12" style="152" customWidth="1"/>
    <col min="6146" max="6146" width="28.42578125" style="152" bestFit="1" customWidth="1"/>
    <col min="6147" max="6149" width="11.7109375" style="152" customWidth="1"/>
    <col min="6150" max="6150" width="12.140625" style="152" bestFit="1" customWidth="1"/>
    <col min="6151" max="6152" width="9.140625" style="152"/>
    <col min="6153" max="6153" width="11" style="152" customWidth="1"/>
    <col min="6154" max="6154" width="12.140625" style="152" bestFit="1" customWidth="1"/>
    <col min="6155" max="6400" width="9.140625" style="152"/>
    <col min="6401" max="6401" width="12" style="152" customWidth="1"/>
    <col min="6402" max="6402" width="28.42578125" style="152" bestFit="1" customWidth="1"/>
    <col min="6403" max="6405" width="11.7109375" style="152" customWidth="1"/>
    <col min="6406" max="6406" width="12.140625" style="152" bestFit="1" customWidth="1"/>
    <col min="6407" max="6408" width="9.140625" style="152"/>
    <col min="6409" max="6409" width="11" style="152" customWidth="1"/>
    <col min="6410" max="6410" width="12.140625" style="152" bestFit="1" customWidth="1"/>
    <col min="6411" max="6656" width="9.140625" style="152"/>
    <col min="6657" max="6657" width="12" style="152" customWidth="1"/>
    <col min="6658" max="6658" width="28.42578125" style="152" bestFit="1" customWidth="1"/>
    <col min="6659" max="6661" width="11.7109375" style="152" customWidth="1"/>
    <col min="6662" max="6662" width="12.140625" style="152" bestFit="1" customWidth="1"/>
    <col min="6663" max="6664" width="9.140625" style="152"/>
    <col min="6665" max="6665" width="11" style="152" customWidth="1"/>
    <col min="6666" max="6666" width="12.140625" style="152" bestFit="1" customWidth="1"/>
    <col min="6667" max="6912" width="9.140625" style="152"/>
    <col min="6913" max="6913" width="12" style="152" customWidth="1"/>
    <col min="6914" max="6914" width="28.42578125" style="152" bestFit="1" customWidth="1"/>
    <col min="6915" max="6917" width="11.7109375" style="152" customWidth="1"/>
    <col min="6918" max="6918" width="12.140625" style="152" bestFit="1" customWidth="1"/>
    <col min="6919" max="6920" width="9.140625" style="152"/>
    <col min="6921" max="6921" width="11" style="152" customWidth="1"/>
    <col min="6922" max="6922" width="12.140625" style="152" bestFit="1" customWidth="1"/>
    <col min="6923" max="7168" width="9.140625" style="152"/>
    <col min="7169" max="7169" width="12" style="152" customWidth="1"/>
    <col min="7170" max="7170" width="28.42578125" style="152" bestFit="1" customWidth="1"/>
    <col min="7171" max="7173" width="11.7109375" style="152" customWidth="1"/>
    <col min="7174" max="7174" width="12.140625" style="152" bestFit="1" customWidth="1"/>
    <col min="7175" max="7176" width="9.140625" style="152"/>
    <col min="7177" max="7177" width="11" style="152" customWidth="1"/>
    <col min="7178" max="7178" width="12.140625" style="152" bestFit="1" customWidth="1"/>
    <col min="7179" max="7424" width="9.140625" style="152"/>
    <col min="7425" max="7425" width="12" style="152" customWidth="1"/>
    <col min="7426" max="7426" width="28.42578125" style="152" bestFit="1" customWidth="1"/>
    <col min="7427" max="7429" width="11.7109375" style="152" customWidth="1"/>
    <col min="7430" max="7430" width="12.140625" style="152" bestFit="1" customWidth="1"/>
    <col min="7431" max="7432" width="9.140625" style="152"/>
    <col min="7433" max="7433" width="11" style="152" customWidth="1"/>
    <col min="7434" max="7434" width="12.140625" style="152" bestFit="1" customWidth="1"/>
    <col min="7435" max="7680" width="9.140625" style="152"/>
    <col min="7681" max="7681" width="12" style="152" customWidth="1"/>
    <col min="7682" max="7682" width="28.42578125" style="152" bestFit="1" customWidth="1"/>
    <col min="7683" max="7685" width="11.7109375" style="152" customWidth="1"/>
    <col min="7686" max="7686" width="12.140625" style="152" bestFit="1" customWidth="1"/>
    <col min="7687" max="7688" width="9.140625" style="152"/>
    <col min="7689" max="7689" width="11" style="152" customWidth="1"/>
    <col min="7690" max="7690" width="12.140625" style="152" bestFit="1" customWidth="1"/>
    <col min="7691" max="7936" width="9.140625" style="152"/>
    <col min="7937" max="7937" width="12" style="152" customWidth="1"/>
    <col min="7938" max="7938" width="28.42578125" style="152" bestFit="1" customWidth="1"/>
    <col min="7939" max="7941" width="11.7109375" style="152" customWidth="1"/>
    <col min="7942" max="7942" width="12.140625" style="152" bestFit="1" customWidth="1"/>
    <col min="7943" max="7944" width="9.140625" style="152"/>
    <col min="7945" max="7945" width="11" style="152" customWidth="1"/>
    <col min="7946" max="7946" width="12.140625" style="152" bestFit="1" customWidth="1"/>
    <col min="7947" max="8192" width="9.140625" style="152"/>
    <col min="8193" max="8193" width="12" style="152" customWidth="1"/>
    <col min="8194" max="8194" width="28.42578125" style="152" bestFit="1" customWidth="1"/>
    <col min="8195" max="8197" width="11.7109375" style="152" customWidth="1"/>
    <col min="8198" max="8198" width="12.140625" style="152" bestFit="1" customWidth="1"/>
    <col min="8199" max="8200" width="9.140625" style="152"/>
    <col min="8201" max="8201" width="11" style="152" customWidth="1"/>
    <col min="8202" max="8202" width="12.140625" style="152" bestFit="1" customWidth="1"/>
    <col min="8203" max="8448" width="9.140625" style="152"/>
    <col min="8449" max="8449" width="12" style="152" customWidth="1"/>
    <col min="8450" max="8450" width="28.42578125" style="152" bestFit="1" customWidth="1"/>
    <col min="8451" max="8453" width="11.7109375" style="152" customWidth="1"/>
    <col min="8454" max="8454" width="12.140625" style="152" bestFit="1" customWidth="1"/>
    <col min="8455" max="8456" width="9.140625" style="152"/>
    <col min="8457" max="8457" width="11" style="152" customWidth="1"/>
    <col min="8458" max="8458" width="12.140625" style="152" bestFit="1" customWidth="1"/>
    <col min="8459" max="8704" width="9.140625" style="152"/>
    <col min="8705" max="8705" width="12" style="152" customWidth="1"/>
    <col min="8706" max="8706" width="28.42578125" style="152" bestFit="1" customWidth="1"/>
    <col min="8707" max="8709" width="11.7109375" style="152" customWidth="1"/>
    <col min="8710" max="8710" width="12.140625" style="152" bestFit="1" customWidth="1"/>
    <col min="8711" max="8712" width="9.140625" style="152"/>
    <col min="8713" max="8713" width="11" style="152" customWidth="1"/>
    <col min="8714" max="8714" width="12.140625" style="152" bestFit="1" customWidth="1"/>
    <col min="8715" max="8960" width="9.140625" style="152"/>
    <col min="8961" max="8961" width="12" style="152" customWidth="1"/>
    <col min="8962" max="8962" width="28.42578125" style="152" bestFit="1" customWidth="1"/>
    <col min="8963" max="8965" width="11.7109375" style="152" customWidth="1"/>
    <col min="8966" max="8966" width="12.140625" style="152" bestFit="1" customWidth="1"/>
    <col min="8967" max="8968" width="9.140625" style="152"/>
    <col min="8969" max="8969" width="11" style="152" customWidth="1"/>
    <col min="8970" max="8970" width="12.140625" style="152" bestFit="1" customWidth="1"/>
    <col min="8971" max="9216" width="9.140625" style="152"/>
    <col min="9217" max="9217" width="12" style="152" customWidth="1"/>
    <col min="9218" max="9218" width="28.42578125" style="152" bestFit="1" customWidth="1"/>
    <col min="9219" max="9221" width="11.7109375" style="152" customWidth="1"/>
    <col min="9222" max="9222" width="12.140625" style="152" bestFit="1" customWidth="1"/>
    <col min="9223" max="9224" width="9.140625" style="152"/>
    <col min="9225" max="9225" width="11" style="152" customWidth="1"/>
    <col min="9226" max="9226" width="12.140625" style="152" bestFit="1" customWidth="1"/>
    <col min="9227" max="9472" width="9.140625" style="152"/>
    <col min="9473" max="9473" width="12" style="152" customWidth="1"/>
    <col min="9474" max="9474" width="28.42578125" style="152" bestFit="1" customWidth="1"/>
    <col min="9475" max="9477" width="11.7109375" style="152" customWidth="1"/>
    <col min="9478" max="9478" width="12.140625" style="152" bestFit="1" customWidth="1"/>
    <col min="9479" max="9480" width="9.140625" style="152"/>
    <col min="9481" max="9481" width="11" style="152" customWidth="1"/>
    <col min="9482" max="9482" width="12.140625" style="152" bestFit="1" customWidth="1"/>
    <col min="9483" max="9728" width="9.140625" style="152"/>
    <col min="9729" max="9729" width="12" style="152" customWidth="1"/>
    <col min="9730" max="9730" width="28.42578125" style="152" bestFit="1" customWidth="1"/>
    <col min="9731" max="9733" width="11.7109375" style="152" customWidth="1"/>
    <col min="9734" max="9734" width="12.140625" style="152" bestFit="1" customWidth="1"/>
    <col min="9735" max="9736" width="9.140625" style="152"/>
    <col min="9737" max="9737" width="11" style="152" customWidth="1"/>
    <col min="9738" max="9738" width="12.140625" style="152" bestFit="1" customWidth="1"/>
    <col min="9739" max="9984" width="9.140625" style="152"/>
    <col min="9985" max="9985" width="12" style="152" customWidth="1"/>
    <col min="9986" max="9986" width="28.42578125" style="152" bestFit="1" customWidth="1"/>
    <col min="9987" max="9989" width="11.7109375" style="152" customWidth="1"/>
    <col min="9990" max="9990" width="12.140625" style="152" bestFit="1" customWidth="1"/>
    <col min="9991" max="9992" width="9.140625" style="152"/>
    <col min="9993" max="9993" width="11" style="152" customWidth="1"/>
    <col min="9994" max="9994" width="12.140625" style="152" bestFit="1" customWidth="1"/>
    <col min="9995" max="10240" width="9.140625" style="152"/>
    <col min="10241" max="10241" width="12" style="152" customWidth="1"/>
    <col min="10242" max="10242" width="28.42578125" style="152" bestFit="1" customWidth="1"/>
    <col min="10243" max="10245" width="11.7109375" style="152" customWidth="1"/>
    <col min="10246" max="10246" width="12.140625" style="152" bestFit="1" customWidth="1"/>
    <col min="10247" max="10248" width="9.140625" style="152"/>
    <col min="10249" max="10249" width="11" style="152" customWidth="1"/>
    <col min="10250" max="10250" width="12.140625" style="152" bestFit="1" customWidth="1"/>
    <col min="10251" max="10496" width="9.140625" style="152"/>
    <col min="10497" max="10497" width="12" style="152" customWidth="1"/>
    <col min="10498" max="10498" width="28.42578125" style="152" bestFit="1" customWidth="1"/>
    <col min="10499" max="10501" width="11.7109375" style="152" customWidth="1"/>
    <col min="10502" max="10502" width="12.140625" style="152" bestFit="1" customWidth="1"/>
    <col min="10503" max="10504" width="9.140625" style="152"/>
    <col min="10505" max="10505" width="11" style="152" customWidth="1"/>
    <col min="10506" max="10506" width="12.140625" style="152" bestFit="1" customWidth="1"/>
    <col min="10507" max="10752" width="9.140625" style="152"/>
    <col min="10753" max="10753" width="12" style="152" customWidth="1"/>
    <col min="10754" max="10754" width="28.42578125" style="152" bestFit="1" customWidth="1"/>
    <col min="10755" max="10757" width="11.7109375" style="152" customWidth="1"/>
    <col min="10758" max="10758" width="12.140625" style="152" bestFit="1" customWidth="1"/>
    <col min="10759" max="10760" width="9.140625" style="152"/>
    <col min="10761" max="10761" width="11" style="152" customWidth="1"/>
    <col min="10762" max="10762" width="12.140625" style="152" bestFit="1" customWidth="1"/>
    <col min="10763" max="11008" width="9.140625" style="152"/>
    <col min="11009" max="11009" width="12" style="152" customWidth="1"/>
    <col min="11010" max="11010" width="28.42578125" style="152" bestFit="1" customWidth="1"/>
    <col min="11011" max="11013" width="11.7109375" style="152" customWidth="1"/>
    <col min="11014" max="11014" width="12.140625" style="152" bestFit="1" customWidth="1"/>
    <col min="11015" max="11016" width="9.140625" style="152"/>
    <col min="11017" max="11017" width="11" style="152" customWidth="1"/>
    <col min="11018" max="11018" width="12.140625" style="152" bestFit="1" customWidth="1"/>
    <col min="11019" max="11264" width="9.140625" style="152"/>
    <col min="11265" max="11265" width="12" style="152" customWidth="1"/>
    <col min="11266" max="11266" width="28.42578125" style="152" bestFit="1" customWidth="1"/>
    <col min="11267" max="11269" width="11.7109375" style="152" customWidth="1"/>
    <col min="11270" max="11270" width="12.140625" style="152" bestFit="1" customWidth="1"/>
    <col min="11271" max="11272" width="9.140625" style="152"/>
    <col min="11273" max="11273" width="11" style="152" customWidth="1"/>
    <col min="11274" max="11274" width="12.140625" style="152" bestFit="1" customWidth="1"/>
    <col min="11275" max="11520" width="9.140625" style="152"/>
    <col min="11521" max="11521" width="12" style="152" customWidth="1"/>
    <col min="11522" max="11522" width="28.42578125" style="152" bestFit="1" customWidth="1"/>
    <col min="11523" max="11525" width="11.7109375" style="152" customWidth="1"/>
    <col min="11526" max="11526" width="12.140625" style="152" bestFit="1" customWidth="1"/>
    <col min="11527" max="11528" width="9.140625" style="152"/>
    <col min="11529" max="11529" width="11" style="152" customWidth="1"/>
    <col min="11530" max="11530" width="12.140625" style="152" bestFit="1" customWidth="1"/>
    <col min="11531" max="11776" width="9.140625" style="152"/>
    <col min="11777" max="11777" width="12" style="152" customWidth="1"/>
    <col min="11778" max="11778" width="28.42578125" style="152" bestFit="1" customWidth="1"/>
    <col min="11779" max="11781" width="11.7109375" style="152" customWidth="1"/>
    <col min="11782" max="11782" width="12.140625" style="152" bestFit="1" customWidth="1"/>
    <col min="11783" max="11784" width="9.140625" style="152"/>
    <col min="11785" max="11785" width="11" style="152" customWidth="1"/>
    <col min="11786" max="11786" width="12.140625" style="152" bestFit="1" customWidth="1"/>
    <col min="11787" max="12032" width="9.140625" style="152"/>
    <col min="12033" max="12033" width="12" style="152" customWidth="1"/>
    <col min="12034" max="12034" width="28.42578125" style="152" bestFit="1" customWidth="1"/>
    <col min="12035" max="12037" width="11.7109375" style="152" customWidth="1"/>
    <col min="12038" max="12038" width="12.140625" style="152" bestFit="1" customWidth="1"/>
    <col min="12039" max="12040" width="9.140625" style="152"/>
    <col min="12041" max="12041" width="11" style="152" customWidth="1"/>
    <col min="12042" max="12042" width="12.140625" style="152" bestFit="1" customWidth="1"/>
    <col min="12043" max="12288" width="9.140625" style="152"/>
    <col min="12289" max="12289" width="12" style="152" customWidth="1"/>
    <col min="12290" max="12290" width="28.42578125" style="152" bestFit="1" customWidth="1"/>
    <col min="12291" max="12293" width="11.7109375" style="152" customWidth="1"/>
    <col min="12294" max="12294" width="12.140625" style="152" bestFit="1" customWidth="1"/>
    <col min="12295" max="12296" width="9.140625" style="152"/>
    <col min="12297" max="12297" width="11" style="152" customWidth="1"/>
    <col min="12298" max="12298" width="12.140625" style="152" bestFit="1" customWidth="1"/>
    <col min="12299" max="12544" width="9.140625" style="152"/>
    <col min="12545" max="12545" width="12" style="152" customWidth="1"/>
    <col min="12546" max="12546" width="28.42578125" style="152" bestFit="1" customWidth="1"/>
    <col min="12547" max="12549" width="11.7109375" style="152" customWidth="1"/>
    <col min="12550" max="12550" width="12.140625" style="152" bestFit="1" customWidth="1"/>
    <col min="12551" max="12552" width="9.140625" style="152"/>
    <col min="12553" max="12553" width="11" style="152" customWidth="1"/>
    <col min="12554" max="12554" width="12.140625" style="152" bestFit="1" customWidth="1"/>
    <col min="12555" max="12800" width="9.140625" style="152"/>
    <col min="12801" max="12801" width="12" style="152" customWidth="1"/>
    <col min="12802" max="12802" width="28.42578125" style="152" bestFit="1" customWidth="1"/>
    <col min="12803" max="12805" width="11.7109375" style="152" customWidth="1"/>
    <col min="12806" max="12806" width="12.140625" style="152" bestFit="1" customWidth="1"/>
    <col min="12807" max="12808" width="9.140625" style="152"/>
    <col min="12809" max="12809" width="11" style="152" customWidth="1"/>
    <col min="12810" max="12810" width="12.140625" style="152" bestFit="1" customWidth="1"/>
    <col min="12811" max="13056" width="9.140625" style="152"/>
    <col min="13057" max="13057" width="12" style="152" customWidth="1"/>
    <col min="13058" max="13058" width="28.42578125" style="152" bestFit="1" customWidth="1"/>
    <col min="13059" max="13061" width="11.7109375" style="152" customWidth="1"/>
    <col min="13062" max="13062" width="12.140625" style="152" bestFit="1" customWidth="1"/>
    <col min="13063" max="13064" width="9.140625" style="152"/>
    <col min="13065" max="13065" width="11" style="152" customWidth="1"/>
    <col min="13066" max="13066" width="12.140625" style="152" bestFit="1" customWidth="1"/>
    <col min="13067" max="13312" width="9.140625" style="152"/>
    <col min="13313" max="13313" width="12" style="152" customWidth="1"/>
    <col min="13314" max="13314" width="28.42578125" style="152" bestFit="1" customWidth="1"/>
    <col min="13315" max="13317" width="11.7109375" style="152" customWidth="1"/>
    <col min="13318" max="13318" width="12.140625" style="152" bestFit="1" customWidth="1"/>
    <col min="13319" max="13320" width="9.140625" style="152"/>
    <col min="13321" max="13321" width="11" style="152" customWidth="1"/>
    <col min="13322" max="13322" width="12.140625" style="152" bestFit="1" customWidth="1"/>
    <col min="13323" max="13568" width="9.140625" style="152"/>
    <col min="13569" max="13569" width="12" style="152" customWidth="1"/>
    <col min="13570" max="13570" width="28.42578125" style="152" bestFit="1" customWidth="1"/>
    <col min="13571" max="13573" width="11.7109375" style="152" customWidth="1"/>
    <col min="13574" max="13574" width="12.140625" style="152" bestFit="1" customWidth="1"/>
    <col min="13575" max="13576" width="9.140625" style="152"/>
    <col min="13577" max="13577" width="11" style="152" customWidth="1"/>
    <col min="13578" max="13578" width="12.140625" style="152" bestFit="1" customWidth="1"/>
    <col min="13579" max="13824" width="9.140625" style="152"/>
    <col min="13825" max="13825" width="12" style="152" customWidth="1"/>
    <col min="13826" max="13826" width="28.42578125" style="152" bestFit="1" customWidth="1"/>
    <col min="13827" max="13829" width="11.7109375" style="152" customWidth="1"/>
    <col min="13830" max="13830" width="12.140625" style="152" bestFit="1" customWidth="1"/>
    <col min="13831" max="13832" width="9.140625" style="152"/>
    <col min="13833" max="13833" width="11" style="152" customWidth="1"/>
    <col min="13834" max="13834" width="12.140625" style="152" bestFit="1" customWidth="1"/>
    <col min="13835" max="14080" width="9.140625" style="152"/>
    <col min="14081" max="14081" width="12" style="152" customWidth="1"/>
    <col min="14082" max="14082" width="28.42578125" style="152" bestFit="1" customWidth="1"/>
    <col min="14083" max="14085" width="11.7109375" style="152" customWidth="1"/>
    <col min="14086" max="14086" width="12.140625" style="152" bestFit="1" customWidth="1"/>
    <col min="14087" max="14088" width="9.140625" style="152"/>
    <col min="14089" max="14089" width="11" style="152" customWidth="1"/>
    <col min="14090" max="14090" width="12.140625" style="152" bestFit="1" customWidth="1"/>
    <col min="14091" max="14336" width="9.140625" style="152"/>
    <col min="14337" max="14337" width="12" style="152" customWidth="1"/>
    <col min="14338" max="14338" width="28.42578125" style="152" bestFit="1" customWidth="1"/>
    <col min="14339" max="14341" width="11.7109375" style="152" customWidth="1"/>
    <col min="14342" max="14342" width="12.140625" style="152" bestFit="1" customWidth="1"/>
    <col min="14343" max="14344" width="9.140625" style="152"/>
    <col min="14345" max="14345" width="11" style="152" customWidth="1"/>
    <col min="14346" max="14346" width="12.140625" style="152" bestFit="1" customWidth="1"/>
    <col min="14347" max="14592" width="9.140625" style="152"/>
    <col min="14593" max="14593" width="12" style="152" customWidth="1"/>
    <col min="14594" max="14594" width="28.42578125" style="152" bestFit="1" customWidth="1"/>
    <col min="14595" max="14597" width="11.7109375" style="152" customWidth="1"/>
    <col min="14598" max="14598" width="12.140625" style="152" bestFit="1" customWidth="1"/>
    <col min="14599" max="14600" width="9.140625" style="152"/>
    <col min="14601" max="14601" width="11" style="152" customWidth="1"/>
    <col min="14602" max="14602" width="12.140625" style="152" bestFit="1" customWidth="1"/>
    <col min="14603" max="14848" width="9.140625" style="152"/>
    <col min="14849" max="14849" width="12" style="152" customWidth="1"/>
    <col min="14850" max="14850" width="28.42578125" style="152" bestFit="1" customWidth="1"/>
    <col min="14851" max="14853" width="11.7109375" style="152" customWidth="1"/>
    <col min="14854" max="14854" width="12.140625" style="152" bestFit="1" customWidth="1"/>
    <col min="14855" max="14856" width="9.140625" style="152"/>
    <col min="14857" max="14857" width="11" style="152" customWidth="1"/>
    <col min="14858" max="14858" width="12.140625" style="152" bestFit="1" customWidth="1"/>
    <col min="14859" max="15104" width="9.140625" style="152"/>
    <col min="15105" max="15105" width="12" style="152" customWidth="1"/>
    <col min="15106" max="15106" width="28.42578125" style="152" bestFit="1" customWidth="1"/>
    <col min="15107" max="15109" width="11.7109375" style="152" customWidth="1"/>
    <col min="15110" max="15110" width="12.140625" style="152" bestFit="1" customWidth="1"/>
    <col min="15111" max="15112" width="9.140625" style="152"/>
    <col min="15113" max="15113" width="11" style="152" customWidth="1"/>
    <col min="15114" max="15114" width="12.140625" style="152" bestFit="1" customWidth="1"/>
    <col min="15115" max="15360" width="9.140625" style="152"/>
    <col min="15361" max="15361" width="12" style="152" customWidth="1"/>
    <col min="15362" max="15362" width="28.42578125" style="152" bestFit="1" customWidth="1"/>
    <col min="15363" max="15365" width="11.7109375" style="152" customWidth="1"/>
    <col min="15366" max="15366" width="12.140625" style="152" bestFit="1" customWidth="1"/>
    <col min="15367" max="15368" width="9.140625" style="152"/>
    <col min="15369" max="15369" width="11" style="152" customWidth="1"/>
    <col min="15370" max="15370" width="12.140625" style="152" bestFit="1" customWidth="1"/>
    <col min="15371" max="15616" width="9.140625" style="152"/>
    <col min="15617" max="15617" width="12" style="152" customWidth="1"/>
    <col min="15618" max="15618" width="28.42578125" style="152" bestFit="1" customWidth="1"/>
    <col min="15619" max="15621" width="11.7109375" style="152" customWidth="1"/>
    <col min="15622" max="15622" width="12.140625" style="152" bestFit="1" customWidth="1"/>
    <col min="15623" max="15624" width="9.140625" style="152"/>
    <col min="15625" max="15625" width="11" style="152" customWidth="1"/>
    <col min="15626" max="15626" width="12.140625" style="152" bestFit="1" customWidth="1"/>
    <col min="15627" max="15872" width="9.140625" style="152"/>
    <col min="15873" max="15873" width="12" style="152" customWidth="1"/>
    <col min="15874" max="15874" width="28.42578125" style="152" bestFit="1" customWidth="1"/>
    <col min="15875" max="15877" width="11.7109375" style="152" customWidth="1"/>
    <col min="15878" max="15878" width="12.140625" style="152" bestFit="1" customWidth="1"/>
    <col min="15879" max="15880" width="9.140625" style="152"/>
    <col min="15881" max="15881" width="11" style="152" customWidth="1"/>
    <col min="15882" max="15882" width="12.140625" style="152" bestFit="1" customWidth="1"/>
    <col min="15883" max="16128" width="9.140625" style="152"/>
    <col min="16129" max="16129" width="12" style="152" customWidth="1"/>
    <col min="16130" max="16130" width="28.42578125" style="152" bestFit="1" customWidth="1"/>
    <col min="16131" max="16133" width="11.7109375" style="152" customWidth="1"/>
    <col min="16134" max="16134" width="12.140625" style="152" bestFit="1" customWidth="1"/>
    <col min="16135" max="16136" width="9.140625" style="152"/>
    <col min="16137" max="16137" width="11" style="152" customWidth="1"/>
    <col min="16138" max="16138" width="12.140625" style="152" bestFit="1" customWidth="1"/>
    <col min="16139" max="16384" width="9.140625" style="152"/>
  </cols>
  <sheetData>
    <row r="2" spans="1:7" ht="18" customHeight="1" x14ac:dyDescent="0.25">
      <c r="A2" s="2424" t="s">
        <v>610</v>
      </c>
      <c r="B2" s="2424"/>
      <c r="C2" s="2424"/>
      <c r="D2" s="2424"/>
      <c r="E2" s="2424"/>
      <c r="F2" s="2424"/>
      <c r="G2" s="2424"/>
    </row>
    <row r="3" spans="1:7" ht="18" customHeight="1" x14ac:dyDescent="0.25">
      <c r="A3" s="153"/>
      <c r="B3" s="2425" t="s">
        <v>611</v>
      </c>
      <c r="C3" s="2425"/>
      <c r="D3" s="2425"/>
      <c r="E3" s="2425"/>
      <c r="F3" s="2425"/>
      <c r="G3" s="153"/>
    </row>
    <row r="4" spans="1:7" ht="15.75" thickBot="1" x14ac:dyDescent="0.3"/>
    <row r="5" spans="1:7" ht="15.75" thickBot="1" x14ac:dyDescent="0.3">
      <c r="B5" s="154" t="s">
        <v>6</v>
      </c>
      <c r="C5" s="2426" t="s">
        <v>612</v>
      </c>
      <c r="D5" s="2426"/>
      <c r="E5" s="2426"/>
      <c r="F5" s="2426"/>
    </row>
    <row r="6" spans="1:7" ht="15.75" thickBot="1" x14ac:dyDescent="0.3">
      <c r="B6" s="154" t="s">
        <v>8</v>
      </c>
      <c r="C6" s="2427" t="s">
        <v>613</v>
      </c>
      <c r="D6" s="2428"/>
      <c r="E6" s="2428"/>
      <c r="F6" s="2429"/>
    </row>
    <row r="7" spans="1:7" ht="15.75" thickBot="1" x14ac:dyDescent="0.3">
      <c r="B7" s="154" t="s">
        <v>10</v>
      </c>
      <c r="C7" s="2430" t="s">
        <v>546</v>
      </c>
      <c r="D7" s="2431"/>
      <c r="E7" s="2431"/>
      <c r="F7" s="2432"/>
    </row>
    <row r="8" spans="1:7" ht="15.75" thickBot="1" x14ac:dyDescent="0.3">
      <c r="B8" s="2433" t="s">
        <v>12</v>
      </c>
      <c r="C8" s="2434"/>
      <c r="D8" s="2434"/>
      <c r="E8" s="2434"/>
      <c r="F8" s="2435"/>
    </row>
    <row r="9" spans="1:7" ht="15.75" thickBot="1" x14ac:dyDescent="0.3">
      <c r="B9" s="2436" t="s">
        <v>614</v>
      </c>
      <c r="C9" s="2437"/>
      <c r="D9" s="2437"/>
      <c r="E9" s="2437"/>
      <c r="F9" s="2438"/>
    </row>
    <row r="10" spans="1:7" ht="36.75" customHeight="1" thickBot="1" x14ac:dyDescent="0.3">
      <c r="B10" s="2436"/>
      <c r="C10" s="2437"/>
      <c r="D10" s="2437"/>
      <c r="E10" s="2437"/>
      <c r="F10" s="2438"/>
    </row>
    <row r="11" spans="1:7" ht="39.75" customHeight="1" thickBot="1" x14ac:dyDescent="0.3">
      <c r="B11" s="2436"/>
      <c r="C11" s="2437"/>
      <c r="D11" s="2437"/>
      <c r="E11" s="2437"/>
      <c r="F11" s="2438"/>
    </row>
    <row r="12" spans="1:7" ht="78.75" customHeight="1" thickBot="1" x14ac:dyDescent="0.3">
      <c r="B12" s="155" t="s">
        <v>14</v>
      </c>
      <c r="C12" s="2439" t="s">
        <v>615</v>
      </c>
      <c r="D12" s="2440"/>
      <c r="E12" s="2440"/>
      <c r="F12" s="2441"/>
    </row>
    <row r="13" spans="1:7" ht="23.25" customHeight="1" x14ac:dyDescent="0.25">
      <c r="B13" s="2442" t="s">
        <v>616</v>
      </c>
      <c r="C13" s="156">
        <v>2022</v>
      </c>
      <c r="D13" s="156">
        <v>2023</v>
      </c>
      <c r="E13" s="156">
        <v>2024</v>
      </c>
      <c r="F13" s="156">
        <v>2025</v>
      </c>
    </row>
    <row r="14" spans="1:7" ht="15.75" thickBot="1" x14ac:dyDescent="0.3">
      <c r="B14" s="2443"/>
      <c r="C14" s="157" t="s">
        <v>17</v>
      </c>
      <c r="D14" s="157" t="s">
        <v>18</v>
      </c>
      <c r="E14" s="157" t="s">
        <v>18</v>
      </c>
      <c r="F14" s="157" t="s">
        <v>18</v>
      </c>
    </row>
    <row r="15" spans="1:7" ht="72" customHeight="1" thickBot="1" x14ac:dyDescent="0.3">
      <c r="B15" s="158" t="s">
        <v>617</v>
      </c>
      <c r="C15" s="159">
        <v>0.7</v>
      </c>
      <c r="D15" s="159">
        <v>0.75</v>
      </c>
      <c r="E15" s="159">
        <v>0.75</v>
      </c>
      <c r="F15" s="159">
        <v>0.75</v>
      </c>
    </row>
    <row r="16" spans="1:7" ht="75" customHeight="1" thickBot="1" x14ac:dyDescent="0.3">
      <c r="B16" s="160" t="s">
        <v>550</v>
      </c>
      <c r="C16" s="2444" t="s">
        <v>618</v>
      </c>
      <c r="D16" s="2445"/>
      <c r="E16" s="2445"/>
      <c r="F16" s="2446"/>
    </row>
    <row r="17" spans="2:11" ht="23.25" customHeight="1" thickBot="1" x14ac:dyDescent="0.3">
      <c r="B17" s="2447" t="s">
        <v>619</v>
      </c>
      <c r="C17" s="2448"/>
      <c r="D17" s="2448"/>
      <c r="E17" s="2448"/>
      <c r="F17" s="2449"/>
      <c r="I17" s="161"/>
      <c r="K17" s="161"/>
    </row>
    <row r="18" spans="2:11" ht="15.75" thickBot="1" x14ac:dyDescent="0.3">
      <c r="B18" s="158" t="s">
        <v>620</v>
      </c>
      <c r="C18" s="159">
        <v>0.15</v>
      </c>
      <c r="D18" s="159">
        <v>0.2</v>
      </c>
      <c r="E18" s="159">
        <v>0.2</v>
      </c>
      <c r="F18" s="159">
        <v>0.2</v>
      </c>
      <c r="H18" s="162"/>
    </row>
    <row r="19" spans="2:11" ht="15.75" thickBot="1" x14ac:dyDescent="0.3">
      <c r="B19" s="163" t="s">
        <v>621</v>
      </c>
      <c r="C19" s="159">
        <v>0.82</v>
      </c>
      <c r="D19" s="159">
        <v>0.76</v>
      </c>
      <c r="E19" s="159">
        <v>0.76</v>
      </c>
      <c r="F19" s="159">
        <v>0.76</v>
      </c>
      <c r="H19" s="162"/>
    </row>
    <row r="20" spans="2:11" ht="15.75" thickBot="1" x14ac:dyDescent="0.3">
      <c r="B20" s="163" t="s">
        <v>622</v>
      </c>
      <c r="C20" s="159">
        <v>0.25</v>
      </c>
      <c r="D20" s="159">
        <v>0.3</v>
      </c>
      <c r="E20" s="159">
        <v>0.3</v>
      </c>
      <c r="F20" s="159">
        <v>0.3</v>
      </c>
      <c r="H20" s="162"/>
    </row>
    <row r="21" spans="2:11" ht="30.75" customHeight="1" thickBot="1" x14ac:dyDescent="0.3">
      <c r="B21" s="163" t="s">
        <v>623</v>
      </c>
      <c r="C21" s="159">
        <v>0.39</v>
      </c>
      <c r="D21" s="159">
        <v>0.43</v>
      </c>
      <c r="E21" s="159">
        <v>0.43</v>
      </c>
      <c r="F21" s="159">
        <v>0.43</v>
      </c>
    </row>
    <row r="22" spans="2:11" ht="68.25" thickBot="1" x14ac:dyDescent="0.3">
      <c r="B22" s="163" t="s">
        <v>624</v>
      </c>
      <c r="C22" s="159">
        <v>0.76</v>
      </c>
      <c r="D22" s="159">
        <v>0.8</v>
      </c>
      <c r="E22" s="159">
        <v>0.8</v>
      </c>
      <c r="F22" s="159">
        <v>0.8</v>
      </c>
    </row>
    <row r="23" spans="2:11" ht="15.75" thickBot="1" x14ac:dyDescent="0.3">
      <c r="B23" s="158" t="s">
        <v>625</v>
      </c>
      <c r="C23" s="159">
        <v>0.2</v>
      </c>
      <c r="D23" s="159">
        <v>0.18</v>
      </c>
      <c r="E23" s="159">
        <v>0.18</v>
      </c>
      <c r="F23" s="159">
        <v>0.18</v>
      </c>
    </row>
    <row r="24" spans="2:11" ht="28.5" customHeight="1" thickBot="1" x14ac:dyDescent="0.3">
      <c r="B24" s="163" t="s">
        <v>626</v>
      </c>
      <c r="C24" s="159">
        <v>0.09</v>
      </c>
      <c r="D24" s="159">
        <v>0.1</v>
      </c>
      <c r="E24" s="159">
        <v>0.1</v>
      </c>
      <c r="F24" s="159">
        <v>0.1</v>
      </c>
    </row>
    <row r="25" spans="2:11" ht="15.75" thickBot="1" x14ac:dyDescent="0.3">
      <c r="B25" s="163" t="s">
        <v>627</v>
      </c>
      <c r="C25" s="159">
        <v>0.08</v>
      </c>
      <c r="D25" s="159">
        <v>0.09</v>
      </c>
      <c r="E25" s="159">
        <v>0.09</v>
      </c>
      <c r="F25" s="159">
        <v>0.09</v>
      </c>
    </row>
    <row r="26" spans="2:11" ht="24" customHeight="1" thickBot="1" x14ac:dyDescent="0.3">
      <c r="B26" s="2421" t="s">
        <v>556</v>
      </c>
      <c r="C26" s="2422"/>
      <c r="D26" s="2422"/>
      <c r="E26" s="2422"/>
      <c r="F26" s="2423"/>
    </row>
    <row r="27" spans="2:11" ht="15.75" thickBot="1" x14ac:dyDescent="0.3">
      <c r="B27" s="2453" t="s">
        <v>628</v>
      </c>
      <c r="C27" s="2454"/>
      <c r="D27" s="2454"/>
      <c r="E27" s="2454"/>
      <c r="F27" s="2455"/>
    </row>
    <row r="28" spans="2:11" ht="33.75" customHeight="1" thickBot="1" x14ac:dyDescent="0.3">
      <c r="B28" s="164" t="s">
        <v>558</v>
      </c>
      <c r="C28" s="2456" t="s">
        <v>629</v>
      </c>
      <c r="D28" s="2457"/>
      <c r="E28" s="2457"/>
      <c r="F28" s="2458"/>
    </row>
    <row r="29" spans="2:11" ht="63" customHeight="1" thickBot="1" x14ac:dyDescent="0.3">
      <c r="B29" s="163" t="s">
        <v>560</v>
      </c>
      <c r="C29" s="2447" t="s">
        <v>630</v>
      </c>
      <c r="D29" s="2448"/>
      <c r="E29" s="2448"/>
      <c r="F29" s="2449"/>
    </row>
    <row r="30" spans="2:11" ht="15.75" thickBot="1" x14ac:dyDescent="0.3">
      <c r="B30" s="163" t="s">
        <v>37</v>
      </c>
      <c r="C30" s="2459" t="s">
        <v>631</v>
      </c>
      <c r="D30" s="2460"/>
      <c r="E30" s="2460"/>
      <c r="F30" s="2461"/>
    </row>
    <row r="31" spans="2:11" ht="12.75" customHeight="1" x14ac:dyDescent="0.25">
      <c r="B31" s="2442"/>
      <c r="C31" s="165">
        <v>2022</v>
      </c>
      <c r="D31" s="165">
        <v>2023</v>
      </c>
      <c r="E31" s="165">
        <v>2024</v>
      </c>
      <c r="F31" s="165">
        <v>2025</v>
      </c>
    </row>
    <row r="32" spans="2:11" ht="13.5" customHeight="1" thickBot="1" x14ac:dyDescent="0.3">
      <c r="B32" s="2443"/>
      <c r="C32" s="166" t="s">
        <v>17</v>
      </c>
      <c r="D32" s="166" t="s">
        <v>18</v>
      </c>
      <c r="E32" s="166" t="s">
        <v>18</v>
      </c>
      <c r="F32" s="166" t="s">
        <v>18</v>
      </c>
    </row>
    <row r="33" spans="2:11" ht="15.75" thickBot="1" x14ac:dyDescent="0.3">
      <c r="B33" s="163" t="s">
        <v>39</v>
      </c>
      <c r="C33" s="167">
        <v>320</v>
      </c>
      <c r="D33" s="167">
        <v>340</v>
      </c>
      <c r="E33" s="167">
        <v>340</v>
      </c>
      <c r="F33" s="167">
        <v>340</v>
      </c>
    </row>
    <row r="34" spans="2:11" ht="15.75" thickBot="1" x14ac:dyDescent="0.3">
      <c r="B34" s="163" t="s">
        <v>562</v>
      </c>
      <c r="C34" s="167">
        <f>C63</f>
        <v>46095</v>
      </c>
      <c r="D34" s="167">
        <f>D63</f>
        <v>49000</v>
      </c>
      <c r="E34" s="167">
        <f>E63</f>
        <v>50500</v>
      </c>
      <c r="F34" s="167">
        <f>F63</f>
        <v>50500</v>
      </c>
    </row>
    <row r="35" spans="2:11" ht="15.75" thickBot="1" x14ac:dyDescent="0.3">
      <c r="B35" s="163" t="s">
        <v>563</v>
      </c>
      <c r="C35" s="167">
        <f>C34/C33</f>
        <v>144.046875</v>
      </c>
      <c r="D35" s="167">
        <f>D34/D33</f>
        <v>144.11764705882354</v>
      </c>
      <c r="E35" s="167">
        <f>E34/E33</f>
        <v>148.52941176470588</v>
      </c>
      <c r="F35" s="167">
        <f>F34/F33</f>
        <v>148.52941176470588</v>
      </c>
    </row>
    <row r="36" spans="2:11" ht="15.75" thickBot="1" x14ac:dyDescent="0.3">
      <c r="B36" s="163" t="s">
        <v>564</v>
      </c>
      <c r="C36" s="168" t="s">
        <v>565</v>
      </c>
      <c r="D36" s="169">
        <f>D33/C33-1</f>
        <v>6.25E-2</v>
      </c>
      <c r="E36" s="169">
        <f t="shared" ref="E36:F38" si="0">E33/D33-1</f>
        <v>0</v>
      </c>
      <c r="F36" s="169">
        <f t="shared" si="0"/>
        <v>0</v>
      </c>
      <c r="H36" s="170"/>
      <c r="I36" s="170"/>
      <c r="J36" s="170"/>
      <c r="K36" s="170"/>
    </row>
    <row r="37" spans="2:11" ht="15.75" thickBot="1" x14ac:dyDescent="0.3">
      <c r="B37" s="163" t="s">
        <v>566</v>
      </c>
      <c r="C37" s="168" t="s">
        <v>565</v>
      </c>
      <c r="D37" s="169">
        <f>D34/C34-1</f>
        <v>6.302201974183741E-2</v>
      </c>
      <c r="E37" s="169">
        <f t="shared" si="0"/>
        <v>3.0612244897959107E-2</v>
      </c>
      <c r="F37" s="169">
        <f t="shared" si="0"/>
        <v>0</v>
      </c>
    </row>
    <row r="38" spans="2:11" ht="15.75" thickBot="1" x14ac:dyDescent="0.3">
      <c r="B38" s="163" t="s">
        <v>51</v>
      </c>
      <c r="C38" s="168" t="s">
        <v>565</v>
      </c>
      <c r="D38" s="169">
        <f>D35/C35-1</f>
        <v>4.9131269820001933E-4</v>
      </c>
      <c r="E38" s="169">
        <f t="shared" si="0"/>
        <v>3.0612244897959107E-2</v>
      </c>
      <c r="F38" s="169">
        <f t="shared" si="0"/>
        <v>0</v>
      </c>
    </row>
    <row r="39" spans="2:11" ht="15.75" thickBot="1" x14ac:dyDescent="0.3">
      <c r="B39" s="2450" t="s">
        <v>632</v>
      </c>
      <c r="C39" s="2451"/>
      <c r="D39" s="2451"/>
      <c r="E39" s="2451"/>
      <c r="F39" s="2452"/>
    </row>
    <row r="40" spans="2:11" ht="12.75" customHeight="1" x14ac:dyDescent="0.25">
      <c r="B40" s="2442"/>
      <c r="C40" s="165">
        <v>2022</v>
      </c>
      <c r="D40" s="165">
        <v>2023</v>
      </c>
      <c r="E40" s="165">
        <v>2024</v>
      </c>
      <c r="F40" s="165">
        <v>2025</v>
      </c>
    </row>
    <row r="41" spans="2:11" ht="12" customHeight="1" thickBot="1" x14ac:dyDescent="0.3">
      <c r="B41" s="2443"/>
      <c r="C41" s="166" t="s">
        <v>17</v>
      </c>
      <c r="D41" s="166" t="s">
        <v>18</v>
      </c>
      <c r="E41" s="166" t="s">
        <v>18</v>
      </c>
      <c r="F41" s="166" t="s">
        <v>18</v>
      </c>
    </row>
    <row r="42" spans="2:11" ht="15.75" thickBot="1" x14ac:dyDescent="0.3">
      <c r="B42" s="171" t="s">
        <v>568</v>
      </c>
      <c r="C42" s="172">
        <f>C43+C44</f>
        <v>34125</v>
      </c>
      <c r="D42" s="172">
        <f>D43+D44</f>
        <v>35000</v>
      </c>
      <c r="E42" s="172">
        <f>E43+E44</f>
        <v>35000</v>
      </c>
      <c r="F42" s="172">
        <f>F43+F44</f>
        <v>35000</v>
      </c>
    </row>
    <row r="43" spans="2:11" ht="15.75" thickBot="1" x14ac:dyDescent="0.3">
      <c r="B43" s="173" t="s">
        <v>569</v>
      </c>
      <c r="C43" s="174">
        <f>35000-875</f>
        <v>34125</v>
      </c>
      <c r="D43" s="174">
        <v>35000</v>
      </c>
      <c r="E43" s="174">
        <v>35000</v>
      </c>
      <c r="F43" s="174">
        <v>35000</v>
      </c>
    </row>
    <row r="44" spans="2:11" ht="15.75" thickBot="1" x14ac:dyDescent="0.3">
      <c r="B44" s="173" t="s">
        <v>570</v>
      </c>
      <c r="C44" s="174"/>
      <c r="D44" s="174"/>
      <c r="E44" s="174"/>
      <c r="F44" s="174"/>
    </row>
    <row r="45" spans="2:11" ht="24.75" thickBot="1" x14ac:dyDescent="0.3">
      <c r="B45" s="171" t="s">
        <v>571</v>
      </c>
      <c r="C45" s="172">
        <f>C46+C47</f>
        <v>5850</v>
      </c>
      <c r="D45" s="172">
        <f>D46+D47</f>
        <v>6000</v>
      </c>
      <c r="E45" s="172">
        <f>E46+E47</f>
        <v>6000</v>
      </c>
      <c r="F45" s="172">
        <f>F46+F47</f>
        <v>6000</v>
      </c>
    </row>
    <row r="46" spans="2:11" ht="15.75" thickBot="1" x14ac:dyDescent="0.3">
      <c r="B46" s="173" t="s">
        <v>569</v>
      </c>
      <c r="C46" s="172">
        <f>6000-150</f>
        <v>5850</v>
      </c>
      <c r="D46" s="172">
        <v>6000</v>
      </c>
      <c r="E46" s="172">
        <v>6000</v>
      </c>
      <c r="F46" s="172">
        <v>6000</v>
      </c>
      <c r="I46" s="170"/>
    </row>
    <row r="47" spans="2:11" ht="15.75" thickBot="1" x14ac:dyDescent="0.3">
      <c r="B47" s="173" t="s">
        <v>570</v>
      </c>
      <c r="C47" s="174"/>
      <c r="D47" s="172"/>
      <c r="E47" s="172"/>
      <c r="F47" s="172"/>
      <c r="I47" s="170"/>
    </row>
    <row r="48" spans="2:11" ht="15.75" thickBot="1" x14ac:dyDescent="0.3">
      <c r="B48" s="171" t="s">
        <v>572</v>
      </c>
      <c r="C48" s="174">
        <f>C49+C50</f>
        <v>5880</v>
      </c>
      <c r="D48" s="172">
        <f>D49+D50</f>
        <v>7760</v>
      </c>
      <c r="E48" s="172">
        <f>E49+E50</f>
        <v>9260</v>
      </c>
      <c r="F48" s="172">
        <f>F49+F50</f>
        <v>9260</v>
      </c>
    </row>
    <row r="49" spans="2:12" ht="15.75" thickBot="1" x14ac:dyDescent="0.3">
      <c r="B49" s="173" t="s">
        <v>569</v>
      </c>
      <c r="C49" s="175">
        <v>5880</v>
      </c>
      <c r="D49" s="172">
        <v>7760</v>
      </c>
      <c r="E49" s="172">
        <v>9260</v>
      </c>
      <c r="F49" s="172">
        <v>9260</v>
      </c>
    </row>
    <row r="50" spans="2:12" ht="15.75" thickBot="1" x14ac:dyDescent="0.3">
      <c r="B50" s="173" t="s">
        <v>570</v>
      </c>
      <c r="C50" s="174"/>
      <c r="D50" s="172"/>
      <c r="E50" s="172"/>
      <c r="F50" s="172"/>
    </row>
    <row r="51" spans="2:12" ht="15.75" thickBot="1" x14ac:dyDescent="0.3">
      <c r="B51" s="171" t="s">
        <v>573</v>
      </c>
      <c r="C51" s="174"/>
      <c r="D51" s="172"/>
      <c r="E51" s="172"/>
      <c r="F51" s="172"/>
    </row>
    <row r="52" spans="2:12" ht="15.75" thickBot="1" x14ac:dyDescent="0.3">
      <c r="B52" s="173" t="s">
        <v>569</v>
      </c>
      <c r="C52" s="174"/>
      <c r="D52" s="172"/>
      <c r="E52" s="172"/>
      <c r="F52" s="172"/>
    </row>
    <row r="53" spans="2:12" ht="15.75" thickBot="1" x14ac:dyDescent="0.3">
      <c r="B53" s="173" t="s">
        <v>570</v>
      </c>
      <c r="C53" s="174"/>
      <c r="D53" s="172"/>
      <c r="E53" s="172"/>
      <c r="F53" s="172"/>
    </row>
    <row r="54" spans="2:12" ht="15.75" thickBot="1" x14ac:dyDescent="0.3">
      <c r="B54" s="171" t="s">
        <v>574</v>
      </c>
      <c r="C54" s="174"/>
      <c r="D54" s="172"/>
      <c r="E54" s="172"/>
      <c r="F54" s="172"/>
    </row>
    <row r="55" spans="2:12" ht="15.75" thickBot="1" x14ac:dyDescent="0.3">
      <c r="B55" s="173" t="s">
        <v>569</v>
      </c>
      <c r="C55" s="174"/>
      <c r="D55" s="172"/>
      <c r="E55" s="172"/>
      <c r="F55" s="172"/>
    </row>
    <row r="56" spans="2:12" ht="15.75" thickBot="1" x14ac:dyDescent="0.3">
      <c r="B56" s="173" t="s">
        <v>570</v>
      </c>
      <c r="C56" s="174"/>
      <c r="D56" s="172"/>
      <c r="E56" s="172"/>
      <c r="F56" s="172"/>
    </row>
    <row r="57" spans="2:12" ht="15.75" thickBot="1" x14ac:dyDescent="0.3">
      <c r="B57" s="171" t="s">
        <v>575</v>
      </c>
      <c r="C57" s="174">
        <f>C58+C59</f>
        <v>0</v>
      </c>
      <c r="D57" s="172">
        <f>D58+D59</f>
        <v>0</v>
      </c>
      <c r="E57" s="172">
        <f>E58+E59</f>
        <v>0</v>
      </c>
      <c r="F57" s="172">
        <f>F58+F59</f>
        <v>0</v>
      </c>
    </row>
    <row r="58" spans="2:12" ht="15.75" thickBot="1" x14ac:dyDescent="0.3">
      <c r="B58" s="173" t="s">
        <v>569</v>
      </c>
      <c r="C58" s="175"/>
      <c r="D58" s="172">
        <v>0</v>
      </c>
      <c r="E58" s="176">
        <v>0</v>
      </c>
      <c r="F58" s="176">
        <v>0</v>
      </c>
    </row>
    <row r="59" spans="2:12" ht="15.75" thickBot="1" x14ac:dyDescent="0.3">
      <c r="B59" s="173" t="s">
        <v>570</v>
      </c>
      <c r="C59" s="174"/>
      <c r="D59" s="172"/>
      <c r="E59" s="172"/>
      <c r="F59" s="172"/>
    </row>
    <row r="60" spans="2:12" ht="24.75" thickBot="1" x14ac:dyDescent="0.3">
      <c r="B60" s="171" t="s">
        <v>576</v>
      </c>
      <c r="C60" s="174">
        <f>C61+C62</f>
        <v>240</v>
      </c>
      <c r="D60" s="174">
        <f>D61+D62</f>
        <v>240</v>
      </c>
      <c r="E60" s="174">
        <f>E61+E62</f>
        <v>240</v>
      </c>
      <c r="F60" s="174">
        <f>F61+F62</f>
        <v>240</v>
      </c>
      <c r="I60" s="177"/>
    </row>
    <row r="61" spans="2:12" ht="15.75" thickBot="1" x14ac:dyDescent="0.3">
      <c r="B61" s="173" t="s">
        <v>569</v>
      </c>
      <c r="C61" s="174">
        <v>240</v>
      </c>
      <c r="D61" s="174">
        <v>240</v>
      </c>
      <c r="E61" s="174">
        <v>240</v>
      </c>
      <c r="F61" s="174">
        <v>240</v>
      </c>
      <c r="K61" s="178"/>
      <c r="L61" s="178"/>
    </row>
    <row r="62" spans="2:12" ht="15.75" thickBot="1" x14ac:dyDescent="0.3">
      <c r="B62" s="173" t="s">
        <v>570</v>
      </c>
      <c r="C62" s="174"/>
      <c r="D62" s="121"/>
      <c r="E62" s="122"/>
      <c r="F62" s="122"/>
    </row>
    <row r="63" spans="2:12" ht="15.75" thickBot="1" x14ac:dyDescent="0.3">
      <c r="B63" s="179" t="s">
        <v>577</v>
      </c>
      <c r="C63" s="174">
        <f>C60+C57+C54+C51+C48+C45+C42</f>
        <v>46095</v>
      </c>
      <c r="D63" s="174">
        <f>D60+D57+D54+D51+D48+D45+D42</f>
        <v>49000</v>
      </c>
      <c r="E63" s="174">
        <f>E60+E57+E54+E51+E48+E45+E42</f>
        <v>50500</v>
      </c>
      <c r="F63" s="174">
        <f>F60+F57+F54+F51+F48+F45+F42</f>
        <v>50500</v>
      </c>
    </row>
    <row r="64" spans="2:12" ht="15.75" thickBot="1" x14ac:dyDescent="0.3">
      <c r="B64" s="180" t="s">
        <v>578</v>
      </c>
      <c r="C64" s="181">
        <f>IF(C63-C34=0,0,"Error")</f>
        <v>0</v>
      </c>
      <c r="D64" s="181">
        <f>IF(D63-D34=0,0,"Error")</f>
        <v>0</v>
      </c>
      <c r="E64" s="181">
        <f>IF(E63-E34=0,0,"Error")</f>
        <v>0</v>
      </c>
      <c r="F64" s="181">
        <f>IF(F63-F34=0,0,"Error")</f>
        <v>0</v>
      </c>
    </row>
    <row r="65" spans="2:6" ht="15.75" hidden="1" thickBot="1" x14ac:dyDescent="0.3">
      <c r="B65" s="182" t="s">
        <v>633</v>
      </c>
      <c r="C65" s="2462"/>
      <c r="D65" s="2463"/>
      <c r="E65" s="2463"/>
      <c r="F65" s="2464"/>
    </row>
    <row r="66" spans="2:6" ht="26.25" hidden="1" customHeight="1" thickBot="1" x14ac:dyDescent="0.3">
      <c r="B66" s="163" t="s">
        <v>560</v>
      </c>
      <c r="C66" s="2447"/>
      <c r="D66" s="2448"/>
      <c r="E66" s="2448"/>
      <c r="F66" s="2449"/>
    </row>
    <row r="67" spans="2:6" ht="15.75" hidden="1" thickBot="1" x14ac:dyDescent="0.3">
      <c r="B67" s="163" t="s">
        <v>37</v>
      </c>
      <c r="C67" s="2459"/>
      <c r="D67" s="2460"/>
      <c r="E67" s="2460"/>
      <c r="F67" s="2461"/>
    </row>
    <row r="68" spans="2:6" ht="12.75" hidden="1" customHeight="1" x14ac:dyDescent="0.25">
      <c r="B68" s="2442"/>
      <c r="C68" s="165">
        <v>2018</v>
      </c>
      <c r="D68" s="165">
        <v>2019</v>
      </c>
      <c r="E68" s="165">
        <v>2020</v>
      </c>
      <c r="F68" s="165">
        <v>2021</v>
      </c>
    </row>
    <row r="69" spans="2:6" ht="9" hidden="1" customHeight="1" thickBot="1" x14ac:dyDescent="0.3">
      <c r="B69" s="2443"/>
      <c r="C69" s="166" t="s">
        <v>17</v>
      </c>
      <c r="D69" s="166" t="s">
        <v>18</v>
      </c>
      <c r="E69" s="166" t="s">
        <v>18</v>
      </c>
      <c r="F69" s="166" t="s">
        <v>18</v>
      </c>
    </row>
    <row r="70" spans="2:6" ht="15.75" hidden="1" thickBot="1" x14ac:dyDescent="0.3">
      <c r="B70" s="163" t="s">
        <v>39</v>
      </c>
      <c r="C70" s="163"/>
      <c r="D70" s="163"/>
      <c r="E70" s="163"/>
      <c r="F70" s="163"/>
    </row>
    <row r="71" spans="2:6" ht="15.75" hidden="1" thickBot="1" x14ac:dyDescent="0.3">
      <c r="B71" s="163" t="s">
        <v>562</v>
      </c>
      <c r="C71" s="167">
        <f>C100</f>
        <v>0</v>
      </c>
      <c r="D71" s="167">
        <f>D100</f>
        <v>0</v>
      </c>
      <c r="E71" s="167">
        <f>E100</f>
        <v>0</v>
      </c>
      <c r="F71" s="167">
        <f>F100</f>
        <v>0</v>
      </c>
    </row>
    <row r="72" spans="2:6" ht="15.75" hidden="1" thickBot="1" x14ac:dyDescent="0.3">
      <c r="B72" s="163" t="s">
        <v>563</v>
      </c>
      <c r="C72" s="167" t="e">
        <f>C71/C70</f>
        <v>#DIV/0!</v>
      </c>
      <c r="D72" s="167" t="e">
        <f>D71/D70</f>
        <v>#DIV/0!</v>
      </c>
      <c r="E72" s="167" t="e">
        <f>E71/E70</f>
        <v>#DIV/0!</v>
      </c>
      <c r="F72" s="167" t="e">
        <f>F71/F70</f>
        <v>#DIV/0!</v>
      </c>
    </row>
    <row r="73" spans="2:6" ht="15.75" hidden="1" thickBot="1" x14ac:dyDescent="0.3">
      <c r="B73" s="163" t="s">
        <v>564</v>
      </c>
      <c r="C73" s="168"/>
      <c r="D73" s="169" t="e">
        <f t="shared" ref="D73:F75" si="1">D70/C70-1</f>
        <v>#DIV/0!</v>
      </c>
      <c r="E73" s="169" t="e">
        <f t="shared" si="1"/>
        <v>#DIV/0!</v>
      </c>
      <c r="F73" s="169" t="e">
        <f t="shared" si="1"/>
        <v>#DIV/0!</v>
      </c>
    </row>
    <row r="74" spans="2:6" ht="15.75" hidden="1" thickBot="1" x14ac:dyDescent="0.3">
      <c r="B74" s="163" t="s">
        <v>566</v>
      </c>
      <c r="C74" s="168"/>
      <c r="D74" s="169" t="e">
        <f t="shared" si="1"/>
        <v>#DIV/0!</v>
      </c>
      <c r="E74" s="169" t="e">
        <f t="shared" si="1"/>
        <v>#DIV/0!</v>
      </c>
      <c r="F74" s="169" t="e">
        <f t="shared" si="1"/>
        <v>#DIV/0!</v>
      </c>
    </row>
    <row r="75" spans="2:6" ht="15.75" hidden="1" thickBot="1" x14ac:dyDescent="0.3">
      <c r="B75" s="163" t="s">
        <v>51</v>
      </c>
      <c r="C75" s="168"/>
      <c r="D75" s="169" t="e">
        <f t="shared" si="1"/>
        <v>#DIV/0!</v>
      </c>
      <c r="E75" s="169" t="e">
        <f t="shared" si="1"/>
        <v>#DIV/0!</v>
      </c>
      <c r="F75" s="169" t="e">
        <f t="shared" si="1"/>
        <v>#DIV/0!</v>
      </c>
    </row>
    <row r="76" spans="2:6" ht="24.75" hidden="1" customHeight="1" thickBot="1" x14ac:dyDescent="0.3">
      <c r="B76" s="2450" t="s">
        <v>634</v>
      </c>
      <c r="C76" s="2451"/>
      <c r="D76" s="2451"/>
      <c r="E76" s="2451"/>
      <c r="F76" s="2452"/>
    </row>
    <row r="77" spans="2:6" ht="12.75" hidden="1" customHeight="1" x14ac:dyDescent="0.25">
      <c r="B77" s="2442"/>
      <c r="C77" s="165">
        <v>2018</v>
      </c>
      <c r="D77" s="165">
        <v>2019</v>
      </c>
      <c r="E77" s="165">
        <v>2020</v>
      </c>
      <c r="F77" s="165">
        <v>2021</v>
      </c>
    </row>
    <row r="78" spans="2:6" ht="9" hidden="1" customHeight="1" thickBot="1" x14ac:dyDescent="0.3">
      <c r="B78" s="2443"/>
      <c r="C78" s="166" t="s">
        <v>17</v>
      </c>
      <c r="D78" s="166" t="s">
        <v>18</v>
      </c>
      <c r="E78" s="166" t="s">
        <v>18</v>
      </c>
      <c r="F78" s="166" t="s">
        <v>18</v>
      </c>
    </row>
    <row r="79" spans="2:6" ht="24.75" hidden="1" customHeight="1" thickBot="1" x14ac:dyDescent="0.3">
      <c r="B79" s="171" t="s">
        <v>568</v>
      </c>
      <c r="C79" s="172"/>
      <c r="D79" s="172"/>
      <c r="E79" s="172"/>
      <c r="F79" s="172"/>
    </row>
    <row r="80" spans="2:6" ht="38.25" hidden="1" customHeight="1" thickBot="1" x14ac:dyDescent="0.3">
      <c r="B80" s="173" t="s">
        <v>569</v>
      </c>
      <c r="C80" s="174"/>
      <c r="D80" s="183"/>
      <c r="E80" s="183"/>
      <c r="F80" s="183"/>
    </row>
    <row r="81" spans="2:6" ht="24.75" hidden="1" customHeight="1" thickBot="1" x14ac:dyDescent="0.3">
      <c r="B81" s="173" t="s">
        <v>570</v>
      </c>
      <c r="C81" s="174"/>
      <c r="D81" s="183"/>
      <c r="E81" s="183"/>
      <c r="F81" s="183"/>
    </row>
    <row r="82" spans="2:6" ht="24.75" hidden="1" customHeight="1" thickBot="1" x14ac:dyDescent="0.3">
      <c r="B82" s="171" t="s">
        <v>571</v>
      </c>
      <c r="C82" s="172"/>
      <c r="D82" s="172"/>
      <c r="E82" s="172"/>
      <c r="F82" s="172"/>
    </row>
    <row r="83" spans="2:6" ht="15.75" hidden="1" thickBot="1" x14ac:dyDescent="0.3">
      <c r="B83" s="173" t="s">
        <v>569</v>
      </c>
      <c r="C83" s="174"/>
      <c r="D83" s="172"/>
      <c r="E83" s="172"/>
      <c r="F83" s="172"/>
    </row>
    <row r="84" spans="2:6" ht="15.75" hidden="1" thickBot="1" x14ac:dyDescent="0.3">
      <c r="B84" s="173" t="s">
        <v>570</v>
      </c>
      <c r="C84" s="174"/>
      <c r="D84" s="172"/>
      <c r="E84" s="172"/>
      <c r="F84" s="172"/>
    </row>
    <row r="85" spans="2:6" ht="24.75" hidden="1" customHeight="1" thickBot="1" x14ac:dyDescent="0.3">
      <c r="B85" s="171" t="s">
        <v>572</v>
      </c>
      <c r="C85" s="174">
        <v>0</v>
      </c>
      <c r="D85" s="172">
        <v>0</v>
      </c>
      <c r="E85" s="172">
        <v>0</v>
      </c>
      <c r="F85" s="172">
        <v>0</v>
      </c>
    </row>
    <row r="86" spans="2:6" ht="15.75" hidden="1" thickBot="1" x14ac:dyDescent="0.3">
      <c r="B86" s="173" t="s">
        <v>569</v>
      </c>
      <c r="C86" s="174"/>
      <c r="D86" s="172"/>
      <c r="E86" s="172"/>
      <c r="F86" s="172"/>
    </row>
    <row r="87" spans="2:6" ht="15.75" hidden="1" thickBot="1" x14ac:dyDescent="0.3">
      <c r="B87" s="173" t="s">
        <v>570</v>
      </c>
      <c r="C87" s="174"/>
      <c r="D87" s="172"/>
      <c r="E87" s="172"/>
      <c r="F87" s="172"/>
    </row>
    <row r="88" spans="2:6" ht="15.75" hidden="1" thickBot="1" x14ac:dyDescent="0.3">
      <c r="B88" s="171" t="s">
        <v>573</v>
      </c>
      <c r="C88" s="174"/>
      <c r="D88" s="172"/>
      <c r="E88" s="172"/>
      <c r="F88" s="172"/>
    </row>
    <row r="89" spans="2:6" ht="15.75" hidden="1" thickBot="1" x14ac:dyDescent="0.3">
      <c r="B89" s="173" t="s">
        <v>569</v>
      </c>
      <c r="C89" s="174"/>
      <c r="D89" s="172"/>
      <c r="E89" s="172"/>
      <c r="F89" s="172"/>
    </row>
    <row r="90" spans="2:6" ht="15.75" hidden="1" thickBot="1" x14ac:dyDescent="0.3">
      <c r="B90" s="173" t="s">
        <v>570</v>
      </c>
      <c r="C90" s="174"/>
      <c r="D90" s="172"/>
      <c r="E90" s="172"/>
      <c r="F90" s="172"/>
    </row>
    <row r="91" spans="2:6" ht="15.75" hidden="1" thickBot="1" x14ac:dyDescent="0.3">
      <c r="B91" s="171" t="s">
        <v>574</v>
      </c>
      <c r="C91" s="174"/>
      <c r="D91" s="172"/>
      <c r="E91" s="172"/>
      <c r="F91" s="172"/>
    </row>
    <row r="92" spans="2:6" ht="15.75" hidden="1" thickBot="1" x14ac:dyDescent="0.3">
      <c r="B92" s="173" t="s">
        <v>569</v>
      </c>
      <c r="C92" s="174"/>
      <c r="D92" s="172"/>
      <c r="E92" s="172"/>
      <c r="F92" s="172"/>
    </row>
    <row r="93" spans="2:6" ht="15.75" hidden="1" thickBot="1" x14ac:dyDescent="0.3">
      <c r="B93" s="173" t="s">
        <v>570</v>
      </c>
      <c r="C93" s="174"/>
      <c r="D93" s="172"/>
      <c r="E93" s="172"/>
      <c r="F93" s="172"/>
    </row>
    <row r="94" spans="2:6" ht="15.75" hidden="1" thickBot="1" x14ac:dyDescent="0.3">
      <c r="B94" s="171" t="s">
        <v>575</v>
      </c>
      <c r="C94" s="174"/>
      <c r="D94" s="172"/>
      <c r="E94" s="172"/>
      <c r="F94" s="172"/>
    </row>
    <row r="95" spans="2:6" ht="15.75" hidden="1" thickBot="1" x14ac:dyDescent="0.3">
      <c r="B95" s="173" t="s">
        <v>569</v>
      </c>
      <c r="C95" s="174"/>
      <c r="D95" s="172"/>
      <c r="E95" s="172"/>
      <c r="F95" s="172"/>
    </row>
    <row r="96" spans="2:6" ht="15.75" hidden="1" thickBot="1" x14ac:dyDescent="0.3">
      <c r="B96" s="173" t="s">
        <v>570</v>
      </c>
      <c r="C96" s="174"/>
      <c r="D96" s="172"/>
      <c r="E96" s="172"/>
      <c r="F96" s="172"/>
    </row>
    <row r="97" spans="2:6" ht="24.75" hidden="1" thickBot="1" x14ac:dyDescent="0.3">
      <c r="B97" s="171" t="s">
        <v>576</v>
      </c>
      <c r="C97" s="174"/>
      <c r="D97" s="172"/>
      <c r="E97" s="172"/>
      <c r="F97" s="172"/>
    </row>
    <row r="98" spans="2:6" ht="15.75" hidden="1" thickBot="1" x14ac:dyDescent="0.3">
      <c r="B98" s="173" t="s">
        <v>569</v>
      </c>
      <c r="C98" s="174"/>
      <c r="D98" s="172"/>
      <c r="E98" s="172"/>
      <c r="F98" s="172"/>
    </row>
    <row r="99" spans="2:6" ht="15.75" hidden="1" thickBot="1" x14ac:dyDescent="0.3">
      <c r="B99" s="173" t="s">
        <v>570</v>
      </c>
      <c r="C99" s="174"/>
      <c r="D99" s="172"/>
      <c r="E99" s="172"/>
      <c r="F99" s="172"/>
    </row>
    <row r="100" spans="2:6" ht="0.75" customHeight="1" thickBot="1" x14ac:dyDescent="0.3">
      <c r="B100" s="184" t="s">
        <v>581</v>
      </c>
      <c r="C100" s="174">
        <f>C97+C94+C91+C88+C85+C82+C79</f>
        <v>0</v>
      </c>
      <c r="D100" s="174">
        <f>D97+D94+D91+D88+D85+D82+D79</f>
        <v>0</v>
      </c>
      <c r="E100" s="174">
        <f>E97+E94+E91+E88+E85+E82+E79</f>
        <v>0</v>
      </c>
      <c r="F100" s="174">
        <f>F97+F94+F91+F88+F85+F82+F79</f>
        <v>0</v>
      </c>
    </row>
    <row r="101" spans="2:6" ht="15.75" hidden="1" thickBot="1" x14ac:dyDescent="0.3">
      <c r="B101" s="180" t="s">
        <v>578</v>
      </c>
      <c r="C101" s="181">
        <f>IF(C100-C71=0,0,"Error")</f>
        <v>0</v>
      </c>
      <c r="D101" s="181">
        <f>IF(D100-D71=0,0,"Error")</f>
        <v>0</v>
      </c>
      <c r="E101" s="181">
        <f>IF(E100-E71=0,0,"Error")</f>
        <v>0</v>
      </c>
      <c r="F101" s="181">
        <f>IF(F100-F71=0,0,"Error")</f>
        <v>0</v>
      </c>
    </row>
    <row r="102" spans="2:6" ht="24.75" customHeight="1" thickBot="1" x14ac:dyDescent="0.3">
      <c r="B102" s="182" t="s">
        <v>633</v>
      </c>
      <c r="C102" s="2456" t="s">
        <v>635</v>
      </c>
      <c r="D102" s="2457"/>
      <c r="E102" s="2457"/>
      <c r="F102" s="2458"/>
    </row>
    <row r="103" spans="2:6" ht="100.5" customHeight="1" thickBot="1" x14ac:dyDescent="0.3">
      <c r="B103" s="163" t="s">
        <v>560</v>
      </c>
      <c r="C103" s="2447" t="s">
        <v>636</v>
      </c>
      <c r="D103" s="2448"/>
      <c r="E103" s="2448"/>
      <c r="F103" s="2449"/>
    </row>
    <row r="104" spans="2:6" ht="15.75" thickBot="1" x14ac:dyDescent="0.3">
      <c r="B104" s="163" t="s">
        <v>37</v>
      </c>
      <c r="C104" s="2459" t="s">
        <v>637</v>
      </c>
      <c r="D104" s="2460"/>
      <c r="E104" s="2460"/>
      <c r="F104" s="2461"/>
    </row>
    <row r="105" spans="2:6" x14ac:dyDescent="0.25">
      <c r="B105" s="2442"/>
      <c r="C105" s="165">
        <v>2022</v>
      </c>
      <c r="D105" s="165">
        <v>2023</v>
      </c>
      <c r="E105" s="165">
        <v>2024</v>
      </c>
      <c r="F105" s="165">
        <v>2025</v>
      </c>
    </row>
    <row r="106" spans="2:6" ht="15.75" thickBot="1" x14ac:dyDescent="0.3">
      <c r="B106" s="2443"/>
      <c r="C106" s="166" t="s">
        <v>17</v>
      </c>
      <c r="D106" s="166" t="s">
        <v>18</v>
      </c>
      <c r="E106" s="166" t="s">
        <v>18</v>
      </c>
      <c r="F106" s="166" t="s">
        <v>18</v>
      </c>
    </row>
    <row r="107" spans="2:6" ht="15.75" thickBot="1" x14ac:dyDescent="0.3">
      <c r="B107" s="163" t="s">
        <v>39</v>
      </c>
      <c r="C107" s="185">
        <v>2850</v>
      </c>
      <c r="D107" s="185">
        <v>3250</v>
      </c>
      <c r="E107" s="185">
        <v>3250</v>
      </c>
      <c r="F107" s="185">
        <v>3250</v>
      </c>
    </row>
    <row r="108" spans="2:6" ht="15.75" thickBot="1" x14ac:dyDescent="0.3">
      <c r="B108" s="163" t="s">
        <v>562</v>
      </c>
      <c r="C108" s="167">
        <f>C137</f>
        <v>2024</v>
      </c>
      <c r="D108" s="167">
        <f>D137</f>
        <v>4000</v>
      </c>
      <c r="E108" s="167">
        <f>E137</f>
        <v>4000</v>
      </c>
      <c r="F108" s="167">
        <f>F137</f>
        <v>4000</v>
      </c>
    </row>
    <row r="109" spans="2:6" ht="15.75" thickBot="1" x14ac:dyDescent="0.3">
      <c r="B109" s="163" t="s">
        <v>563</v>
      </c>
      <c r="C109" s="167">
        <f>C108/C107</f>
        <v>0.71017543859649124</v>
      </c>
      <c r="D109" s="167">
        <f>D108/D107</f>
        <v>1.2307692307692308</v>
      </c>
      <c r="E109" s="167">
        <f>E108/E107</f>
        <v>1.2307692307692308</v>
      </c>
      <c r="F109" s="167">
        <f>F108/F107</f>
        <v>1.2307692307692308</v>
      </c>
    </row>
    <row r="110" spans="2:6" ht="15.75" thickBot="1" x14ac:dyDescent="0.3">
      <c r="B110" s="163" t="s">
        <v>564</v>
      </c>
      <c r="C110" s="168"/>
      <c r="D110" s="169">
        <f t="shared" ref="D110:F112" si="2">D107/C107-1</f>
        <v>0.14035087719298245</v>
      </c>
      <c r="E110" s="169">
        <f t="shared" si="2"/>
        <v>0</v>
      </c>
      <c r="F110" s="169">
        <f t="shared" si="2"/>
        <v>0</v>
      </c>
    </row>
    <row r="111" spans="2:6" ht="15.75" thickBot="1" x14ac:dyDescent="0.3">
      <c r="B111" s="163" t="s">
        <v>566</v>
      </c>
      <c r="C111" s="168"/>
      <c r="D111" s="169">
        <f t="shared" si="2"/>
        <v>0.97628458498023707</v>
      </c>
      <c r="E111" s="169">
        <f t="shared" si="2"/>
        <v>0</v>
      </c>
      <c r="F111" s="169">
        <f t="shared" si="2"/>
        <v>0</v>
      </c>
    </row>
    <row r="112" spans="2:6" ht="15.75" thickBot="1" x14ac:dyDescent="0.3">
      <c r="B112" s="163" t="s">
        <v>51</v>
      </c>
      <c r="C112" s="168"/>
      <c r="D112" s="169">
        <f t="shared" si="2"/>
        <v>0.73304955913651582</v>
      </c>
      <c r="E112" s="169">
        <f t="shared" si="2"/>
        <v>0</v>
      </c>
      <c r="F112" s="169">
        <f t="shared" si="2"/>
        <v>0</v>
      </c>
    </row>
    <row r="113" spans="2:6" ht="15.75" thickBot="1" x14ac:dyDescent="0.3">
      <c r="B113" s="2450" t="s">
        <v>638</v>
      </c>
      <c r="C113" s="2451"/>
      <c r="D113" s="2451"/>
      <c r="E113" s="2451"/>
      <c r="F113" s="2452"/>
    </row>
    <row r="114" spans="2:6" x14ac:dyDescent="0.25">
      <c r="B114" s="2442"/>
      <c r="C114" s="165">
        <v>2022</v>
      </c>
      <c r="D114" s="165">
        <v>2023</v>
      </c>
      <c r="E114" s="165">
        <v>2024</v>
      </c>
      <c r="F114" s="165">
        <v>2025</v>
      </c>
    </row>
    <row r="115" spans="2:6" ht="15.75" thickBot="1" x14ac:dyDescent="0.3">
      <c r="B115" s="2443"/>
      <c r="C115" s="166" t="s">
        <v>17</v>
      </c>
      <c r="D115" s="166" t="s">
        <v>18</v>
      </c>
      <c r="E115" s="166" t="s">
        <v>18</v>
      </c>
      <c r="F115" s="166" t="s">
        <v>18</v>
      </c>
    </row>
    <row r="116" spans="2:6" ht="15.75" thickBot="1" x14ac:dyDescent="0.3">
      <c r="B116" s="171" t="s">
        <v>568</v>
      </c>
      <c r="C116" s="172"/>
      <c r="D116" s="172"/>
      <c r="E116" s="172"/>
      <c r="F116" s="172"/>
    </row>
    <row r="117" spans="2:6" ht="15.75" thickBot="1" x14ac:dyDescent="0.3">
      <c r="B117" s="173" t="s">
        <v>569</v>
      </c>
      <c r="C117" s="174"/>
      <c r="D117" s="183"/>
      <c r="E117" s="183"/>
      <c r="F117" s="183"/>
    </row>
    <row r="118" spans="2:6" ht="15.75" thickBot="1" x14ac:dyDescent="0.3">
      <c r="B118" s="173" t="s">
        <v>570</v>
      </c>
      <c r="C118" s="174"/>
      <c r="D118" s="183"/>
      <c r="E118" s="183"/>
      <c r="F118" s="183"/>
    </row>
    <row r="119" spans="2:6" ht="24.75" thickBot="1" x14ac:dyDescent="0.3">
      <c r="B119" s="171" t="s">
        <v>571</v>
      </c>
      <c r="C119" s="172"/>
      <c r="D119" s="172"/>
      <c r="E119" s="172"/>
      <c r="F119" s="172"/>
    </row>
    <row r="120" spans="2:6" ht="15.75" thickBot="1" x14ac:dyDescent="0.3">
      <c r="B120" s="173" t="s">
        <v>569</v>
      </c>
      <c r="C120" s="174"/>
      <c r="D120" s="172"/>
      <c r="E120" s="172"/>
      <c r="F120" s="172"/>
    </row>
    <row r="121" spans="2:6" ht="15.75" thickBot="1" x14ac:dyDescent="0.3">
      <c r="B121" s="173" t="s">
        <v>570</v>
      </c>
      <c r="C121" s="174"/>
      <c r="D121" s="172"/>
      <c r="E121" s="172"/>
      <c r="F121" s="172"/>
    </row>
    <row r="122" spans="2:6" ht="15.75" thickBot="1" x14ac:dyDescent="0.3">
      <c r="B122" s="171" t="s">
        <v>572</v>
      </c>
      <c r="C122" s="186">
        <f>C123+C124</f>
        <v>2024</v>
      </c>
      <c r="D122" s="186">
        <f>D123+D124</f>
        <v>4000</v>
      </c>
      <c r="E122" s="186">
        <f>E123+E124</f>
        <v>4000</v>
      </c>
      <c r="F122" s="186">
        <f>F123+F124</f>
        <v>4000</v>
      </c>
    </row>
    <row r="123" spans="2:6" ht="15.75" thickBot="1" x14ac:dyDescent="0.3">
      <c r="B123" s="173" t="s">
        <v>569</v>
      </c>
      <c r="C123" s="172">
        <f>4000-1976</f>
        <v>2024</v>
      </c>
      <c r="D123" s="172">
        <v>4000</v>
      </c>
      <c r="E123" s="172">
        <v>4000</v>
      </c>
      <c r="F123" s="172">
        <v>4000</v>
      </c>
    </row>
    <row r="124" spans="2:6" ht="15.75" thickBot="1" x14ac:dyDescent="0.3">
      <c r="B124" s="173" t="s">
        <v>570</v>
      </c>
      <c r="C124" s="174"/>
      <c r="D124" s="172"/>
      <c r="E124" s="172"/>
      <c r="F124" s="172"/>
    </row>
    <row r="125" spans="2:6" ht="15.75" thickBot="1" x14ac:dyDescent="0.3">
      <c r="B125" s="171" t="s">
        <v>573</v>
      </c>
      <c r="C125" s="174"/>
      <c r="D125" s="172"/>
      <c r="E125" s="172"/>
      <c r="F125" s="172"/>
    </row>
    <row r="126" spans="2:6" ht="15.75" thickBot="1" x14ac:dyDescent="0.3">
      <c r="B126" s="173" t="s">
        <v>569</v>
      </c>
      <c r="C126" s="174"/>
      <c r="D126" s="172"/>
      <c r="E126" s="172"/>
      <c r="F126" s="172"/>
    </row>
    <row r="127" spans="2:6" ht="15.75" thickBot="1" x14ac:dyDescent="0.3">
      <c r="B127" s="173" t="s">
        <v>570</v>
      </c>
      <c r="C127" s="174"/>
      <c r="D127" s="172"/>
      <c r="E127" s="172"/>
      <c r="F127" s="172"/>
    </row>
    <row r="128" spans="2:6" ht="15.75" thickBot="1" x14ac:dyDescent="0.3">
      <c r="B128" s="171" t="s">
        <v>574</v>
      </c>
      <c r="C128" s="174"/>
      <c r="D128" s="172"/>
      <c r="E128" s="172"/>
      <c r="F128" s="172"/>
    </row>
    <row r="129" spans="2:6" ht="15.75" thickBot="1" x14ac:dyDescent="0.3">
      <c r="B129" s="173" t="s">
        <v>569</v>
      </c>
      <c r="C129" s="174"/>
      <c r="D129" s="172"/>
      <c r="E129" s="172"/>
      <c r="F129" s="172"/>
    </row>
    <row r="130" spans="2:6" ht="15.75" thickBot="1" x14ac:dyDescent="0.3">
      <c r="B130" s="173" t="s">
        <v>570</v>
      </c>
      <c r="C130" s="174"/>
      <c r="D130" s="172"/>
      <c r="E130" s="172"/>
      <c r="F130" s="172"/>
    </row>
    <row r="131" spans="2:6" ht="15.75" thickBot="1" x14ac:dyDescent="0.3">
      <c r="B131" s="171" t="s">
        <v>575</v>
      </c>
      <c r="C131" s="174">
        <v>0</v>
      </c>
      <c r="D131" s="172">
        <v>0</v>
      </c>
      <c r="E131" s="172">
        <v>0</v>
      </c>
      <c r="F131" s="172">
        <v>0</v>
      </c>
    </row>
    <row r="132" spans="2:6" ht="15.75" thickBot="1" x14ac:dyDescent="0.3">
      <c r="B132" s="173" t="s">
        <v>569</v>
      </c>
      <c r="C132" s="174"/>
      <c r="D132" s="172"/>
      <c r="E132" s="172"/>
      <c r="F132" s="172"/>
    </row>
    <row r="133" spans="2:6" ht="15.75" thickBot="1" x14ac:dyDescent="0.3">
      <c r="B133" s="173" t="s">
        <v>570</v>
      </c>
      <c r="C133" s="174"/>
      <c r="D133" s="172"/>
      <c r="E133" s="172"/>
      <c r="F133" s="172"/>
    </row>
    <row r="134" spans="2:6" ht="24.75" thickBot="1" x14ac:dyDescent="0.3">
      <c r="B134" s="171" t="s">
        <v>576</v>
      </c>
      <c r="C134" s="174"/>
      <c r="D134" s="172"/>
      <c r="E134" s="172"/>
      <c r="F134" s="172"/>
    </row>
    <row r="135" spans="2:6" ht="15.75" thickBot="1" x14ac:dyDescent="0.3">
      <c r="B135" s="173" t="s">
        <v>569</v>
      </c>
      <c r="C135" s="174"/>
      <c r="D135" s="172"/>
      <c r="E135" s="172"/>
      <c r="F135" s="172"/>
    </row>
    <row r="136" spans="2:6" ht="15.75" thickBot="1" x14ac:dyDescent="0.3">
      <c r="B136" s="173" t="s">
        <v>570</v>
      </c>
      <c r="C136" s="174"/>
      <c r="D136" s="172"/>
      <c r="E136" s="172"/>
      <c r="F136" s="172"/>
    </row>
    <row r="137" spans="2:6" ht="15.75" thickBot="1" x14ac:dyDescent="0.3">
      <c r="B137" s="184" t="s">
        <v>581</v>
      </c>
      <c r="C137" s="174">
        <f>C134+C131+C128+C125+C122+C119+C116</f>
        <v>2024</v>
      </c>
      <c r="D137" s="174">
        <f>D134+D131+D128+D125+D122+D119+D116</f>
        <v>4000</v>
      </c>
      <c r="E137" s="174">
        <f>E134+E131+E128+E125+E122+E119+E116</f>
        <v>4000</v>
      </c>
      <c r="F137" s="174">
        <f>F134+F131+F128+F125+F122+F119+F116</f>
        <v>4000</v>
      </c>
    </row>
    <row r="138" spans="2:6" ht="15.75" thickBot="1" x14ac:dyDescent="0.3">
      <c r="B138" s="180" t="s">
        <v>578</v>
      </c>
      <c r="C138" s="181">
        <f>IF(C137-C108=0,0,"Error")</f>
        <v>0</v>
      </c>
      <c r="D138" s="181">
        <f>IF(D137-D108=0,0,"Error")</f>
        <v>0</v>
      </c>
      <c r="E138" s="181">
        <f>IF(E137-E108=0,0,"Error")</f>
        <v>0</v>
      </c>
      <c r="F138" s="181">
        <f>IF(F137-F108=0,0,"Error")</f>
        <v>0</v>
      </c>
    </row>
    <row r="139" spans="2:6" ht="15.75" thickBot="1" x14ac:dyDescent="0.3">
      <c r="B139" s="2453" t="s">
        <v>639</v>
      </c>
      <c r="C139" s="2454"/>
      <c r="D139" s="2454"/>
      <c r="E139" s="2454"/>
      <c r="F139" s="2455"/>
    </row>
    <row r="140" spans="2:6" ht="15.75" thickBot="1" x14ac:dyDescent="0.3">
      <c r="B140" s="2453" t="s">
        <v>640</v>
      </c>
      <c r="C140" s="2454"/>
      <c r="D140" s="2454"/>
      <c r="E140" s="2454"/>
      <c r="F140" s="2455"/>
    </row>
    <row r="141" spans="2:6" ht="15.75" thickBot="1" x14ac:dyDescent="0.3">
      <c r="B141" s="164" t="s">
        <v>584</v>
      </c>
      <c r="C141" s="2465" t="s">
        <v>496</v>
      </c>
      <c r="D141" s="2469"/>
      <c r="E141" s="2467"/>
      <c r="F141" s="2468"/>
    </row>
    <row r="142" spans="2:6" ht="39" customHeight="1" thickBot="1" x14ac:dyDescent="0.3">
      <c r="B142" s="164" t="s">
        <v>641</v>
      </c>
      <c r="C142" s="164" t="s">
        <v>642</v>
      </c>
      <c r="D142" s="187" t="s">
        <v>587</v>
      </c>
      <c r="E142" s="2467" t="s">
        <v>643</v>
      </c>
      <c r="F142" s="2468"/>
    </row>
    <row r="143" spans="2:6" ht="15.75" thickBot="1" x14ac:dyDescent="0.3">
      <c r="B143" s="188"/>
      <c r="C143" s="2465"/>
      <c r="D143" s="2466"/>
      <c r="E143" s="2467"/>
      <c r="F143" s="2468"/>
    </row>
    <row r="144" spans="2:6" ht="17.25" customHeight="1" thickBot="1" x14ac:dyDescent="0.3">
      <c r="B144" s="163" t="s">
        <v>560</v>
      </c>
      <c r="C144" s="2447" t="s">
        <v>644</v>
      </c>
      <c r="D144" s="2448"/>
      <c r="E144" s="2448"/>
      <c r="F144" s="2449"/>
    </row>
    <row r="145" spans="2:11" ht="15.75" thickBot="1" x14ac:dyDescent="0.3">
      <c r="B145" s="163" t="s">
        <v>37</v>
      </c>
      <c r="C145" s="2459" t="s">
        <v>645</v>
      </c>
      <c r="D145" s="2460"/>
      <c r="E145" s="2460"/>
      <c r="F145" s="2461"/>
    </row>
    <row r="146" spans="2:11" ht="12.75" customHeight="1" x14ac:dyDescent="0.25">
      <c r="B146" s="2442"/>
      <c r="C146" s="165">
        <v>2022</v>
      </c>
      <c r="D146" s="165">
        <v>2023</v>
      </c>
      <c r="E146" s="165">
        <v>2024</v>
      </c>
      <c r="F146" s="165">
        <v>2025</v>
      </c>
    </row>
    <row r="147" spans="2:11" ht="12.75" customHeight="1" thickBot="1" x14ac:dyDescent="0.3">
      <c r="B147" s="2443"/>
      <c r="C147" s="166" t="s">
        <v>17</v>
      </c>
      <c r="D147" s="166" t="s">
        <v>18</v>
      </c>
      <c r="E147" s="166" t="s">
        <v>18</v>
      </c>
      <c r="F147" s="166" t="s">
        <v>18</v>
      </c>
    </row>
    <row r="148" spans="2:11" ht="15.75" thickBot="1" x14ac:dyDescent="0.3">
      <c r="B148" s="163" t="s">
        <v>39</v>
      </c>
      <c r="C148" s="167">
        <v>5</v>
      </c>
      <c r="D148" s="167">
        <v>6</v>
      </c>
      <c r="E148" s="167">
        <v>6</v>
      </c>
      <c r="F148" s="167">
        <v>6</v>
      </c>
    </row>
    <row r="149" spans="2:11" ht="15.75" thickBot="1" x14ac:dyDescent="0.3">
      <c r="B149" s="163" t="s">
        <v>562</v>
      </c>
      <c r="C149" s="167">
        <f>C167</f>
        <v>500</v>
      </c>
      <c r="D149" s="167">
        <f>D167</f>
        <v>600</v>
      </c>
      <c r="E149" s="167">
        <f>E167</f>
        <v>600</v>
      </c>
      <c r="F149" s="167">
        <f>F167</f>
        <v>600</v>
      </c>
    </row>
    <row r="150" spans="2:11" ht="15.75" thickBot="1" x14ac:dyDescent="0.3">
      <c r="B150" s="163" t="s">
        <v>563</v>
      </c>
      <c r="C150" s="167">
        <f>C149/C148</f>
        <v>100</v>
      </c>
      <c r="D150" s="167">
        <f>D149/D148</f>
        <v>100</v>
      </c>
      <c r="E150" s="167">
        <f>E149/E148</f>
        <v>100</v>
      </c>
      <c r="F150" s="167">
        <f>F149/F148</f>
        <v>100</v>
      </c>
    </row>
    <row r="151" spans="2:11" ht="15.75" thickBot="1" x14ac:dyDescent="0.3">
      <c r="B151" s="163" t="s">
        <v>564</v>
      </c>
      <c r="C151" s="168" t="s">
        <v>565</v>
      </c>
      <c r="D151" s="169">
        <f>D148/C148-1</f>
        <v>0.19999999999999996</v>
      </c>
      <c r="E151" s="169">
        <f t="shared" ref="E151:F153" si="3">E148/D148-1</f>
        <v>0</v>
      </c>
      <c r="F151" s="169">
        <f t="shared" si="3"/>
        <v>0</v>
      </c>
      <c r="H151" s="170"/>
      <c r="I151" s="170"/>
      <c r="J151" s="170"/>
      <c r="K151" s="170"/>
    </row>
    <row r="152" spans="2:11" ht="15.75" thickBot="1" x14ac:dyDescent="0.3">
      <c r="B152" s="163" t="s">
        <v>566</v>
      </c>
      <c r="C152" s="168" t="s">
        <v>565</v>
      </c>
      <c r="D152" s="169">
        <f>D149/C149-1</f>
        <v>0.19999999999999996</v>
      </c>
      <c r="E152" s="169">
        <f t="shared" si="3"/>
        <v>0</v>
      </c>
      <c r="F152" s="169">
        <f t="shared" si="3"/>
        <v>0</v>
      </c>
    </row>
    <row r="153" spans="2:11" ht="15.75" thickBot="1" x14ac:dyDescent="0.3">
      <c r="B153" s="163" t="s">
        <v>51</v>
      </c>
      <c r="C153" s="168" t="s">
        <v>565</v>
      </c>
      <c r="D153" s="169">
        <f>D150/C150-1</f>
        <v>0</v>
      </c>
      <c r="E153" s="169">
        <f t="shared" si="3"/>
        <v>0</v>
      </c>
      <c r="F153" s="169">
        <f t="shared" si="3"/>
        <v>0</v>
      </c>
    </row>
    <row r="154" spans="2:11" ht="15.75" thickBot="1" x14ac:dyDescent="0.3">
      <c r="B154" s="2450" t="s">
        <v>646</v>
      </c>
      <c r="C154" s="2451"/>
      <c r="D154" s="2451"/>
      <c r="E154" s="2451"/>
      <c r="F154" s="2452"/>
    </row>
    <row r="155" spans="2:11" ht="12.75" customHeight="1" x14ac:dyDescent="0.25">
      <c r="B155" s="2442"/>
      <c r="C155" s="165">
        <v>2022</v>
      </c>
      <c r="D155" s="165">
        <v>2023</v>
      </c>
      <c r="E155" s="165">
        <v>2024</v>
      </c>
      <c r="F155" s="165">
        <v>2025</v>
      </c>
    </row>
    <row r="156" spans="2:11" ht="14.25" customHeight="1" thickBot="1" x14ac:dyDescent="0.3">
      <c r="B156" s="2443"/>
      <c r="C156" s="166" t="s">
        <v>17</v>
      </c>
      <c r="D156" s="166" t="s">
        <v>18</v>
      </c>
      <c r="E156" s="166" t="s">
        <v>18</v>
      </c>
      <c r="F156" s="166" t="s">
        <v>18</v>
      </c>
    </row>
    <row r="157" spans="2:11" ht="15.75" thickBot="1" x14ac:dyDescent="0.3">
      <c r="B157" s="171" t="s">
        <v>593</v>
      </c>
      <c r="C157" s="172">
        <f>C158+C159+C160+C161</f>
        <v>0</v>
      </c>
      <c r="D157" s="172">
        <f>D158+D159+D160+D161</f>
        <v>0</v>
      </c>
      <c r="E157" s="172">
        <f>E158+E159+E160+E161</f>
        <v>0</v>
      </c>
      <c r="F157" s="172">
        <f>F158+F159+F160+F161</f>
        <v>0</v>
      </c>
    </row>
    <row r="158" spans="2:11" ht="15.75" thickBot="1" x14ac:dyDescent="0.3">
      <c r="B158" s="173" t="s">
        <v>569</v>
      </c>
      <c r="C158" s="172"/>
      <c r="D158" s="172"/>
      <c r="E158" s="172"/>
      <c r="F158" s="172"/>
    </row>
    <row r="159" spans="2:11" ht="15.75" thickBot="1" x14ac:dyDescent="0.3">
      <c r="B159" s="173" t="s">
        <v>594</v>
      </c>
      <c r="C159" s="172"/>
      <c r="D159" s="172"/>
      <c r="E159" s="172"/>
      <c r="F159" s="172"/>
    </row>
    <row r="160" spans="2:11" ht="15.75" thickBot="1" x14ac:dyDescent="0.3">
      <c r="B160" s="173" t="s">
        <v>595</v>
      </c>
      <c r="C160" s="172"/>
      <c r="D160" s="172"/>
      <c r="E160" s="172"/>
      <c r="F160" s="172"/>
    </row>
    <row r="161" spans="2:11" ht="15.75" thickBot="1" x14ac:dyDescent="0.3">
      <c r="B161" s="173" t="s">
        <v>596</v>
      </c>
      <c r="C161" s="172"/>
      <c r="D161" s="172"/>
      <c r="E161" s="172"/>
      <c r="F161" s="172"/>
    </row>
    <row r="162" spans="2:11" ht="15.75" thickBot="1" x14ac:dyDescent="0.3">
      <c r="B162" s="171" t="s">
        <v>597</v>
      </c>
      <c r="C162" s="174">
        <f>C163+C164+C165+C166</f>
        <v>500</v>
      </c>
      <c r="D162" s="174">
        <f>D163+D164+D165+D166</f>
        <v>600</v>
      </c>
      <c r="E162" s="174">
        <f>E163+E164+E165+E166</f>
        <v>600</v>
      </c>
      <c r="F162" s="174">
        <f>F163+F164+F165+F166</f>
        <v>600</v>
      </c>
    </row>
    <row r="163" spans="2:11" ht="15.75" thickBot="1" x14ac:dyDescent="0.3">
      <c r="B163" s="173" t="s">
        <v>569</v>
      </c>
      <c r="C163" s="174">
        <v>500</v>
      </c>
      <c r="D163" s="172">
        <v>600</v>
      </c>
      <c r="E163" s="172">
        <v>600</v>
      </c>
      <c r="F163" s="172">
        <v>600</v>
      </c>
    </row>
    <row r="164" spans="2:11" ht="15.75" thickBot="1" x14ac:dyDescent="0.3">
      <c r="B164" s="173" t="s">
        <v>594</v>
      </c>
      <c r="C164" s="174"/>
      <c r="D164" s="172"/>
      <c r="E164" s="172"/>
      <c r="F164" s="172"/>
    </row>
    <row r="165" spans="2:11" ht="15.75" thickBot="1" x14ac:dyDescent="0.3">
      <c r="B165" s="173" t="s">
        <v>595</v>
      </c>
      <c r="C165" s="174"/>
      <c r="D165" s="172"/>
      <c r="E165" s="172"/>
      <c r="F165" s="172"/>
    </row>
    <row r="166" spans="2:11" ht="15.75" thickBot="1" x14ac:dyDescent="0.3">
      <c r="B166" s="173" t="s">
        <v>596</v>
      </c>
      <c r="C166" s="174"/>
      <c r="D166" s="172"/>
      <c r="E166" s="172"/>
      <c r="F166" s="172"/>
    </row>
    <row r="167" spans="2:11" ht="15.75" thickBot="1" x14ac:dyDescent="0.3">
      <c r="B167" s="189" t="s">
        <v>577</v>
      </c>
      <c r="C167" s="174">
        <f>C157+C162</f>
        <v>500</v>
      </c>
      <c r="D167" s="174">
        <f>D157+D162</f>
        <v>600</v>
      </c>
      <c r="E167" s="174">
        <f>E157+E162</f>
        <v>600</v>
      </c>
      <c r="F167" s="174">
        <f>F157+F162</f>
        <v>600</v>
      </c>
    </row>
    <row r="168" spans="2:11" ht="34.5" thickBot="1" x14ac:dyDescent="0.3">
      <c r="B168" s="164" t="s">
        <v>647</v>
      </c>
      <c r="C168" s="164" t="s">
        <v>648</v>
      </c>
      <c r="D168" s="187" t="s">
        <v>587</v>
      </c>
      <c r="E168" s="2467" t="s">
        <v>649</v>
      </c>
      <c r="F168" s="2468"/>
    </row>
    <row r="169" spans="2:11" ht="27.75" customHeight="1" thickBot="1" x14ac:dyDescent="0.3">
      <c r="B169" s="163" t="s">
        <v>560</v>
      </c>
      <c r="C169" s="2447" t="s">
        <v>650</v>
      </c>
      <c r="D169" s="2448"/>
      <c r="E169" s="2448"/>
      <c r="F169" s="2449"/>
    </row>
    <row r="170" spans="2:11" ht="15.75" thickBot="1" x14ac:dyDescent="0.3">
      <c r="B170" s="163" t="s">
        <v>37</v>
      </c>
      <c r="C170" s="2459" t="s">
        <v>651</v>
      </c>
      <c r="D170" s="2460"/>
      <c r="E170" s="2460"/>
      <c r="F170" s="2461"/>
    </row>
    <row r="171" spans="2:11" ht="12.75" customHeight="1" x14ac:dyDescent="0.25">
      <c r="B171" s="2442"/>
      <c r="C171" s="165">
        <v>2022</v>
      </c>
      <c r="D171" s="165">
        <v>2023</v>
      </c>
      <c r="E171" s="165">
        <v>2024</v>
      </c>
      <c r="F171" s="165">
        <v>2025</v>
      </c>
    </row>
    <row r="172" spans="2:11" ht="15" customHeight="1" thickBot="1" x14ac:dyDescent="0.3">
      <c r="B172" s="2443"/>
      <c r="C172" s="166" t="s">
        <v>17</v>
      </c>
      <c r="D172" s="166" t="s">
        <v>18</v>
      </c>
      <c r="E172" s="166" t="s">
        <v>18</v>
      </c>
      <c r="F172" s="166" t="s">
        <v>18</v>
      </c>
    </row>
    <row r="173" spans="2:11" ht="15.75" thickBot="1" x14ac:dyDescent="0.3">
      <c r="B173" s="163" t="s">
        <v>39</v>
      </c>
      <c r="C173" s="168">
        <v>0</v>
      </c>
      <c r="D173" s="168">
        <v>5</v>
      </c>
      <c r="E173" s="168">
        <v>5</v>
      </c>
      <c r="F173" s="168">
        <v>5</v>
      </c>
    </row>
    <row r="174" spans="2:11" ht="15.75" thickBot="1" x14ac:dyDescent="0.3">
      <c r="B174" s="163" t="s">
        <v>562</v>
      </c>
      <c r="C174" s="167">
        <f>C192</f>
        <v>0</v>
      </c>
      <c r="D174" s="167">
        <f>D192</f>
        <v>400</v>
      </c>
      <c r="E174" s="167">
        <f>E192</f>
        <v>400</v>
      </c>
      <c r="F174" s="167">
        <f>F192</f>
        <v>400</v>
      </c>
    </row>
    <row r="175" spans="2:11" ht="15.75" thickBot="1" x14ac:dyDescent="0.3">
      <c r="B175" s="163" t="s">
        <v>563</v>
      </c>
      <c r="C175" s="167" t="e">
        <f>C174/C173</f>
        <v>#DIV/0!</v>
      </c>
      <c r="D175" s="167">
        <f>D174/D173</f>
        <v>80</v>
      </c>
      <c r="E175" s="167">
        <f>E174/E173</f>
        <v>80</v>
      </c>
      <c r="F175" s="167">
        <f>F174/F173</f>
        <v>80</v>
      </c>
    </row>
    <row r="176" spans="2:11" ht="15.75" thickBot="1" x14ac:dyDescent="0.3">
      <c r="B176" s="163" t="s">
        <v>564</v>
      </c>
      <c r="C176" s="168" t="s">
        <v>565</v>
      </c>
      <c r="D176" s="169" t="e">
        <f>D173/C173-1</f>
        <v>#DIV/0!</v>
      </c>
      <c r="E176" s="169">
        <f t="shared" ref="E176:F178" si="4">E173/D173-1</f>
        <v>0</v>
      </c>
      <c r="F176" s="169">
        <f t="shared" si="4"/>
        <v>0</v>
      </c>
      <c r="H176" s="170"/>
      <c r="I176" s="170"/>
      <c r="J176" s="170"/>
      <c r="K176" s="170"/>
    </row>
    <row r="177" spans="2:6" ht="15.75" thickBot="1" x14ac:dyDescent="0.3">
      <c r="B177" s="163" t="s">
        <v>566</v>
      </c>
      <c r="C177" s="168" t="s">
        <v>565</v>
      </c>
      <c r="D177" s="169" t="e">
        <f>D174/C174-1</f>
        <v>#DIV/0!</v>
      </c>
      <c r="E177" s="169">
        <f t="shared" si="4"/>
        <v>0</v>
      </c>
      <c r="F177" s="169">
        <f t="shared" si="4"/>
        <v>0</v>
      </c>
    </row>
    <row r="178" spans="2:6" ht="15.75" thickBot="1" x14ac:dyDescent="0.3">
      <c r="B178" s="163" t="s">
        <v>51</v>
      </c>
      <c r="C178" s="168" t="s">
        <v>565</v>
      </c>
      <c r="D178" s="169" t="e">
        <f>D175/C175-1</f>
        <v>#DIV/0!</v>
      </c>
      <c r="E178" s="169">
        <f t="shared" si="4"/>
        <v>0</v>
      </c>
      <c r="F178" s="169">
        <f t="shared" si="4"/>
        <v>0</v>
      </c>
    </row>
    <row r="179" spans="2:6" ht="15.75" thickBot="1" x14ac:dyDescent="0.3">
      <c r="B179" s="2450" t="s">
        <v>652</v>
      </c>
      <c r="C179" s="2451"/>
      <c r="D179" s="2451"/>
      <c r="E179" s="2451"/>
      <c r="F179" s="2452"/>
    </row>
    <row r="180" spans="2:6" ht="12.75" customHeight="1" x14ac:dyDescent="0.25">
      <c r="B180" s="2442"/>
      <c r="C180" s="165">
        <v>2022</v>
      </c>
      <c r="D180" s="165">
        <v>2023</v>
      </c>
      <c r="E180" s="165">
        <v>2024</v>
      </c>
      <c r="F180" s="165">
        <v>2025</v>
      </c>
    </row>
    <row r="181" spans="2:6" ht="9" customHeight="1" thickBot="1" x14ac:dyDescent="0.3">
      <c r="B181" s="2443"/>
      <c r="C181" s="166" t="s">
        <v>17</v>
      </c>
      <c r="D181" s="166" t="s">
        <v>18</v>
      </c>
      <c r="E181" s="166" t="s">
        <v>18</v>
      </c>
      <c r="F181" s="166" t="s">
        <v>18</v>
      </c>
    </row>
    <row r="182" spans="2:6" ht="15.75" thickBot="1" x14ac:dyDescent="0.3">
      <c r="B182" s="171" t="s">
        <v>593</v>
      </c>
      <c r="C182" s="172">
        <f>C183+C184+C185+C186</f>
        <v>0</v>
      </c>
      <c r="D182" s="172">
        <f>D183+D184+D185+D186</f>
        <v>0</v>
      </c>
      <c r="E182" s="172">
        <f>E183+E184+E185+E186</f>
        <v>0</v>
      </c>
      <c r="F182" s="172">
        <f>F183+F184+F185+F186</f>
        <v>0</v>
      </c>
    </row>
    <row r="183" spans="2:6" ht="15.75" thickBot="1" x14ac:dyDescent="0.3">
      <c r="B183" s="173" t="s">
        <v>569</v>
      </c>
      <c r="C183" s="172"/>
      <c r="D183" s="172"/>
      <c r="E183" s="172"/>
      <c r="F183" s="172"/>
    </row>
    <row r="184" spans="2:6" ht="15.75" thickBot="1" x14ac:dyDescent="0.3">
      <c r="B184" s="173" t="s">
        <v>594</v>
      </c>
      <c r="C184" s="172"/>
      <c r="D184" s="172"/>
      <c r="E184" s="172"/>
      <c r="F184" s="172"/>
    </row>
    <row r="185" spans="2:6" ht="15.75" thickBot="1" x14ac:dyDescent="0.3">
      <c r="B185" s="173" t="s">
        <v>595</v>
      </c>
      <c r="C185" s="172"/>
      <c r="D185" s="172"/>
      <c r="E185" s="172"/>
      <c r="F185" s="172"/>
    </row>
    <row r="186" spans="2:6" ht="15.75" thickBot="1" x14ac:dyDescent="0.3">
      <c r="B186" s="173" t="s">
        <v>596</v>
      </c>
      <c r="C186" s="172"/>
      <c r="D186" s="172"/>
      <c r="E186" s="172"/>
      <c r="F186" s="172"/>
    </row>
    <row r="187" spans="2:6" ht="15.75" thickBot="1" x14ac:dyDescent="0.3">
      <c r="B187" s="171" t="s">
        <v>597</v>
      </c>
      <c r="C187" s="174">
        <f>C188+C189+C190+C191</f>
        <v>0</v>
      </c>
      <c r="D187" s="174">
        <f>D188+D189+D190+D191</f>
        <v>400</v>
      </c>
      <c r="E187" s="174">
        <f>E188+E189+E190+E191</f>
        <v>400</v>
      </c>
      <c r="F187" s="174">
        <f>F188+F189+F190+F191</f>
        <v>400</v>
      </c>
    </row>
    <row r="188" spans="2:6" ht="15.75" thickBot="1" x14ac:dyDescent="0.3">
      <c r="B188" s="173" t="s">
        <v>569</v>
      </c>
      <c r="C188" s="174">
        <v>0</v>
      </c>
      <c r="D188" s="176">
        <v>400</v>
      </c>
      <c r="E188" s="172">
        <v>400</v>
      </c>
      <c r="F188" s="172">
        <v>400</v>
      </c>
    </row>
    <row r="189" spans="2:6" ht="15.75" thickBot="1" x14ac:dyDescent="0.3">
      <c r="B189" s="173" t="s">
        <v>594</v>
      </c>
      <c r="C189" s="174"/>
      <c r="D189" s="172"/>
      <c r="E189" s="172"/>
      <c r="F189" s="172"/>
    </row>
    <row r="190" spans="2:6" ht="15.75" thickBot="1" x14ac:dyDescent="0.3">
      <c r="B190" s="173" t="s">
        <v>595</v>
      </c>
      <c r="C190" s="174"/>
      <c r="D190" s="172"/>
      <c r="E190" s="172"/>
      <c r="F190" s="172"/>
    </row>
    <row r="191" spans="2:6" ht="15.75" thickBot="1" x14ac:dyDescent="0.3">
      <c r="B191" s="173" t="s">
        <v>596</v>
      </c>
      <c r="C191" s="174"/>
      <c r="D191" s="172"/>
      <c r="E191" s="172"/>
      <c r="F191" s="172"/>
    </row>
    <row r="192" spans="2:6" ht="15.75" thickBot="1" x14ac:dyDescent="0.3">
      <c r="B192" s="189" t="s">
        <v>653</v>
      </c>
      <c r="C192" s="174">
        <f>C182+C187</f>
        <v>0</v>
      </c>
      <c r="D192" s="174">
        <f>D182+D187</f>
        <v>400</v>
      </c>
      <c r="E192" s="174">
        <f>E182+E187</f>
        <v>400</v>
      </c>
      <c r="F192" s="174">
        <f>F182+F187</f>
        <v>400</v>
      </c>
    </row>
    <row r="193" spans="2:11" ht="61.5" customHeight="1" thickBot="1" x14ac:dyDescent="0.3">
      <c r="B193" s="164" t="s">
        <v>654</v>
      </c>
      <c r="C193" s="164" t="s">
        <v>655</v>
      </c>
      <c r="D193" s="190" t="s">
        <v>587</v>
      </c>
      <c r="E193" s="2462" t="s">
        <v>656</v>
      </c>
      <c r="F193" s="2464"/>
    </row>
    <row r="194" spans="2:11" ht="26.25" customHeight="1" thickBot="1" x14ac:dyDescent="0.3">
      <c r="B194" s="163" t="s">
        <v>560</v>
      </c>
      <c r="C194" s="2447" t="s">
        <v>657</v>
      </c>
      <c r="D194" s="2448"/>
      <c r="E194" s="2448"/>
      <c r="F194" s="2449"/>
    </row>
    <row r="195" spans="2:11" ht="15.75" thickBot="1" x14ac:dyDescent="0.3">
      <c r="B195" s="163" t="s">
        <v>37</v>
      </c>
      <c r="C195" s="2459" t="s">
        <v>658</v>
      </c>
      <c r="D195" s="2460"/>
      <c r="E195" s="2460"/>
      <c r="F195" s="2461"/>
    </row>
    <row r="196" spans="2:11" x14ac:dyDescent="0.25">
      <c r="B196" s="2442"/>
      <c r="C196" s="165">
        <v>2022</v>
      </c>
      <c r="D196" s="165">
        <v>2023</v>
      </c>
      <c r="E196" s="165">
        <v>2024</v>
      </c>
      <c r="F196" s="165">
        <v>2025</v>
      </c>
    </row>
    <row r="197" spans="2:11" ht="15.75" thickBot="1" x14ac:dyDescent="0.3">
      <c r="B197" s="2443"/>
      <c r="C197" s="166" t="s">
        <v>17</v>
      </c>
      <c r="D197" s="166" t="s">
        <v>18</v>
      </c>
      <c r="E197" s="166" t="s">
        <v>18</v>
      </c>
      <c r="F197" s="166" t="s">
        <v>18</v>
      </c>
    </row>
    <row r="198" spans="2:11" ht="15.75" thickBot="1" x14ac:dyDescent="0.3">
      <c r="B198" s="163" t="s">
        <v>39</v>
      </c>
      <c r="C198" s="163">
        <v>1</v>
      </c>
      <c r="D198" s="163">
        <v>0</v>
      </c>
      <c r="E198" s="163">
        <v>0</v>
      </c>
      <c r="F198" s="163">
        <v>0</v>
      </c>
    </row>
    <row r="199" spans="2:11" ht="15.75" thickBot="1" x14ac:dyDescent="0.3">
      <c r="B199" s="163" t="s">
        <v>562</v>
      </c>
      <c r="C199" s="167">
        <f>C217</f>
        <v>2500</v>
      </c>
      <c r="D199" s="167">
        <f>D217</f>
        <v>0</v>
      </c>
      <c r="E199" s="167">
        <f>E217</f>
        <v>0</v>
      </c>
      <c r="F199" s="167">
        <f>F217</f>
        <v>0</v>
      </c>
    </row>
    <row r="200" spans="2:11" ht="15.75" thickBot="1" x14ac:dyDescent="0.3">
      <c r="B200" s="163" t="s">
        <v>563</v>
      </c>
      <c r="C200" s="167">
        <f>C199/C198</f>
        <v>2500</v>
      </c>
      <c r="D200" s="167" t="e">
        <f>D199/D198</f>
        <v>#DIV/0!</v>
      </c>
      <c r="E200" s="167" t="e">
        <f>E199/E198</f>
        <v>#DIV/0!</v>
      </c>
      <c r="F200" s="167" t="e">
        <f>F199/F198</f>
        <v>#DIV/0!</v>
      </c>
    </row>
    <row r="201" spans="2:11" ht="15.75" thickBot="1" x14ac:dyDescent="0.3">
      <c r="B201" s="163" t="s">
        <v>564</v>
      </c>
      <c r="C201" s="168" t="s">
        <v>565</v>
      </c>
      <c r="D201" s="169">
        <f>D198/C198-1</f>
        <v>-1</v>
      </c>
      <c r="E201" s="169" t="e">
        <f t="shared" ref="E201:F203" si="5">E198/D198-1</f>
        <v>#DIV/0!</v>
      </c>
      <c r="F201" s="169" t="e">
        <f t="shared" si="5"/>
        <v>#DIV/0!</v>
      </c>
      <c r="H201" s="170"/>
      <c r="I201" s="170"/>
      <c r="J201" s="170"/>
      <c r="K201" s="170"/>
    </row>
    <row r="202" spans="2:11" ht="15.75" thickBot="1" x14ac:dyDescent="0.3">
      <c r="B202" s="163" t="s">
        <v>566</v>
      </c>
      <c r="C202" s="168" t="s">
        <v>565</v>
      </c>
      <c r="D202" s="169">
        <f>D199/C199-1</f>
        <v>-1</v>
      </c>
      <c r="E202" s="169" t="e">
        <f t="shared" si="5"/>
        <v>#DIV/0!</v>
      </c>
      <c r="F202" s="169" t="e">
        <f t="shared" si="5"/>
        <v>#DIV/0!</v>
      </c>
    </row>
    <row r="203" spans="2:11" ht="15.75" thickBot="1" x14ac:dyDescent="0.3">
      <c r="B203" s="163" t="s">
        <v>51</v>
      </c>
      <c r="C203" s="168" t="s">
        <v>565</v>
      </c>
      <c r="D203" s="169" t="e">
        <f>D200/C200-1</f>
        <v>#DIV/0!</v>
      </c>
      <c r="E203" s="169" t="e">
        <f t="shared" si="5"/>
        <v>#DIV/0!</v>
      </c>
      <c r="F203" s="169" t="e">
        <f t="shared" si="5"/>
        <v>#DIV/0!</v>
      </c>
    </row>
    <row r="204" spans="2:11" ht="15.75" thickBot="1" x14ac:dyDescent="0.3">
      <c r="B204" s="2450" t="s">
        <v>659</v>
      </c>
      <c r="C204" s="2451"/>
      <c r="D204" s="2451"/>
      <c r="E204" s="2451"/>
      <c r="F204" s="2452"/>
    </row>
    <row r="205" spans="2:11" x14ac:dyDescent="0.25">
      <c r="B205" s="2442"/>
      <c r="C205" s="165">
        <v>2022</v>
      </c>
      <c r="D205" s="165">
        <v>2023</v>
      </c>
      <c r="E205" s="165">
        <v>2024</v>
      </c>
      <c r="F205" s="165">
        <v>2025</v>
      </c>
    </row>
    <row r="206" spans="2:11" ht="15.75" thickBot="1" x14ac:dyDescent="0.3">
      <c r="B206" s="2443"/>
      <c r="C206" s="166" t="s">
        <v>17</v>
      </c>
      <c r="D206" s="166" t="s">
        <v>18</v>
      </c>
      <c r="E206" s="166" t="s">
        <v>18</v>
      </c>
      <c r="F206" s="166" t="s">
        <v>18</v>
      </c>
    </row>
    <row r="207" spans="2:11" ht="15.75" thickBot="1" x14ac:dyDescent="0.3">
      <c r="B207" s="171" t="s">
        <v>593</v>
      </c>
      <c r="C207" s="172">
        <f>C208+C209+C210+C211</f>
        <v>0</v>
      </c>
      <c r="D207" s="172">
        <f>D208+D209+D210+D211</f>
        <v>0</v>
      </c>
      <c r="E207" s="172">
        <f>E208+E209+E210+E211</f>
        <v>0</v>
      </c>
      <c r="F207" s="172">
        <f>F208+F209+F210+F211</f>
        <v>0</v>
      </c>
    </row>
    <row r="208" spans="2:11" ht="15.75" thickBot="1" x14ac:dyDescent="0.3">
      <c r="B208" s="173" t="s">
        <v>569</v>
      </c>
      <c r="C208" s="172"/>
      <c r="D208" s="172"/>
      <c r="E208" s="172"/>
      <c r="F208" s="172"/>
    </row>
    <row r="209" spans="2:6" ht="15.75" thickBot="1" x14ac:dyDescent="0.3">
      <c r="B209" s="173" t="s">
        <v>594</v>
      </c>
      <c r="C209" s="172"/>
      <c r="D209" s="172"/>
      <c r="E209" s="172"/>
      <c r="F209" s="172"/>
    </row>
    <row r="210" spans="2:6" ht="15.75" thickBot="1" x14ac:dyDescent="0.3">
      <c r="B210" s="173" t="s">
        <v>595</v>
      </c>
      <c r="C210" s="172"/>
      <c r="D210" s="172"/>
      <c r="E210" s="172"/>
      <c r="F210" s="172"/>
    </row>
    <row r="211" spans="2:6" ht="15.75" thickBot="1" x14ac:dyDescent="0.3">
      <c r="B211" s="173" t="s">
        <v>596</v>
      </c>
      <c r="C211" s="172"/>
      <c r="D211" s="172"/>
      <c r="E211" s="172"/>
      <c r="F211" s="172"/>
    </row>
    <row r="212" spans="2:6" ht="15.75" thickBot="1" x14ac:dyDescent="0.3">
      <c r="B212" s="171" t="s">
        <v>597</v>
      </c>
      <c r="C212" s="174">
        <f>C213+C214+C215+C216</f>
        <v>2500</v>
      </c>
      <c r="D212" s="174">
        <f>D213+D214+D215+D216</f>
        <v>0</v>
      </c>
      <c r="E212" s="174">
        <f>E213+E214+E215+E216</f>
        <v>0</v>
      </c>
      <c r="F212" s="174">
        <f>F213+F214+F215+F216</f>
        <v>0</v>
      </c>
    </row>
    <row r="213" spans="2:6" ht="15.75" thickBot="1" x14ac:dyDescent="0.3">
      <c r="B213" s="173" t="s">
        <v>569</v>
      </c>
      <c r="C213" s="174">
        <v>2500</v>
      </c>
      <c r="D213" s="172">
        <v>0</v>
      </c>
      <c r="E213" s="172">
        <v>0</v>
      </c>
      <c r="F213" s="172">
        <v>0</v>
      </c>
    </row>
    <row r="214" spans="2:6" ht="15.75" thickBot="1" x14ac:dyDescent="0.3">
      <c r="B214" s="173" t="s">
        <v>594</v>
      </c>
      <c r="C214" s="174"/>
      <c r="D214" s="172"/>
      <c r="E214" s="172"/>
      <c r="F214" s="172"/>
    </row>
    <row r="215" spans="2:6" ht="15.75" thickBot="1" x14ac:dyDescent="0.3">
      <c r="B215" s="173" t="s">
        <v>595</v>
      </c>
      <c r="C215" s="174"/>
      <c r="D215" s="172"/>
      <c r="E215" s="172"/>
      <c r="F215" s="172"/>
    </row>
    <row r="216" spans="2:6" ht="15.75" thickBot="1" x14ac:dyDescent="0.3">
      <c r="B216" s="173" t="s">
        <v>596</v>
      </c>
      <c r="C216" s="174"/>
      <c r="D216" s="172"/>
      <c r="E216" s="172"/>
      <c r="F216" s="172"/>
    </row>
    <row r="217" spans="2:6" ht="15.75" thickBot="1" x14ac:dyDescent="0.3">
      <c r="B217" s="179" t="s">
        <v>660</v>
      </c>
      <c r="C217" s="174">
        <f>C207+C212</f>
        <v>2500</v>
      </c>
      <c r="D217" s="174">
        <f>D207+D212</f>
        <v>0</v>
      </c>
      <c r="E217" s="174">
        <f>E207+E212</f>
        <v>0</v>
      </c>
      <c r="F217" s="174">
        <f>F207+F212</f>
        <v>0</v>
      </c>
    </row>
    <row r="218" spans="2:6" ht="20.25" customHeight="1" thickBot="1" x14ac:dyDescent="0.3">
      <c r="B218" s="191" t="s">
        <v>661</v>
      </c>
      <c r="C218" s="2465"/>
      <c r="D218" s="2467"/>
      <c r="E218" s="2467"/>
      <c r="F218" s="2468"/>
    </row>
    <row r="219" spans="2:6" ht="34.5" hidden="1" thickBot="1" x14ac:dyDescent="0.3">
      <c r="B219" s="164" t="s">
        <v>585</v>
      </c>
      <c r="C219" s="192"/>
      <c r="D219" s="190" t="s">
        <v>587</v>
      </c>
      <c r="E219" s="193"/>
      <c r="F219" s="194"/>
    </row>
    <row r="220" spans="2:6" ht="17.25" hidden="1" customHeight="1" thickBot="1" x14ac:dyDescent="0.3">
      <c r="B220" s="163" t="s">
        <v>560</v>
      </c>
      <c r="C220" s="2447"/>
      <c r="D220" s="2448"/>
      <c r="E220" s="2448"/>
      <c r="F220" s="2449"/>
    </row>
    <row r="221" spans="2:6" ht="15.75" hidden="1" thickBot="1" x14ac:dyDescent="0.3">
      <c r="B221" s="163" t="s">
        <v>37</v>
      </c>
      <c r="C221" s="2470"/>
      <c r="D221" s="2460"/>
      <c r="E221" s="2460"/>
      <c r="F221" s="2461"/>
    </row>
    <row r="222" spans="2:6" ht="12.75" hidden="1" customHeight="1" x14ac:dyDescent="0.25">
      <c r="B222" s="2442"/>
      <c r="C222" s="165">
        <v>2019</v>
      </c>
      <c r="D222" s="165">
        <v>2020</v>
      </c>
      <c r="E222" s="165">
        <v>2021</v>
      </c>
      <c r="F222" s="165">
        <v>2022</v>
      </c>
    </row>
    <row r="223" spans="2:6" ht="9" hidden="1" customHeight="1" thickBot="1" x14ac:dyDescent="0.3">
      <c r="B223" s="2443"/>
      <c r="C223" s="166" t="s">
        <v>17</v>
      </c>
      <c r="D223" s="166" t="s">
        <v>18</v>
      </c>
      <c r="E223" s="166" t="s">
        <v>18</v>
      </c>
      <c r="F223" s="166" t="s">
        <v>18</v>
      </c>
    </row>
    <row r="224" spans="2:6" ht="15.75" hidden="1" thickBot="1" x14ac:dyDescent="0.3">
      <c r="B224" s="163" t="s">
        <v>39</v>
      </c>
      <c r="C224" s="163">
        <v>0</v>
      </c>
      <c r="D224" s="168">
        <v>0</v>
      </c>
      <c r="E224" s="168">
        <v>0</v>
      </c>
      <c r="F224" s="163">
        <v>0</v>
      </c>
    </row>
    <row r="225" spans="2:11" ht="15.75" hidden="1" thickBot="1" x14ac:dyDescent="0.3">
      <c r="B225" s="163" t="s">
        <v>562</v>
      </c>
      <c r="C225" s="167">
        <f>C243</f>
        <v>0</v>
      </c>
      <c r="D225" s="167">
        <f>D243</f>
        <v>0</v>
      </c>
      <c r="E225" s="167">
        <f>E243</f>
        <v>0</v>
      </c>
      <c r="F225" s="167">
        <f>F243</f>
        <v>0</v>
      </c>
    </row>
    <row r="226" spans="2:11" ht="15.75" hidden="1" thickBot="1" x14ac:dyDescent="0.3">
      <c r="B226" s="163" t="s">
        <v>563</v>
      </c>
      <c r="C226" s="167" t="e">
        <f>C225/C224</f>
        <v>#DIV/0!</v>
      </c>
      <c r="D226" s="167" t="e">
        <f>D225/D224</f>
        <v>#DIV/0!</v>
      </c>
      <c r="E226" s="167" t="e">
        <f>E225/E224</f>
        <v>#DIV/0!</v>
      </c>
      <c r="F226" s="167" t="e">
        <f>F225/F224</f>
        <v>#DIV/0!</v>
      </c>
    </row>
    <row r="227" spans="2:11" ht="15.75" hidden="1" thickBot="1" x14ac:dyDescent="0.3">
      <c r="B227" s="163" t="s">
        <v>564</v>
      </c>
      <c r="C227" s="168" t="s">
        <v>565</v>
      </c>
      <c r="D227" s="169" t="e">
        <f>D224/C224-1</f>
        <v>#DIV/0!</v>
      </c>
      <c r="E227" s="169" t="e">
        <f t="shared" ref="E227:F229" si="6">E224/D224-1</f>
        <v>#DIV/0!</v>
      </c>
      <c r="F227" s="169" t="e">
        <f t="shared" si="6"/>
        <v>#DIV/0!</v>
      </c>
      <c r="H227" s="170"/>
      <c r="I227" s="170"/>
      <c r="J227" s="170"/>
      <c r="K227" s="170"/>
    </row>
    <row r="228" spans="2:11" ht="15.75" hidden="1" thickBot="1" x14ac:dyDescent="0.3">
      <c r="B228" s="163" t="s">
        <v>566</v>
      </c>
      <c r="C228" s="168" t="s">
        <v>565</v>
      </c>
      <c r="D228" s="169" t="e">
        <f>D225/C225-1</f>
        <v>#DIV/0!</v>
      </c>
      <c r="E228" s="169" t="e">
        <f t="shared" si="6"/>
        <v>#DIV/0!</v>
      </c>
      <c r="F228" s="169" t="e">
        <f t="shared" si="6"/>
        <v>#DIV/0!</v>
      </c>
    </row>
    <row r="229" spans="2:11" ht="15.75" hidden="1" thickBot="1" x14ac:dyDescent="0.3">
      <c r="B229" s="163" t="s">
        <v>51</v>
      </c>
      <c r="C229" s="168" t="s">
        <v>565</v>
      </c>
      <c r="D229" s="169" t="e">
        <f>D226/C226-1</f>
        <v>#DIV/0!</v>
      </c>
      <c r="E229" s="169" t="e">
        <f t="shared" si="6"/>
        <v>#DIV/0!</v>
      </c>
      <c r="F229" s="169" t="e">
        <f t="shared" si="6"/>
        <v>#DIV/0!</v>
      </c>
    </row>
    <row r="230" spans="2:11" ht="15.75" hidden="1" thickBot="1" x14ac:dyDescent="0.3">
      <c r="B230" s="2450" t="s">
        <v>662</v>
      </c>
      <c r="C230" s="2451"/>
      <c r="D230" s="2451"/>
      <c r="E230" s="2451"/>
      <c r="F230" s="2452"/>
    </row>
    <row r="231" spans="2:11" ht="12.75" hidden="1" customHeight="1" x14ac:dyDescent="0.25">
      <c r="B231" s="2442"/>
      <c r="C231" s="165">
        <v>2019</v>
      </c>
      <c r="D231" s="165">
        <v>2020</v>
      </c>
      <c r="E231" s="165">
        <v>2021</v>
      </c>
      <c r="F231" s="165">
        <v>2022</v>
      </c>
    </row>
    <row r="232" spans="2:11" ht="9" hidden="1" customHeight="1" thickBot="1" x14ac:dyDescent="0.3">
      <c r="B232" s="2443"/>
      <c r="C232" s="166" t="s">
        <v>17</v>
      </c>
      <c r="D232" s="166" t="s">
        <v>18</v>
      </c>
      <c r="E232" s="166" t="s">
        <v>18</v>
      </c>
      <c r="F232" s="166" t="s">
        <v>18</v>
      </c>
    </row>
    <row r="233" spans="2:11" ht="15.75" hidden="1" thickBot="1" x14ac:dyDescent="0.3">
      <c r="B233" s="171" t="s">
        <v>593</v>
      </c>
      <c r="C233" s="172">
        <f>C234+C235+C236+C237</f>
        <v>0</v>
      </c>
      <c r="D233" s="172">
        <f>D234+D235+D236+D237</f>
        <v>0</v>
      </c>
      <c r="E233" s="172">
        <f>E234+E235+E236+E237</f>
        <v>0</v>
      </c>
      <c r="F233" s="172">
        <f>F234+F235+F236+F237</f>
        <v>0</v>
      </c>
    </row>
    <row r="234" spans="2:11" ht="15.75" hidden="1" thickBot="1" x14ac:dyDescent="0.3">
      <c r="B234" s="173" t="s">
        <v>569</v>
      </c>
      <c r="C234" s="172"/>
      <c r="D234" s="172"/>
      <c r="E234" s="172"/>
      <c r="F234" s="172"/>
    </row>
    <row r="235" spans="2:11" ht="15.75" hidden="1" thickBot="1" x14ac:dyDescent="0.3">
      <c r="B235" s="173" t="s">
        <v>594</v>
      </c>
      <c r="C235" s="172"/>
      <c r="D235" s="172"/>
      <c r="E235" s="172"/>
      <c r="F235" s="172"/>
    </row>
    <row r="236" spans="2:11" ht="15.75" hidden="1" thickBot="1" x14ac:dyDescent="0.3">
      <c r="B236" s="173" t="s">
        <v>595</v>
      </c>
      <c r="C236" s="172"/>
      <c r="D236" s="172"/>
      <c r="E236" s="172"/>
      <c r="F236" s="172"/>
    </row>
    <row r="237" spans="2:11" ht="15.75" hidden="1" thickBot="1" x14ac:dyDescent="0.3">
      <c r="B237" s="173" t="s">
        <v>596</v>
      </c>
      <c r="C237" s="172"/>
      <c r="D237" s="172"/>
      <c r="E237" s="172"/>
      <c r="F237" s="172"/>
    </row>
    <row r="238" spans="2:11" ht="15.75" hidden="1" thickBot="1" x14ac:dyDescent="0.3">
      <c r="B238" s="171" t="s">
        <v>597</v>
      </c>
      <c r="C238" s="174">
        <f>C239+C240+C241+C242</f>
        <v>0</v>
      </c>
      <c r="D238" s="174">
        <f>D239+D240+D241+D242</f>
        <v>0</v>
      </c>
      <c r="E238" s="174">
        <f>E239+E240+E241+E242</f>
        <v>0</v>
      </c>
      <c r="F238" s="174">
        <f>F239+F240+F241+F242</f>
        <v>0</v>
      </c>
    </row>
    <row r="239" spans="2:11" ht="15.75" hidden="1" thickBot="1" x14ac:dyDescent="0.3">
      <c r="B239" s="173" t="s">
        <v>569</v>
      </c>
      <c r="C239" s="174"/>
      <c r="D239" s="174">
        <v>0</v>
      </c>
      <c r="E239" s="174">
        <v>0</v>
      </c>
      <c r="F239" s="174"/>
    </row>
    <row r="240" spans="2:11" ht="15.75" hidden="1" thickBot="1" x14ac:dyDescent="0.3">
      <c r="B240" s="173" t="s">
        <v>594</v>
      </c>
      <c r="C240" s="174"/>
      <c r="D240" s="174"/>
      <c r="E240" s="174"/>
      <c r="F240" s="174"/>
    </row>
    <row r="241" spans="2:11" ht="15.75" hidden="1" thickBot="1" x14ac:dyDescent="0.3">
      <c r="B241" s="173" t="s">
        <v>595</v>
      </c>
      <c r="C241" s="174"/>
      <c r="D241" s="174"/>
      <c r="E241" s="174"/>
      <c r="F241" s="174"/>
    </row>
    <row r="242" spans="2:11" ht="15.75" hidden="1" thickBot="1" x14ac:dyDescent="0.3">
      <c r="B242" s="173" t="s">
        <v>596</v>
      </c>
      <c r="C242" s="174"/>
      <c r="D242" s="174"/>
      <c r="E242" s="174"/>
      <c r="F242" s="174"/>
    </row>
    <row r="243" spans="2:11" ht="15" hidden="1" customHeight="1" thickBot="1" x14ac:dyDescent="0.3">
      <c r="B243" s="179" t="s">
        <v>581</v>
      </c>
      <c r="C243" s="174">
        <f>C233+C238</f>
        <v>0</v>
      </c>
      <c r="D243" s="174">
        <f>D233+D238</f>
        <v>0</v>
      </c>
      <c r="E243" s="174">
        <f>E233+E238</f>
        <v>0</v>
      </c>
      <c r="F243" s="174">
        <f>F233+F238</f>
        <v>0</v>
      </c>
    </row>
    <row r="244" spans="2:11" ht="15.75" hidden="1" thickBot="1" x14ac:dyDescent="0.3">
      <c r="B244" s="2453" t="s">
        <v>72</v>
      </c>
      <c r="C244" s="2454"/>
      <c r="D244" s="2454"/>
      <c r="E244" s="2454"/>
      <c r="F244" s="2455"/>
    </row>
    <row r="245" spans="2:11" ht="15.75" hidden="1" thickBot="1" x14ac:dyDescent="0.3">
      <c r="B245" s="2453" t="s">
        <v>583</v>
      </c>
      <c r="C245" s="2454"/>
      <c r="D245" s="2454"/>
      <c r="E245" s="2454"/>
      <c r="F245" s="2455"/>
    </row>
    <row r="246" spans="2:11" ht="15.75" hidden="1" thickBot="1" x14ac:dyDescent="0.3">
      <c r="B246" s="164" t="s">
        <v>584</v>
      </c>
      <c r="C246" s="2471"/>
      <c r="D246" s="2472"/>
      <c r="E246" s="2472"/>
      <c r="F246" s="2473"/>
    </row>
    <row r="247" spans="2:11" ht="30.75" hidden="1" customHeight="1" thickBot="1" x14ac:dyDescent="0.3">
      <c r="B247" s="164" t="s">
        <v>641</v>
      </c>
      <c r="C247" s="164"/>
      <c r="D247" s="187" t="s">
        <v>587</v>
      </c>
      <c r="E247" s="2467"/>
      <c r="F247" s="2468"/>
      <c r="H247" s="2474" t="s">
        <v>663</v>
      </c>
      <c r="I247" s="2475"/>
      <c r="J247" s="2475"/>
      <c r="K247" s="2475"/>
    </row>
    <row r="248" spans="2:11" ht="15.75" hidden="1" thickBot="1" x14ac:dyDescent="0.3">
      <c r="B248" s="188"/>
      <c r="C248" s="2465"/>
      <c r="D248" s="2466"/>
      <c r="E248" s="2467"/>
      <c r="F248" s="2468"/>
      <c r="H248" s="2476"/>
      <c r="I248" s="2477"/>
      <c r="J248" s="2477"/>
      <c r="K248" s="2477"/>
    </row>
    <row r="249" spans="2:11" ht="17.25" hidden="1" customHeight="1" thickBot="1" x14ac:dyDescent="0.3">
      <c r="B249" s="163" t="s">
        <v>560</v>
      </c>
      <c r="C249" s="2447"/>
      <c r="D249" s="2448"/>
      <c r="E249" s="2448"/>
      <c r="F249" s="2449"/>
      <c r="H249" s="2478"/>
      <c r="I249" s="2479"/>
      <c r="J249" s="2479"/>
      <c r="K249" s="2479"/>
    </row>
    <row r="250" spans="2:11" ht="15.75" hidden="1" thickBot="1" x14ac:dyDescent="0.3">
      <c r="B250" s="163" t="s">
        <v>37</v>
      </c>
      <c r="C250" s="2459"/>
      <c r="D250" s="2460"/>
      <c r="E250" s="2460"/>
      <c r="F250" s="2461"/>
    </row>
    <row r="251" spans="2:11" ht="12.75" hidden="1" customHeight="1" thickBot="1" x14ac:dyDescent="0.3">
      <c r="B251" s="2442"/>
      <c r="C251" s="165">
        <v>2019</v>
      </c>
      <c r="D251" s="165">
        <v>2020</v>
      </c>
      <c r="E251" s="165">
        <v>2021</v>
      </c>
      <c r="F251" s="165">
        <v>2022</v>
      </c>
    </row>
    <row r="252" spans="2:11" ht="9" hidden="1" customHeight="1" thickBot="1" x14ac:dyDescent="0.3">
      <c r="B252" s="2443"/>
      <c r="C252" s="166" t="s">
        <v>17</v>
      </c>
      <c r="D252" s="166" t="s">
        <v>18</v>
      </c>
      <c r="E252" s="166" t="s">
        <v>18</v>
      </c>
      <c r="F252" s="166" t="s">
        <v>18</v>
      </c>
    </row>
    <row r="253" spans="2:11" ht="15.75" hidden="1" thickBot="1" x14ac:dyDescent="0.3">
      <c r="B253" s="163" t="s">
        <v>39</v>
      </c>
      <c r="C253" s="167"/>
      <c r="D253" s="167"/>
      <c r="E253" s="167"/>
      <c r="F253" s="167"/>
    </row>
    <row r="254" spans="2:11" ht="15.75" hidden="1" thickBot="1" x14ac:dyDescent="0.3">
      <c r="B254" s="163" t="s">
        <v>562</v>
      </c>
      <c r="C254" s="167">
        <f>C317-C279</f>
        <v>0</v>
      </c>
      <c r="D254" s="167">
        <f>D317-D279</f>
        <v>0</v>
      </c>
      <c r="E254" s="167">
        <f>E317-E279</f>
        <v>0</v>
      </c>
      <c r="F254" s="167">
        <f>F272</f>
        <v>0</v>
      </c>
    </row>
    <row r="255" spans="2:11" ht="15.75" hidden="1" thickBot="1" x14ac:dyDescent="0.3">
      <c r="B255" s="163" t="s">
        <v>563</v>
      </c>
      <c r="C255" s="167" t="e">
        <f>C254/C253</f>
        <v>#DIV/0!</v>
      </c>
      <c r="D255" s="167" t="e">
        <f>D254/D253</f>
        <v>#DIV/0!</v>
      </c>
      <c r="E255" s="167" t="e">
        <f>E254/E253</f>
        <v>#DIV/0!</v>
      </c>
      <c r="F255" s="167" t="e">
        <f>F254/F253</f>
        <v>#DIV/0!</v>
      </c>
    </row>
    <row r="256" spans="2:11" ht="15.75" hidden="1" thickBot="1" x14ac:dyDescent="0.3">
      <c r="B256" s="163" t="s">
        <v>564</v>
      </c>
      <c r="C256" s="168" t="s">
        <v>565</v>
      </c>
      <c r="D256" s="169" t="e">
        <f>D253/C253-1</f>
        <v>#DIV/0!</v>
      </c>
      <c r="E256" s="169" t="e">
        <f t="shared" ref="E256:F258" si="7">E253/D253-1</f>
        <v>#DIV/0!</v>
      </c>
      <c r="F256" s="169" t="e">
        <f t="shared" si="7"/>
        <v>#DIV/0!</v>
      </c>
      <c r="H256" s="170"/>
      <c r="I256" s="170"/>
      <c r="J256" s="170"/>
      <c r="K256" s="170"/>
    </row>
    <row r="257" spans="2:6" ht="15.75" hidden="1" thickBot="1" x14ac:dyDescent="0.3">
      <c r="B257" s="163" t="s">
        <v>566</v>
      </c>
      <c r="C257" s="168" t="s">
        <v>565</v>
      </c>
      <c r="D257" s="169" t="e">
        <f>D254/C254-1</f>
        <v>#DIV/0!</v>
      </c>
      <c r="E257" s="169" t="e">
        <f t="shared" si="7"/>
        <v>#DIV/0!</v>
      </c>
      <c r="F257" s="169" t="e">
        <f t="shared" si="7"/>
        <v>#DIV/0!</v>
      </c>
    </row>
    <row r="258" spans="2:6" ht="15.75" hidden="1" thickBot="1" x14ac:dyDescent="0.3">
      <c r="B258" s="163" t="s">
        <v>51</v>
      </c>
      <c r="C258" s="168" t="s">
        <v>565</v>
      </c>
      <c r="D258" s="169" t="e">
        <f>D255/C255-1</f>
        <v>#DIV/0!</v>
      </c>
      <c r="E258" s="169" t="e">
        <f t="shared" si="7"/>
        <v>#DIV/0!</v>
      </c>
      <c r="F258" s="169" t="e">
        <f t="shared" si="7"/>
        <v>#DIV/0!</v>
      </c>
    </row>
    <row r="259" spans="2:6" ht="15.75" hidden="1" thickBot="1" x14ac:dyDescent="0.3">
      <c r="B259" s="2450" t="s">
        <v>646</v>
      </c>
      <c r="C259" s="2451"/>
      <c r="D259" s="2451"/>
      <c r="E259" s="2451"/>
      <c r="F259" s="2452"/>
    </row>
    <row r="260" spans="2:6" ht="12.75" hidden="1" customHeight="1" thickBot="1" x14ac:dyDescent="0.3">
      <c r="B260" s="2442"/>
      <c r="C260" s="165">
        <v>2019</v>
      </c>
      <c r="D260" s="165">
        <v>2020</v>
      </c>
      <c r="E260" s="165">
        <v>2021</v>
      </c>
      <c r="F260" s="165">
        <v>2022</v>
      </c>
    </row>
    <row r="261" spans="2:6" ht="9" hidden="1" customHeight="1" thickBot="1" x14ac:dyDescent="0.3">
      <c r="B261" s="2443"/>
      <c r="C261" s="166" t="s">
        <v>17</v>
      </c>
      <c r="D261" s="166" t="s">
        <v>18</v>
      </c>
      <c r="E261" s="166" t="s">
        <v>18</v>
      </c>
      <c r="F261" s="166" t="s">
        <v>18</v>
      </c>
    </row>
    <row r="262" spans="2:6" ht="15.75" hidden="1" thickBot="1" x14ac:dyDescent="0.3">
      <c r="B262" s="171" t="s">
        <v>593</v>
      </c>
      <c r="C262" s="172">
        <f>C263+C264+C265+C266</f>
        <v>0</v>
      </c>
      <c r="D262" s="172">
        <f>D263+D264+D265+D266</f>
        <v>0</v>
      </c>
      <c r="E262" s="172">
        <f>E263+E264+E265+E266</f>
        <v>0</v>
      </c>
      <c r="F262" s="172">
        <f>F263+F264+F265+F266</f>
        <v>0</v>
      </c>
    </row>
    <row r="263" spans="2:6" ht="15.75" hidden="1" thickBot="1" x14ac:dyDescent="0.3">
      <c r="B263" s="173" t="s">
        <v>569</v>
      </c>
      <c r="C263" s="172"/>
      <c r="D263" s="172"/>
      <c r="E263" s="172"/>
      <c r="F263" s="172"/>
    </row>
    <row r="264" spans="2:6" ht="15.75" hidden="1" thickBot="1" x14ac:dyDescent="0.3">
      <c r="B264" s="173" t="s">
        <v>594</v>
      </c>
      <c r="C264" s="172"/>
      <c r="D264" s="172"/>
      <c r="E264" s="172"/>
      <c r="F264" s="172"/>
    </row>
    <row r="265" spans="2:6" ht="15.75" hidden="1" thickBot="1" x14ac:dyDescent="0.3">
      <c r="B265" s="173" t="s">
        <v>595</v>
      </c>
      <c r="C265" s="172"/>
      <c r="D265" s="172"/>
      <c r="E265" s="172"/>
      <c r="F265" s="172"/>
    </row>
    <row r="266" spans="2:6" ht="15.75" hidden="1" thickBot="1" x14ac:dyDescent="0.3">
      <c r="B266" s="173" t="s">
        <v>596</v>
      </c>
      <c r="C266" s="172"/>
      <c r="D266" s="172"/>
      <c r="E266" s="172"/>
      <c r="F266" s="172"/>
    </row>
    <row r="267" spans="2:6" ht="15.75" hidden="1" thickBot="1" x14ac:dyDescent="0.3">
      <c r="B267" s="171" t="s">
        <v>597</v>
      </c>
      <c r="C267" s="174">
        <f>C268+C269+C270+C271</f>
        <v>0</v>
      </c>
      <c r="D267" s="174">
        <f>D268+D269+D270+D271</f>
        <v>0</v>
      </c>
      <c r="E267" s="174">
        <f>E268+E269+E270+E271</f>
        <v>0</v>
      </c>
      <c r="F267" s="174">
        <f>F268+F269+F270+F271</f>
        <v>0</v>
      </c>
    </row>
    <row r="268" spans="2:6" ht="15.75" hidden="1" thickBot="1" x14ac:dyDescent="0.3">
      <c r="B268" s="173" t="s">
        <v>569</v>
      </c>
      <c r="C268" s="174"/>
      <c r="D268" s="172"/>
      <c r="E268" s="172"/>
      <c r="F268" s="172">
        <v>0</v>
      </c>
    </row>
    <row r="269" spans="2:6" ht="15.75" hidden="1" thickBot="1" x14ac:dyDescent="0.3">
      <c r="B269" s="173" t="s">
        <v>594</v>
      </c>
      <c r="C269" s="174"/>
      <c r="D269" s="172"/>
      <c r="E269" s="172"/>
      <c r="F269" s="172"/>
    </row>
    <row r="270" spans="2:6" ht="15.75" hidden="1" thickBot="1" x14ac:dyDescent="0.3">
      <c r="B270" s="173" t="s">
        <v>595</v>
      </c>
      <c r="C270" s="174"/>
      <c r="D270" s="172"/>
      <c r="E270" s="172"/>
      <c r="F270" s="172"/>
    </row>
    <row r="271" spans="2:6" ht="6" hidden="1" customHeight="1" thickBot="1" x14ac:dyDescent="0.3">
      <c r="B271" s="173" t="s">
        <v>596</v>
      </c>
      <c r="C271" s="174"/>
      <c r="D271" s="172"/>
      <c r="E271" s="172"/>
      <c r="F271" s="172"/>
    </row>
    <row r="272" spans="2:6" ht="15.75" hidden="1" thickBot="1" x14ac:dyDescent="0.3">
      <c r="B272" s="189" t="s">
        <v>577</v>
      </c>
      <c r="C272" s="174">
        <f>C262+C267</f>
        <v>0</v>
      </c>
      <c r="D272" s="174">
        <f>D262+D267</f>
        <v>0</v>
      </c>
      <c r="E272" s="174">
        <f>E262+E267</f>
        <v>0</v>
      </c>
      <c r="F272" s="174">
        <f>F262+F267</f>
        <v>0</v>
      </c>
    </row>
    <row r="273" spans="2:11" ht="34.5" hidden="1" thickBot="1" x14ac:dyDescent="0.3">
      <c r="B273" s="164" t="s">
        <v>647</v>
      </c>
      <c r="C273" s="164"/>
      <c r="D273" s="187" t="s">
        <v>587</v>
      </c>
      <c r="E273" s="2467"/>
      <c r="F273" s="2468"/>
    </row>
    <row r="274" spans="2:11" ht="17.25" hidden="1" customHeight="1" thickBot="1" x14ac:dyDescent="0.3">
      <c r="B274" s="163" t="s">
        <v>560</v>
      </c>
      <c r="C274" s="2447"/>
      <c r="D274" s="2448"/>
      <c r="E274" s="2448"/>
      <c r="F274" s="2449"/>
    </row>
    <row r="275" spans="2:11" ht="15.75" hidden="1" thickBot="1" x14ac:dyDescent="0.3">
      <c r="B275" s="163" t="s">
        <v>37</v>
      </c>
      <c r="C275" s="2459"/>
      <c r="D275" s="2460"/>
      <c r="E275" s="2460"/>
      <c r="F275" s="2461"/>
    </row>
    <row r="276" spans="2:11" ht="12.75" hidden="1" customHeight="1" thickBot="1" x14ac:dyDescent="0.3">
      <c r="B276" s="2442"/>
      <c r="C276" s="165">
        <v>2019</v>
      </c>
      <c r="D276" s="165">
        <v>2020</v>
      </c>
      <c r="E276" s="165">
        <v>2021</v>
      </c>
      <c r="F276" s="165">
        <v>2022</v>
      </c>
    </row>
    <row r="277" spans="2:11" ht="9" hidden="1" customHeight="1" thickBot="1" x14ac:dyDescent="0.3">
      <c r="B277" s="2443"/>
      <c r="C277" s="166" t="s">
        <v>17</v>
      </c>
      <c r="D277" s="166" t="s">
        <v>18</v>
      </c>
      <c r="E277" s="166" t="s">
        <v>18</v>
      </c>
      <c r="F277" s="166" t="s">
        <v>18</v>
      </c>
    </row>
    <row r="278" spans="2:11" ht="15.75" hidden="1" thickBot="1" x14ac:dyDescent="0.3">
      <c r="B278" s="163" t="s">
        <v>39</v>
      </c>
      <c r="C278" s="163"/>
      <c r="D278" s="163"/>
      <c r="E278" s="163"/>
      <c r="F278" s="163"/>
    </row>
    <row r="279" spans="2:11" ht="15.75" hidden="1" thickBot="1" x14ac:dyDescent="0.3">
      <c r="B279" s="163" t="s">
        <v>562</v>
      </c>
      <c r="C279" s="167"/>
      <c r="D279" s="167"/>
      <c r="E279" s="167"/>
      <c r="F279" s="167"/>
    </row>
    <row r="280" spans="2:11" ht="15.75" hidden="1" thickBot="1" x14ac:dyDescent="0.3">
      <c r="B280" s="163" t="s">
        <v>563</v>
      </c>
      <c r="C280" s="167" t="e">
        <f>C279/C278</f>
        <v>#DIV/0!</v>
      </c>
      <c r="D280" s="167" t="e">
        <f>D279/D278</f>
        <v>#DIV/0!</v>
      </c>
      <c r="E280" s="167" t="e">
        <f>E279/E278</f>
        <v>#DIV/0!</v>
      </c>
      <c r="F280" s="167" t="e">
        <f>F279/F278</f>
        <v>#DIV/0!</v>
      </c>
    </row>
    <row r="281" spans="2:11" ht="15.75" hidden="1" thickBot="1" x14ac:dyDescent="0.3">
      <c r="B281" s="163" t="s">
        <v>564</v>
      </c>
      <c r="C281" s="168" t="s">
        <v>565</v>
      </c>
      <c r="D281" s="169" t="e">
        <f>D278/C278-1</f>
        <v>#DIV/0!</v>
      </c>
      <c r="E281" s="169" t="e">
        <f t="shared" ref="E281:F283" si="8">E278/D278-1</f>
        <v>#DIV/0!</v>
      </c>
      <c r="F281" s="169" t="e">
        <f t="shared" si="8"/>
        <v>#DIV/0!</v>
      </c>
      <c r="H281" s="170"/>
      <c r="I281" s="170"/>
      <c r="J281" s="170"/>
      <c r="K281" s="170"/>
    </row>
    <row r="282" spans="2:11" ht="15.75" hidden="1" thickBot="1" x14ac:dyDescent="0.3">
      <c r="B282" s="163" t="s">
        <v>566</v>
      </c>
      <c r="C282" s="168" t="s">
        <v>565</v>
      </c>
      <c r="D282" s="169" t="e">
        <f>D279/C279-1</f>
        <v>#DIV/0!</v>
      </c>
      <c r="E282" s="169" t="e">
        <f t="shared" si="8"/>
        <v>#DIV/0!</v>
      </c>
      <c r="F282" s="169" t="e">
        <f t="shared" si="8"/>
        <v>#DIV/0!</v>
      </c>
    </row>
    <row r="283" spans="2:11" ht="15.75" hidden="1" thickBot="1" x14ac:dyDescent="0.3">
      <c r="B283" s="163" t="s">
        <v>51</v>
      </c>
      <c r="C283" s="168" t="s">
        <v>565</v>
      </c>
      <c r="D283" s="169" t="e">
        <f>D280/C280-1</f>
        <v>#DIV/0!</v>
      </c>
      <c r="E283" s="169" t="e">
        <f t="shared" si="8"/>
        <v>#DIV/0!</v>
      </c>
      <c r="F283" s="169" t="e">
        <f t="shared" si="8"/>
        <v>#DIV/0!</v>
      </c>
    </row>
    <row r="284" spans="2:11" ht="15.75" hidden="1" thickBot="1" x14ac:dyDescent="0.3">
      <c r="B284" s="2450" t="s">
        <v>652</v>
      </c>
      <c r="C284" s="2451"/>
      <c r="D284" s="2451"/>
      <c r="E284" s="2451"/>
      <c r="F284" s="2452"/>
    </row>
    <row r="285" spans="2:11" ht="12.75" hidden="1" customHeight="1" thickBot="1" x14ac:dyDescent="0.3">
      <c r="B285" s="2442"/>
      <c r="C285" s="165">
        <v>2019</v>
      </c>
      <c r="D285" s="165">
        <v>2020</v>
      </c>
      <c r="E285" s="165">
        <v>2021</v>
      </c>
      <c r="F285" s="165">
        <v>2022</v>
      </c>
    </row>
    <row r="286" spans="2:11" ht="9" hidden="1" customHeight="1" thickBot="1" x14ac:dyDescent="0.3">
      <c r="B286" s="2443"/>
      <c r="C286" s="166" t="s">
        <v>17</v>
      </c>
      <c r="D286" s="166" t="s">
        <v>18</v>
      </c>
      <c r="E286" s="166" t="s">
        <v>18</v>
      </c>
      <c r="F286" s="166" t="s">
        <v>18</v>
      </c>
    </row>
    <row r="287" spans="2:11" ht="15.75" hidden="1" thickBot="1" x14ac:dyDescent="0.3">
      <c r="B287" s="171" t="s">
        <v>593</v>
      </c>
      <c r="C287" s="172">
        <f>C288+C289+C290+C291</f>
        <v>0</v>
      </c>
      <c r="D287" s="172">
        <f>D288+D289+D290+D291</f>
        <v>0</v>
      </c>
      <c r="E287" s="172">
        <f>E288+E289+E290+E291</f>
        <v>0</v>
      </c>
      <c r="F287" s="172">
        <f>F288+F289+F290+F291</f>
        <v>0</v>
      </c>
    </row>
    <row r="288" spans="2:11" ht="15.75" hidden="1" thickBot="1" x14ac:dyDescent="0.3">
      <c r="B288" s="173" t="s">
        <v>569</v>
      </c>
      <c r="C288" s="172"/>
      <c r="D288" s="172"/>
      <c r="E288" s="172"/>
      <c r="F288" s="172"/>
    </row>
    <row r="289" spans="2:6" ht="0.75" hidden="1" customHeight="1" thickBot="1" x14ac:dyDescent="0.3">
      <c r="B289" s="173" t="s">
        <v>594</v>
      </c>
      <c r="C289" s="172"/>
      <c r="D289" s="172"/>
      <c r="E289" s="172"/>
      <c r="F289" s="172"/>
    </row>
    <row r="290" spans="2:6" ht="15.75" hidden="1" thickBot="1" x14ac:dyDescent="0.3">
      <c r="B290" s="173" t="s">
        <v>595</v>
      </c>
      <c r="C290" s="172"/>
      <c r="D290" s="172"/>
      <c r="E290" s="172"/>
      <c r="F290" s="172"/>
    </row>
    <row r="291" spans="2:6" ht="15.75" hidden="1" thickBot="1" x14ac:dyDescent="0.3">
      <c r="B291" s="173" t="s">
        <v>596</v>
      </c>
      <c r="C291" s="172"/>
      <c r="D291" s="172"/>
      <c r="E291" s="172"/>
      <c r="F291" s="172"/>
    </row>
    <row r="292" spans="2:6" ht="15.75" hidden="1" thickBot="1" x14ac:dyDescent="0.3">
      <c r="B292" s="171" t="s">
        <v>597</v>
      </c>
      <c r="C292" s="174">
        <f>C293+C294+C295+C296</f>
        <v>0</v>
      </c>
      <c r="D292" s="174">
        <f>D293+D294+D295+D296</f>
        <v>0</v>
      </c>
      <c r="E292" s="174">
        <f>E293+E294+E295+E296</f>
        <v>0</v>
      </c>
      <c r="F292" s="174">
        <f>F293+F294+F295+F296</f>
        <v>0</v>
      </c>
    </row>
    <row r="293" spans="2:6" ht="15.75" hidden="1" thickBot="1" x14ac:dyDescent="0.3">
      <c r="B293" s="173" t="s">
        <v>569</v>
      </c>
      <c r="C293" s="174"/>
      <c r="D293" s="172"/>
      <c r="E293" s="172"/>
      <c r="F293" s="172"/>
    </row>
    <row r="294" spans="2:6" ht="15.75" hidden="1" thickBot="1" x14ac:dyDescent="0.3">
      <c r="B294" s="173" t="s">
        <v>594</v>
      </c>
      <c r="C294" s="174"/>
      <c r="D294" s="172"/>
      <c r="E294" s="172"/>
      <c r="F294" s="172"/>
    </row>
    <row r="295" spans="2:6" ht="15.75" hidden="1" thickBot="1" x14ac:dyDescent="0.3">
      <c r="B295" s="173" t="s">
        <v>595</v>
      </c>
      <c r="C295" s="174"/>
      <c r="D295" s="172"/>
      <c r="E295" s="172"/>
      <c r="F295" s="172"/>
    </row>
    <row r="296" spans="2:6" ht="15.75" hidden="1" thickBot="1" x14ac:dyDescent="0.3">
      <c r="B296" s="173" t="s">
        <v>596</v>
      </c>
      <c r="C296" s="174"/>
      <c r="D296" s="172"/>
      <c r="E296" s="172"/>
      <c r="F296" s="172"/>
    </row>
    <row r="297" spans="2:6" ht="15.75" hidden="1" thickBot="1" x14ac:dyDescent="0.3">
      <c r="B297" s="189" t="s">
        <v>653</v>
      </c>
      <c r="C297" s="174">
        <f>C287+C292</f>
        <v>0</v>
      </c>
      <c r="D297" s="174">
        <f>D287+D292</f>
        <v>0</v>
      </c>
      <c r="E297" s="174">
        <f>E287+E292</f>
        <v>0</v>
      </c>
      <c r="F297" s="174">
        <f>F287+F292</f>
        <v>0</v>
      </c>
    </row>
    <row r="298" spans="2:6" ht="34.5" hidden="1" thickBot="1" x14ac:dyDescent="0.3">
      <c r="B298" s="164" t="s">
        <v>664</v>
      </c>
      <c r="C298" s="192"/>
      <c r="D298" s="190" t="s">
        <v>587</v>
      </c>
      <c r="E298" s="193"/>
      <c r="F298" s="194"/>
    </row>
    <row r="299" spans="2:6" ht="17.25" hidden="1" customHeight="1" thickBot="1" x14ac:dyDescent="0.3">
      <c r="B299" s="163" t="s">
        <v>560</v>
      </c>
      <c r="C299" s="2447"/>
      <c r="D299" s="2448"/>
      <c r="E299" s="2448"/>
      <c r="F299" s="2449"/>
    </row>
    <row r="300" spans="2:6" ht="15.75" hidden="1" thickBot="1" x14ac:dyDescent="0.3">
      <c r="B300" s="163" t="s">
        <v>37</v>
      </c>
      <c r="C300" s="2459"/>
      <c r="D300" s="2460"/>
      <c r="E300" s="2460"/>
      <c r="F300" s="2461"/>
    </row>
    <row r="301" spans="2:6" ht="12.75" hidden="1" customHeight="1" thickBot="1" x14ac:dyDescent="0.3">
      <c r="B301" s="2442"/>
      <c r="C301" s="165">
        <v>2019</v>
      </c>
      <c r="D301" s="165">
        <v>2020</v>
      </c>
      <c r="E301" s="165">
        <v>2021</v>
      </c>
      <c r="F301" s="165">
        <v>2022</v>
      </c>
    </row>
    <row r="302" spans="2:6" ht="9" hidden="1" customHeight="1" thickBot="1" x14ac:dyDescent="0.3">
      <c r="B302" s="2443"/>
      <c r="C302" s="166" t="s">
        <v>17</v>
      </c>
      <c r="D302" s="166" t="s">
        <v>18</v>
      </c>
      <c r="E302" s="166" t="s">
        <v>18</v>
      </c>
      <c r="F302" s="166" t="s">
        <v>18</v>
      </c>
    </row>
    <row r="303" spans="2:6" ht="15.75" hidden="1" thickBot="1" x14ac:dyDescent="0.3">
      <c r="B303" s="163" t="s">
        <v>39</v>
      </c>
      <c r="C303" s="163"/>
      <c r="D303" s="163"/>
      <c r="E303" s="163"/>
      <c r="F303" s="163"/>
    </row>
    <row r="304" spans="2:6" ht="15.75" hidden="1" thickBot="1" x14ac:dyDescent="0.3">
      <c r="B304" s="163" t="s">
        <v>562</v>
      </c>
      <c r="C304" s="167">
        <f>C322</f>
        <v>0</v>
      </c>
      <c r="D304" s="167">
        <f>D322</f>
        <v>0</v>
      </c>
      <c r="E304" s="167">
        <f>E322</f>
        <v>0</v>
      </c>
      <c r="F304" s="167">
        <f>F322</f>
        <v>0</v>
      </c>
    </row>
    <row r="305" spans="2:11" ht="15.75" hidden="1" thickBot="1" x14ac:dyDescent="0.3">
      <c r="B305" s="163" t="s">
        <v>563</v>
      </c>
      <c r="C305" s="167" t="e">
        <f>C304/C303</f>
        <v>#DIV/0!</v>
      </c>
      <c r="D305" s="167" t="e">
        <f>D304/D303</f>
        <v>#DIV/0!</v>
      </c>
      <c r="E305" s="167" t="e">
        <f>E304/E303</f>
        <v>#DIV/0!</v>
      </c>
      <c r="F305" s="167" t="e">
        <f>F304/F303</f>
        <v>#DIV/0!</v>
      </c>
    </row>
    <row r="306" spans="2:11" ht="15.75" hidden="1" thickBot="1" x14ac:dyDescent="0.3">
      <c r="B306" s="163" t="s">
        <v>564</v>
      </c>
      <c r="C306" s="168" t="s">
        <v>565</v>
      </c>
      <c r="D306" s="169" t="e">
        <f>D303/C303-1</f>
        <v>#DIV/0!</v>
      </c>
      <c r="E306" s="169" t="e">
        <f t="shared" ref="E306:F308" si="9">E303/D303-1</f>
        <v>#DIV/0!</v>
      </c>
      <c r="F306" s="169" t="e">
        <f t="shared" si="9"/>
        <v>#DIV/0!</v>
      </c>
      <c r="H306" s="170"/>
      <c r="I306" s="170"/>
      <c r="J306" s="170"/>
      <c r="K306" s="170"/>
    </row>
    <row r="307" spans="2:11" ht="15.75" hidden="1" thickBot="1" x14ac:dyDescent="0.3">
      <c r="B307" s="163" t="s">
        <v>566</v>
      </c>
      <c r="C307" s="168" t="s">
        <v>565</v>
      </c>
      <c r="D307" s="169" t="e">
        <f>D304/C304-1</f>
        <v>#DIV/0!</v>
      </c>
      <c r="E307" s="169" t="e">
        <f t="shared" si="9"/>
        <v>#DIV/0!</v>
      </c>
      <c r="F307" s="169" t="e">
        <f t="shared" si="9"/>
        <v>#DIV/0!</v>
      </c>
    </row>
    <row r="308" spans="2:11" ht="15.75" hidden="1" thickBot="1" x14ac:dyDescent="0.3">
      <c r="B308" s="163" t="s">
        <v>51</v>
      </c>
      <c r="C308" s="168" t="s">
        <v>565</v>
      </c>
      <c r="D308" s="169" t="e">
        <f>D305/C305-1</f>
        <v>#DIV/0!</v>
      </c>
      <c r="E308" s="169" t="e">
        <f t="shared" si="9"/>
        <v>#DIV/0!</v>
      </c>
      <c r="F308" s="169" t="e">
        <f t="shared" si="9"/>
        <v>#DIV/0!</v>
      </c>
    </row>
    <row r="309" spans="2:11" ht="15.75" hidden="1" thickBot="1" x14ac:dyDescent="0.3">
      <c r="B309" s="2450" t="s">
        <v>665</v>
      </c>
      <c r="C309" s="2451"/>
      <c r="D309" s="2451"/>
      <c r="E309" s="2451"/>
      <c r="F309" s="2452"/>
    </row>
    <row r="310" spans="2:11" ht="12.75" hidden="1" customHeight="1" thickBot="1" x14ac:dyDescent="0.3">
      <c r="B310" s="2442"/>
      <c r="C310" s="165">
        <v>2018</v>
      </c>
      <c r="D310" s="165">
        <v>2019</v>
      </c>
      <c r="E310" s="165">
        <v>2020</v>
      </c>
      <c r="F310" s="165">
        <v>2021</v>
      </c>
    </row>
    <row r="311" spans="2:11" ht="9" hidden="1" customHeight="1" thickBot="1" x14ac:dyDescent="0.3">
      <c r="B311" s="2443"/>
      <c r="C311" s="166" t="s">
        <v>17</v>
      </c>
      <c r="D311" s="166" t="s">
        <v>18</v>
      </c>
      <c r="E311" s="166" t="s">
        <v>18</v>
      </c>
      <c r="F311" s="166" t="s">
        <v>18</v>
      </c>
    </row>
    <row r="312" spans="2:11" ht="15.75" hidden="1" thickBot="1" x14ac:dyDescent="0.3">
      <c r="B312" s="171" t="s">
        <v>593</v>
      </c>
      <c r="C312" s="172">
        <f>C313+C314+C315+C316</f>
        <v>0</v>
      </c>
      <c r="D312" s="172">
        <f>D313+D314+D315+D316</f>
        <v>0</v>
      </c>
      <c r="E312" s="172">
        <f>E313+E314+E315+E316</f>
        <v>0</v>
      </c>
      <c r="F312" s="172">
        <f>F313+F314+F315+F316</f>
        <v>0</v>
      </c>
    </row>
    <row r="313" spans="2:11" ht="15.75" hidden="1" thickBot="1" x14ac:dyDescent="0.3">
      <c r="B313" s="173" t="s">
        <v>569</v>
      </c>
      <c r="C313" s="172"/>
      <c r="D313" s="172"/>
      <c r="E313" s="172"/>
      <c r="F313" s="172"/>
    </row>
    <row r="314" spans="2:11" ht="15.75" hidden="1" thickBot="1" x14ac:dyDescent="0.3">
      <c r="B314" s="173" t="s">
        <v>594</v>
      </c>
      <c r="C314" s="172"/>
      <c r="D314" s="172"/>
      <c r="E314" s="172"/>
      <c r="F314" s="172"/>
    </row>
    <row r="315" spans="2:11" ht="15.75" hidden="1" thickBot="1" x14ac:dyDescent="0.3">
      <c r="B315" s="173" t="s">
        <v>595</v>
      </c>
      <c r="C315" s="172"/>
      <c r="D315" s="172"/>
      <c r="E315" s="172"/>
      <c r="F315" s="172"/>
    </row>
    <row r="316" spans="2:11" ht="15.75" hidden="1" thickBot="1" x14ac:dyDescent="0.3">
      <c r="B316" s="173" t="s">
        <v>596</v>
      </c>
      <c r="C316" s="172"/>
      <c r="D316" s="172"/>
      <c r="E316" s="172"/>
      <c r="F316" s="172"/>
    </row>
    <row r="317" spans="2:11" ht="15.75" hidden="1" thickBot="1" x14ac:dyDescent="0.3">
      <c r="B317" s="171" t="s">
        <v>597</v>
      </c>
      <c r="C317" s="174">
        <f>C318+C319+C320+C321</f>
        <v>0</v>
      </c>
      <c r="D317" s="174">
        <f>D318+D319+D320+D321</f>
        <v>0</v>
      </c>
      <c r="E317" s="174">
        <f>E318+E319+E320+E321</f>
        <v>0</v>
      </c>
      <c r="F317" s="174">
        <f>F318+F319+F320+F321</f>
        <v>0</v>
      </c>
    </row>
    <row r="318" spans="2:11" ht="15.75" hidden="1" thickBot="1" x14ac:dyDescent="0.3">
      <c r="B318" s="173" t="s">
        <v>569</v>
      </c>
      <c r="C318" s="174"/>
      <c r="D318" s="172"/>
      <c r="E318" s="172"/>
      <c r="F318" s="172"/>
    </row>
    <row r="319" spans="2:11" ht="15.75" hidden="1" thickBot="1" x14ac:dyDescent="0.3">
      <c r="B319" s="173" t="s">
        <v>594</v>
      </c>
      <c r="C319" s="174"/>
      <c r="D319" s="172"/>
      <c r="E319" s="172"/>
      <c r="F319" s="172"/>
    </row>
    <row r="320" spans="2:11" ht="15.75" hidden="1" thickBot="1" x14ac:dyDescent="0.3">
      <c r="B320" s="173" t="s">
        <v>595</v>
      </c>
      <c r="C320" s="174"/>
      <c r="D320" s="172"/>
      <c r="E320" s="172"/>
      <c r="F320" s="172"/>
    </row>
    <row r="321" spans="2:11" ht="15.75" hidden="1" thickBot="1" x14ac:dyDescent="0.3">
      <c r="B321" s="173" t="s">
        <v>596</v>
      </c>
      <c r="C321" s="174"/>
      <c r="D321" s="172"/>
      <c r="E321" s="172"/>
      <c r="F321" s="172"/>
    </row>
    <row r="322" spans="2:11" ht="15.75" hidden="1" thickBot="1" x14ac:dyDescent="0.3">
      <c r="B322" s="179" t="s">
        <v>71</v>
      </c>
      <c r="C322" s="174">
        <f>C312+C317</f>
        <v>0</v>
      </c>
      <c r="D322" s="174">
        <f>D312+D317</f>
        <v>0</v>
      </c>
      <c r="E322" s="174">
        <f>E312+E317</f>
        <v>0</v>
      </c>
      <c r="F322" s="174">
        <f>F312+F317</f>
        <v>0</v>
      </c>
    </row>
    <row r="323" spans="2:11" ht="17.25" hidden="1" customHeight="1" thickBot="1" x14ac:dyDescent="0.3">
      <c r="B323" s="191" t="s">
        <v>661</v>
      </c>
      <c r="C323" s="2465"/>
      <c r="D323" s="2467"/>
      <c r="E323" s="2467"/>
      <c r="F323" s="2468"/>
    </row>
    <row r="324" spans="2:11" ht="34.5" hidden="1" thickBot="1" x14ac:dyDescent="0.3">
      <c r="B324" s="164" t="s">
        <v>664</v>
      </c>
      <c r="C324" s="192"/>
      <c r="D324" s="190" t="s">
        <v>587</v>
      </c>
      <c r="E324" s="193"/>
      <c r="F324" s="194"/>
    </row>
    <row r="325" spans="2:11" ht="17.25" hidden="1" customHeight="1" thickBot="1" x14ac:dyDescent="0.3">
      <c r="B325" s="163" t="s">
        <v>560</v>
      </c>
      <c r="C325" s="2447"/>
      <c r="D325" s="2448"/>
      <c r="E325" s="2448"/>
      <c r="F325" s="2449"/>
    </row>
    <row r="326" spans="2:11" ht="15.75" hidden="1" thickBot="1" x14ac:dyDescent="0.3">
      <c r="B326" s="163" t="s">
        <v>37</v>
      </c>
      <c r="C326" s="2459"/>
      <c r="D326" s="2460"/>
      <c r="E326" s="2460"/>
      <c r="F326" s="2461"/>
    </row>
    <row r="327" spans="2:11" ht="12.75" hidden="1" customHeight="1" x14ac:dyDescent="0.25">
      <c r="B327" s="2442"/>
      <c r="C327" s="165">
        <v>2019</v>
      </c>
      <c r="D327" s="165">
        <v>2020</v>
      </c>
      <c r="E327" s="165">
        <v>2021</v>
      </c>
      <c r="F327" s="165">
        <v>2022</v>
      </c>
    </row>
    <row r="328" spans="2:11" ht="9" hidden="1" customHeight="1" thickBot="1" x14ac:dyDescent="0.3">
      <c r="B328" s="2443"/>
      <c r="C328" s="166" t="s">
        <v>17</v>
      </c>
      <c r="D328" s="166" t="s">
        <v>18</v>
      </c>
      <c r="E328" s="166" t="s">
        <v>18</v>
      </c>
      <c r="F328" s="166" t="s">
        <v>18</v>
      </c>
    </row>
    <row r="329" spans="2:11" ht="15.75" hidden="1" thickBot="1" x14ac:dyDescent="0.3">
      <c r="B329" s="163" t="s">
        <v>39</v>
      </c>
      <c r="C329" s="163"/>
      <c r="D329" s="163"/>
      <c r="E329" s="163"/>
      <c r="F329" s="163"/>
    </row>
    <row r="330" spans="2:11" ht="15.75" hidden="1" thickBot="1" x14ac:dyDescent="0.3">
      <c r="B330" s="163" t="s">
        <v>562</v>
      </c>
      <c r="C330" s="167">
        <f>C348</f>
        <v>0</v>
      </c>
      <c r="D330" s="167">
        <f>D348</f>
        <v>0</v>
      </c>
      <c r="E330" s="167">
        <f>E348</f>
        <v>0</v>
      </c>
      <c r="F330" s="167">
        <f>F348</f>
        <v>0</v>
      </c>
    </row>
    <row r="331" spans="2:11" ht="15.75" hidden="1" thickBot="1" x14ac:dyDescent="0.3">
      <c r="B331" s="163" t="s">
        <v>563</v>
      </c>
      <c r="C331" s="167" t="e">
        <f>C330/C329</f>
        <v>#DIV/0!</v>
      </c>
      <c r="D331" s="167" t="e">
        <f>D330/D329</f>
        <v>#DIV/0!</v>
      </c>
      <c r="E331" s="167" t="e">
        <f>E330/E329</f>
        <v>#DIV/0!</v>
      </c>
      <c r="F331" s="167" t="e">
        <f>F330/F329</f>
        <v>#DIV/0!</v>
      </c>
    </row>
    <row r="332" spans="2:11" ht="15.75" hidden="1" thickBot="1" x14ac:dyDescent="0.3">
      <c r="B332" s="163" t="s">
        <v>564</v>
      </c>
      <c r="C332" s="168" t="s">
        <v>565</v>
      </c>
      <c r="D332" s="169" t="e">
        <f>D329/C329-1</f>
        <v>#DIV/0!</v>
      </c>
      <c r="E332" s="169" t="e">
        <f t="shared" ref="E332:F334" si="10">E329/D329-1</f>
        <v>#DIV/0!</v>
      </c>
      <c r="F332" s="169" t="e">
        <f t="shared" si="10"/>
        <v>#DIV/0!</v>
      </c>
      <c r="H332" s="170"/>
      <c r="I332" s="170"/>
      <c r="J332" s="170"/>
      <c r="K332" s="170"/>
    </row>
    <row r="333" spans="2:11" ht="15.75" hidden="1" thickBot="1" x14ac:dyDescent="0.3">
      <c r="B333" s="163" t="s">
        <v>566</v>
      </c>
      <c r="C333" s="168" t="s">
        <v>565</v>
      </c>
      <c r="D333" s="169" t="e">
        <f>D330/C330-1</f>
        <v>#DIV/0!</v>
      </c>
      <c r="E333" s="169" t="e">
        <f t="shared" si="10"/>
        <v>#DIV/0!</v>
      </c>
      <c r="F333" s="169" t="e">
        <f t="shared" si="10"/>
        <v>#DIV/0!</v>
      </c>
    </row>
    <row r="334" spans="2:11" ht="15.75" hidden="1" thickBot="1" x14ac:dyDescent="0.3">
      <c r="B334" s="163" t="s">
        <v>51</v>
      </c>
      <c r="C334" s="168" t="s">
        <v>565</v>
      </c>
      <c r="D334" s="169" t="e">
        <f>D331/C331-1</f>
        <v>#DIV/0!</v>
      </c>
      <c r="E334" s="169" t="e">
        <f t="shared" si="10"/>
        <v>#DIV/0!</v>
      </c>
      <c r="F334" s="169" t="e">
        <f t="shared" si="10"/>
        <v>#DIV/0!</v>
      </c>
    </row>
    <row r="335" spans="2:11" ht="15.75" hidden="1" thickBot="1" x14ac:dyDescent="0.3">
      <c r="B335" s="2450" t="s">
        <v>662</v>
      </c>
      <c r="C335" s="2451"/>
      <c r="D335" s="2451"/>
      <c r="E335" s="2451"/>
      <c r="F335" s="2452"/>
    </row>
    <row r="336" spans="2:11" ht="12.75" hidden="1" customHeight="1" x14ac:dyDescent="0.25">
      <c r="B336" s="2442"/>
      <c r="C336" s="165">
        <v>2019</v>
      </c>
      <c r="D336" s="165">
        <v>2020</v>
      </c>
      <c r="E336" s="165">
        <v>2021</v>
      </c>
      <c r="F336" s="165">
        <v>2022</v>
      </c>
    </row>
    <row r="337" spans="2:6" ht="9" hidden="1" customHeight="1" thickBot="1" x14ac:dyDescent="0.3">
      <c r="B337" s="2443"/>
      <c r="C337" s="166" t="s">
        <v>17</v>
      </c>
      <c r="D337" s="166" t="s">
        <v>18</v>
      </c>
      <c r="E337" s="166" t="s">
        <v>18</v>
      </c>
      <c r="F337" s="166" t="s">
        <v>18</v>
      </c>
    </row>
    <row r="338" spans="2:6" ht="15.75" hidden="1" thickBot="1" x14ac:dyDescent="0.3">
      <c r="B338" s="171" t="s">
        <v>593</v>
      </c>
      <c r="C338" s="172">
        <f>C339+C340+C341+C342</f>
        <v>0</v>
      </c>
      <c r="D338" s="172">
        <f>D339+D340+D341+D342</f>
        <v>0</v>
      </c>
      <c r="E338" s="172">
        <f>E339+E340+E341+E342</f>
        <v>0</v>
      </c>
      <c r="F338" s="172">
        <f>F339+F340+F341+F342</f>
        <v>0</v>
      </c>
    </row>
    <row r="339" spans="2:6" ht="15.75" hidden="1" thickBot="1" x14ac:dyDescent="0.3">
      <c r="B339" s="173" t="s">
        <v>569</v>
      </c>
      <c r="C339" s="172"/>
      <c r="D339" s="172"/>
      <c r="E339" s="172"/>
      <c r="F339" s="172"/>
    </row>
    <row r="340" spans="2:6" ht="15.75" hidden="1" thickBot="1" x14ac:dyDescent="0.3">
      <c r="B340" s="173" t="s">
        <v>594</v>
      </c>
      <c r="C340" s="172"/>
      <c r="D340" s="172"/>
      <c r="E340" s="172"/>
      <c r="F340" s="172"/>
    </row>
    <row r="341" spans="2:6" ht="15.75" hidden="1" thickBot="1" x14ac:dyDescent="0.3">
      <c r="B341" s="173" t="s">
        <v>595</v>
      </c>
      <c r="C341" s="172"/>
      <c r="D341" s="172"/>
      <c r="E341" s="172"/>
      <c r="F341" s="172"/>
    </row>
    <row r="342" spans="2:6" ht="15.75" hidden="1" thickBot="1" x14ac:dyDescent="0.3">
      <c r="B342" s="173" t="s">
        <v>596</v>
      </c>
      <c r="C342" s="172"/>
      <c r="D342" s="172"/>
      <c r="E342" s="172"/>
      <c r="F342" s="172"/>
    </row>
    <row r="343" spans="2:6" ht="15.75" hidden="1" thickBot="1" x14ac:dyDescent="0.3">
      <c r="B343" s="171" t="s">
        <v>597</v>
      </c>
      <c r="C343" s="174">
        <f>C344+C345+C346+C347</f>
        <v>0</v>
      </c>
      <c r="D343" s="174">
        <f>D344+D345+D346+D347</f>
        <v>0</v>
      </c>
      <c r="E343" s="174">
        <f>E344+E345+E346+E347</f>
        <v>0</v>
      </c>
      <c r="F343" s="174">
        <f>F344+F345+F346+F347</f>
        <v>0</v>
      </c>
    </row>
    <row r="344" spans="2:6" ht="15.75" hidden="1" thickBot="1" x14ac:dyDescent="0.3">
      <c r="B344" s="173" t="s">
        <v>569</v>
      </c>
      <c r="C344" s="174"/>
      <c r="D344" s="174"/>
      <c r="E344" s="174"/>
      <c r="F344" s="174"/>
    </row>
    <row r="345" spans="2:6" ht="15.75" hidden="1" thickBot="1" x14ac:dyDescent="0.3">
      <c r="B345" s="173" t="s">
        <v>594</v>
      </c>
      <c r="C345" s="174"/>
      <c r="D345" s="174"/>
      <c r="E345" s="174"/>
      <c r="F345" s="174"/>
    </row>
    <row r="346" spans="2:6" ht="15.75" hidden="1" thickBot="1" x14ac:dyDescent="0.3">
      <c r="B346" s="173" t="s">
        <v>595</v>
      </c>
      <c r="C346" s="174"/>
      <c r="D346" s="174"/>
      <c r="E346" s="174"/>
      <c r="F346" s="174"/>
    </row>
    <row r="347" spans="2:6" ht="15.75" hidden="1" thickBot="1" x14ac:dyDescent="0.3">
      <c r="B347" s="173" t="s">
        <v>596</v>
      </c>
      <c r="C347" s="174"/>
      <c r="D347" s="174"/>
      <c r="E347" s="174"/>
      <c r="F347" s="174"/>
    </row>
    <row r="348" spans="2:6" ht="15.75" hidden="1" thickBot="1" x14ac:dyDescent="0.3">
      <c r="B348" s="179" t="s">
        <v>581</v>
      </c>
      <c r="C348" s="174">
        <f>C338+C343</f>
        <v>0</v>
      </c>
      <c r="D348" s="174">
        <f>D338+D343</f>
        <v>0</v>
      </c>
      <c r="E348" s="174">
        <f>E338+E343</f>
        <v>0</v>
      </c>
      <c r="F348" s="174">
        <f>F338+F343</f>
        <v>0</v>
      </c>
    </row>
    <row r="349" spans="2:6" ht="15.75" thickBot="1" x14ac:dyDescent="0.3">
      <c r="B349" s="195"/>
      <c r="C349" s="196"/>
      <c r="D349" s="196"/>
      <c r="E349" s="196"/>
      <c r="F349" s="196"/>
    </row>
    <row r="350" spans="2:6" ht="27" customHeight="1" thickBot="1" x14ac:dyDescent="0.3">
      <c r="B350" s="160" t="s">
        <v>598</v>
      </c>
      <c r="C350" s="197">
        <f>+C225+C149+C71+C34+C174+C108+C330+C304+C279+C254+C199</f>
        <v>51119</v>
      </c>
      <c r="D350" s="197">
        <f>+D225+D149+D71+D34+D174+D108+D330+D304+D279+D254+D199</f>
        <v>54000</v>
      </c>
      <c r="E350" s="197">
        <f>+E225+E149+E71+E34+E174+E108+E330+E304+E279+E254+E199</f>
        <v>55500</v>
      </c>
      <c r="F350" s="197">
        <f>+F225+F149+F71+F34+F174+F108+F330+F304+F279+F254+F199</f>
        <v>55500</v>
      </c>
    </row>
    <row r="351" spans="2:6" ht="24.75" thickBot="1" x14ac:dyDescent="0.3">
      <c r="B351" s="160" t="s">
        <v>599</v>
      </c>
      <c r="C351" s="197">
        <f>+C243+C217+C137+C100+C63+C348+C322+C297+C272+C192+C167</f>
        <v>51119</v>
      </c>
      <c r="D351" s="197">
        <f>+D243+D217+D137+D100+D63+D348+D322+D297+D272+D192+D167</f>
        <v>54000</v>
      </c>
      <c r="E351" s="197">
        <f>+E243+E217+E137+E100+E63+E348+E322+E297+E272+E192+E167</f>
        <v>55500</v>
      </c>
      <c r="F351" s="197">
        <f>+F243+F217+F137+F100+F63+F348+F322+F297+F272+F192+F167</f>
        <v>55500</v>
      </c>
    </row>
    <row r="352" spans="2:6" ht="15.75" thickBot="1" x14ac:dyDescent="0.3">
      <c r="B352" s="171" t="s">
        <v>568</v>
      </c>
      <c r="C352" s="198">
        <f>C353+C354</f>
        <v>34125</v>
      </c>
      <c r="D352" s="198">
        <f>D353+D354</f>
        <v>35000</v>
      </c>
      <c r="E352" s="198">
        <f>E353+E354</f>
        <v>35000</v>
      </c>
      <c r="F352" s="198">
        <f>F353+F354</f>
        <v>35000</v>
      </c>
    </row>
    <row r="353" spans="2:6" ht="15.75" thickBot="1" x14ac:dyDescent="0.3">
      <c r="B353" s="173" t="s">
        <v>569</v>
      </c>
      <c r="C353" s="174">
        <f t="shared" ref="C353:F354" si="11">C43+C80+C117</f>
        <v>34125</v>
      </c>
      <c r="D353" s="174">
        <f t="shared" si="11"/>
        <v>35000</v>
      </c>
      <c r="E353" s="174">
        <f t="shared" si="11"/>
        <v>35000</v>
      </c>
      <c r="F353" s="174">
        <f t="shared" si="11"/>
        <v>35000</v>
      </c>
    </row>
    <row r="354" spans="2:6" ht="15.75" thickBot="1" x14ac:dyDescent="0.3">
      <c r="B354" s="173" t="s">
        <v>600</v>
      </c>
      <c r="C354" s="174">
        <f t="shared" si="11"/>
        <v>0</v>
      </c>
      <c r="D354" s="174">
        <f t="shared" si="11"/>
        <v>0</v>
      </c>
      <c r="E354" s="174">
        <f t="shared" si="11"/>
        <v>0</v>
      </c>
      <c r="F354" s="174">
        <f t="shared" si="11"/>
        <v>0</v>
      </c>
    </row>
    <row r="355" spans="2:6" ht="24.75" thickBot="1" x14ac:dyDescent="0.3">
      <c r="B355" s="171" t="s">
        <v>571</v>
      </c>
      <c r="C355" s="198">
        <f>C356+C357</f>
        <v>5850</v>
      </c>
      <c r="D355" s="198">
        <f>D356+D357</f>
        <v>6000</v>
      </c>
      <c r="E355" s="198">
        <f>E356+E357</f>
        <v>6000</v>
      </c>
      <c r="F355" s="198">
        <f>F356+F357</f>
        <v>6000</v>
      </c>
    </row>
    <row r="356" spans="2:6" ht="15.75" thickBot="1" x14ac:dyDescent="0.3">
      <c r="B356" s="173" t="s">
        <v>569</v>
      </c>
      <c r="C356" s="172">
        <f>C46+C83+C120</f>
        <v>5850</v>
      </c>
      <c r="D356" s="172">
        <f>D46+D83+D120</f>
        <v>6000</v>
      </c>
      <c r="E356" s="172">
        <f>E46+E83+E120</f>
        <v>6000</v>
      </c>
      <c r="F356" s="172">
        <f>F46+F83+F120</f>
        <v>6000</v>
      </c>
    </row>
    <row r="357" spans="2:6" ht="15.75" thickBot="1" x14ac:dyDescent="0.3">
      <c r="B357" s="173" t="s">
        <v>600</v>
      </c>
      <c r="C357" s="174">
        <f>C47+C84+C118</f>
        <v>0</v>
      </c>
      <c r="D357" s="174">
        <f>D47+D84+D118</f>
        <v>0</v>
      </c>
      <c r="E357" s="174">
        <f>E47+E84+E118</f>
        <v>0</v>
      </c>
      <c r="F357" s="174">
        <f>F47+F84+F118</f>
        <v>0</v>
      </c>
    </row>
    <row r="358" spans="2:6" ht="15.75" thickBot="1" x14ac:dyDescent="0.3">
      <c r="B358" s="171" t="s">
        <v>572</v>
      </c>
      <c r="C358" s="198">
        <f>C359+C360</f>
        <v>7904</v>
      </c>
      <c r="D358" s="198">
        <f>D359+D360</f>
        <v>11760</v>
      </c>
      <c r="E358" s="198">
        <f>E359+E360</f>
        <v>13260</v>
      </c>
      <c r="F358" s="198">
        <f>F359+F360</f>
        <v>13260</v>
      </c>
    </row>
    <row r="359" spans="2:6" ht="15.75" thickBot="1" x14ac:dyDescent="0.3">
      <c r="B359" s="173" t="s">
        <v>569</v>
      </c>
      <c r="C359" s="174">
        <f t="shared" ref="C359:F360" si="12">C49+C86+C123</f>
        <v>7904</v>
      </c>
      <c r="D359" s="174">
        <f t="shared" si="12"/>
        <v>11760</v>
      </c>
      <c r="E359" s="174">
        <f t="shared" si="12"/>
        <v>13260</v>
      </c>
      <c r="F359" s="174">
        <f t="shared" si="12"/>
        <v>13260</v>
      </c>
    </row>
    <row r="360" spans="2:6" ht="15.75" thickBot="1" x14ac:dyDescent="0.3">
      <c r="B360" s="173" t="s">
        <v>600</v>
      </c>
      <c r="C360" s="174">
        <f t="shared" si="12"/>
        <v>0</v>
      </c>
      <c r="D360" s="174">
        <f t="shared" si="12"/>
        <v>0</v>
      </c>
      <c r="E360" s="174">
        <f t="shared" si="12"/>
        <v>0</v>
      </c>
      <c r="F360" s="174">
        <f t="shared" si="12"/>
        <v>0</v>
      </c>
    </row>
    <row r="361" spans="2:6" ht="15.75" thickBot="1" x14ac:dyDescent="0.3">
      <c r="B361" s="171" t="s">
        <v>573</v>
      </c>
      <c r="C361" s="198">
        <f>C362+C363</f>
        <v>0</v>
      </c>
      <c r="D361" s="198">
        <f>D362+D363</f>
        <v>0</v>
      </c>
      <c r="E361" s="198">
        <f>E362+E363</f>
        <v>0</v>
      </c>
      <c r="F361" s="198">
        <f>F362+F363</f>
        <v>0</v>
      </c>
    </row>
    <row r="362" spans="2:6" ht="15.75" thickBot="1" x14ac:dyDescent="0.3">
      <c r="B362" s="173" t="s">
        <v>569</v>
      </c>
      <c r="C362" s="172">
        <f t="shared" ref="C362:F363" si="13">C52+C89+C126</f>
        <v>0</v>
      </c>
      <c r="D362" s="172">
        <f t="shared" si="13"/>
        <v>0</v>
      </c>
      <c r="E362" s="172">
        <f t="shared" si="13"/>
        <v>0</v>
      </c>
      <c r="F362" s="172">
        <f t="shared" si="13"/>
        <v>0</v>
      </c>
    </row>
    <row r="363" spans="2:6" ht="15.75" thickBot="1" x14ac:dyDescent="0.3">
      <c r="B363" s="173" t="s">
        <v>600</v>
      </c>
      <c r="C363" s="174">
        <f t="shared" si="13"/>
        <v>0</v>
      </c>
      <c r="D363" s="174">
        <f t="shared" si="13"/>
        <v>0</v>
      </c>
      <c r="E363" s="174">
        <f t="shared" si="13"/>
        <v>0</v>
      </c>
      <c r="F363" s="174">
        <f t="shared" si="13"/>
        <v>0</v>
      </c>
    </row>
    <row r="364" spans="2:6" ht="15.75" thickBot="1" x14ac:dyDescent="0.3">
      <c r="B364" s="171" t="s">
        <v>574</v>
      </c>
      <c r="C364" s="198">
        <f>C365+C366</f>
        <v>0</v>
      </c>
      <c r="D364" s="198">
        <f>D365+D366</f>
        <v>0</v>
      </c>
      <c r="E364" s="198">
        <f>E365+E366</f>
        <v>0</v>
      </c>
      <c r="F364" s="198">
        <f>F365+F366</f>
        <v>0</v>
      </c>
    </row>
    <row r="365" spans="2:6" ht="15.75" thickBot="1" x14ac:dyDescent="0.3">
      <c r="B365" s="173" t="s">
        <v>569</v>
      </c>
      <c r="C365" s="172">
        <f t="shared" ref="C365:F366" si="14">C55+C92+C129</f>
        <v>0</v>
      </c>
      <c r="D365" s="172">
        <f t="shared" si="14"/>
        <v>0</v>
      </c>
      <c r="E365" s="172">
        <f t="shared" si="14"/>
        <v>0</v>
      </c>
      <c r="F365" s="172">
        <f t="shared" si="14"/>
        <v>0</v>
      </c>
    </row>
    <row r="366" spans="2:6" ht="15.75" thickBot="1" x14ac:dyDescent="0.3">
      <c r="B366" s="173" t="s">
        <v>600</v>
      </c>
      <c r="C366" s="174">
        <f t="shared" si="14"/>
        <v>0</v>
      </c>
      <c r="D366" s="174">
        <f t="shared" si="14"/>
        <v>0</v>
      </c>
      <c r="E366" s="174">
        <f t="shared" si="14"/>
        <v>0</v>
      </c>
      <c r="F366" s="174">
        <f t="shared" si="14"/>
        <v>0</v>
      </c>
    </row>
    <row r="367" spans="2:6" ht="15.75" thickBot="1" x14ac:dyDescent="0.3">
      <c r="B367" s="171" t="s">
        <v>575</v>
      </c>
      <c r="C367" s="198">
        <f>C368+C369</f>
        <v>0</v>
      </c>
      <c r="D367" s="198">
        <f>D368+D369</f>
        <v>0</v>
      </c>
      <c r="E367" s="198">
        <f>E368+E369</f>
        <v>0</v>
      </c>
      <c r="F367" s="198">
        <f>F368+F369</f>
        <v>0</v>
      </c>
    </row>
    <row r="368" spans="2:6" ht="15.75" thickBot="1" x14ac:dyDescent="0.3">
      <c r="B368" s="173" t="s">
        <v>569</v>
      </c>
      <c r="C368" s="172">
        <f t="shared" ref="C368:F369" si="15">C58+C95+C132</f>
        <v>0</v>
      </c>
      <c r="D368" s="172">
        <f t="shared" si="15"/>
        <v>0</v>
      </c>
      <c r="E368" s="172">
        <f t="shared" si="15"/>
        <v>0</v>
      </c>
      <c r="F368" s="172">
        <f t="shared" si="15"/>
        <v>0</v>
      </c>
    </row>
    <row r="369" spans="2:6" ht="15.75" thickBot="1" x14ac:dyDescent="0.3">
      <c r="B369" s="173" t="s">
        <v>600</v>
      </c>
      <c r="C369" s="174">
        <f t="shared" si="15"/>
        <v>0</v>
      </c>
      <c r="D369" s="174">
        <f t="shared" si="15"/>
        <v>0</v>
      </c>
      <c r="E369" s="174">
        <f t="shared" si="15"/>
        <v>0</v>
      </c>
      <c r="F369" s="174">
        <f t="shared" si="15"/>
        <v>0</v>
      </c>
    </row>
    <row r="370" spans="2:6" ht="24.75" thickBot="1" x14ac:dyDescent="0.3">
      <c r="B370" s="171" t="s">
        <v>576</v>
      </c>
      <c r="C370" s="198">
        <f>C97+C60</f>
        <v>240</v>
      </c>
      <c r="D370" s="198">
        <f>D97+D60</f>
        <v>240</v>
      </c>
      <c r="E370" s="198">
        <f>E97+E60</f>
        <v>240</v>
      </c>
      <c r="F370" s="198">
        <f>F97+F60</f>
        <v>240</v>
      </c>
    </row>
    <row r="371" spans="2:6" ht="15.75" thickBot="1" x14ac:dyDescent="0.3">
      <c r="B371" s="173" t="s">
        <v>569</v>
      </c>
      <c r="C371" s="172">
        <f t="shared" ref="C371:F372" si="16">C61+C98+C135</f>
        <v>240</v>
      </c>
      <c r="D371" s="172">
        <f t="shared" si="16"/>
        <v>240</v>
      </c>
      <c r="E371" s="172">
        <f t="shared" si="16"/>
        <v>240</v>
      </c>
      <c r="F371" s="172">
        <f t="shared" si="16"/>
        <v>240</v>
      </c>
    </row>
    <row r="372" spans="2:6" ht="15.75" thickBot="1" x14ac:dyDescent="0.3">
      <c r="B372" s="173" t="s">
        <v>600</v>
      </c>
      <c r="C372" s="174">
        <f t="shared" si="16"/>
        <v>0</v>
      </c>
      <c r="D372" s="174">
        <f t="shared" si="16"/>
        <v>0</v>
      </c>
      <c r="E372" s="174">
        <f t="shared" si="16"/>
        <v>0</v>
      </c>
      <c r="F372" s="174">
        <f t="shared" si="16"/>
        <v>0</v>
      </c>
    </row>
    <row r="373" spans="2:6" ht="15.75" thickBot="1" x14ac:dyDescent="0.3">
      <c r="B373" s="171" t="s">
        <v>601</v>
      </c>
      <c r="C373" s="198">
        <f>C374+C375+C376+C377</f>
        <v>0</v>
      </c>
      <c r="D373" s="198">
        <f>D374+D375+D376+D377</f>
        <v>0</v>
      </c>
      <c r="E373" s="198">
        <f>E374+E375+E376+E377</f>
        <v>0</v>
      </c>
      <c r="F373" s="198">
        <f>F374+F375+F376+F377</f>
        <v>0</v>
      </c>
    </row>
    <row r="374" spans="2:6" ht="15.75" thickBot="1" x14ac:dyDescent="0.3">
      <c r="B374" s="173" t="s">
        <v>569</v>
      </c>
      <c r="C374" s="172">
        <f t="shared" ref="C374:F377" si="17">C158+C183+C208+C234+C263+C288+C313+C339</f>
        <v>0</v>
      </c>
      <c r="D374" s="172">
        <f t="shared" si="17"/>
        <v>0</v>
      </c>
      <c r="E374" s="172">
        <f t="shared" si="17"/>
        <v>0</v>
      </c>
      <c r="F374" s="172">
        <f t="shared" si="17"/>
        <v>0</v>
      </c>
    </row>
    <row r="375" spans="2:6" ht="15.75" thickBot="1" x14ac:dyDescent="0.3">
      <c r="B375" s="173" t="s">
        <v>602</v>
      </c>
      <c r="C375" s="172">
        <f t="shared" si="17"/>
        <v>0</v>
      </c>
      <c r="D375" s="172">
        <f t="shared" si="17"/>
        <v>0</v>
      </c>
      <c r="E375" s="172">
        <f t="shared" si="17"/>
        <v>0</v>
      </c>
      <c r="F375" s="172">
        <f t="shared" si="17"/>
        <v>0</v>
      </c>
    </row>
    <row r="376" spans="2:6" ht="15.75" thickBot="1" x14ac:dyDescent="0.3">
      <c r="B376" s="173" t="s">
        <v>595</v>
      </c>
      <c r="C376" s="172">
        <f t="shared" si="17"/>
        <v>0</v>
      </c>
      <c r="D376" s="172">
        <f t="shared" si="17"/>
        <v>0</v>
      </c>
      <c r="E376" s="172">
        <f t="shared" si="17"/>
        <v>0</v>
      </c>
      <c r="F376" s="172">
        <f t="shared" si="17"/>
        <v>0</v>
      </c>
    </row>
    <row r="377" spans="2:6" ht="15.75" thickBot="1" x14ac:dyDescent="0.3">
      <c r="B377" s="173" t="s">
        <v>596</v>
      </c>
      <c r="C377" s="172">
        <f t="shared" si="17"/>
        <v>0</v>
      </c>
      <c r="D377" s="172">
        <f t="shared" si="17"/>
        <v>0</v>
      </c>
      <c r="E377" s="172">
        <f t="shared" si="17"/>
        <v>0</v>
      </c>
      <c r="F377" s="172">
        <f t="shared" si="17"/>
        <v>0</v>
      </c>
    </row>
    <row r="378" spans="2:6" ht="15.75" thickBot="1" x14ac:dyDescent="0.3">
      <c r="B378" s="171" t="s">
        <v>603</v>
      </c>
      <c r="C378" s="198">
        <f>C379+C380+C381+C382</f>
        <v>3000</v>
      </c>
      <c r="D378" s="198">
        <f>D379+D380+D381+D382</f>
        <v>1000</v>
      </c>
      <c r="E378" s="198">
        <f>E379+E380+E381+E382</f>
        <v>1000</v>
      </c>
      <c r="F378" s="198">
        <f>F379+F380+F381+F382</f>
        <v>1000</v>
      </c>
    </row>
    <row r="379" spans="2:6" ht="15.75" thickBot="1" x14ac:dyDescent="0.3">
      <c r="B379" s="173" t="s">
        <v>569</v>
      </c>
      <c r="C379" s="172">
        <f t="shared" ref="C379:F382" si="18">C163+C188+C213+C239+C268+C293+C318+C344</f>
        <v>3000</v>
      </c>
      <c r="D379" s="172">
        <f t="shared" si="18"/>
        <v>1000</v>
      </c>
      <c r="E379" s="172">
        <f t="shared" si="18"/>
        <v>1000</v>
      </c>
      <c r="F379" s="172">
        <f t="shared" si="18"/>
        <v>1000</v>
      </c>
    </row>
    <row r="380" spans="2:6" ht="15.75" thickBot="1" x14ac:dyDescent="0.3">
      <c r="B380" s="173" t="s">
        <v>602</v>
      </c>
      <c r="C380" s="172">
        <f t="shared" si="18"/>
        <v>0</v>
      </c>
      <c r="D380" s="172">
        <f t="shared" si="18"/>
        <v>0</v>
      </c>
      <c r="E380" s="172">
        <f t="shared" si="18"/>
        <v>0</v>
      </c>
      <c r="F380" s="172">
        <f t="shared" si="18"/>
        <v>0</v>
      </c>
    </row>
    <row r="381" spans="2:6" ht="15.75" thickBot="1" x14ac:dyDescent="0.3">
      <c r="B381" s="173" t="s">
        <v>595</v>
      </c>
      <c r="C381" s="172">
        <f t="shared" si="18"/>
        <v>0</v>
      </c>
      <c r="D381" s="172">
        <f t="shared" si="18"/>
        <v>0</v>
      </c>
      <c r="E381" s="172">
        <f t="shared" si="18"/>
        <v>0</v>
      </c>
      <c r="F381" s="172">
        <f t="shared" si="18"/>
        <v>0</v>
      </c>
    </row>
    <row r="382" spans="2:6" ht="15.75" thickBot="1" x14ac:dyDescent="0.3">
      <c r="B382" s="173" t="s">
        <v>596</v>
      </c>
      <c r="C382" s="172">
        <f t="shared" si="18"/>
        <v>0</v>
      </c>
      <c r="D382" s="172">
        <f t="shared" si="18"/>
        <v>0</v>
      </c>
      <c r="E382" s="172">
        <f t="shared" si="18"/>
        <v>0</v>
      </c>
      <c r="F382" s="172">
        <f t="shared" si="18"/>
        <v>0</v>
      </c>
    </row>
    <row r="383" spans="2:6" ht="15.75" thickBot="1" x14ac:dyDescent="0.3">
      <c r="B383" s="180" t="s">
        <v>578</v>
      </c>
      <c r="C383" s="181">
        <f>IF(C351-C350=0,0,"Error")</f>
        <v>0</v>
      </c>
      <c r="D383" s="181">
        <f>IF(D351-D350=0,0,"Error")</f>
        <v>0</v>
      </c>
      <c r="E383" s="181">
        <f>IF(E351-E350=0,0,"Error")</f>
        <v>0</v>
      </c>
      <c r="F383" s="181">
        <f>IF(F351-F350=0,0,"Error")</f>
        <v>0</v>
      </c>
    </row>
    <row r="384" spans="2:6" ht="15.75" thickBot="1" x14ac:dyDescent="0.3">
      <c r="B384" s="199"/>
      <c r="C384" s="200"/>
      <c r="D384" s="200"/>
      <c r="E384" s="200"/>
      <c r="F384" s="200"/>
    </row>
    <row r="385" spans="1:10" ht="15" customHeight="1" x14ac:dyDescent="0.25">
      <c r="A385" s="201" t="s">
        <v>121</v>
      </c>
      <c r="B385" s="202" t="s">
        <v>666</v>
      </c>
      <c r="D385" s="2480" t="s">
        <v>605</v>
      </c>
      <c r="E385" s="201" t="s">
        <v>121</v>
      </c>
      <c r="F385" s="202" t="s">
        <v>667</v>
      </c>
      <c r="H385" s="2480" t="s">
        <v>668</v>
      </c>
      <c r="I385" s="201" t="s">
        <v>121</v>
      </c>
      <c r="J385" s="202" t="s">
        <v>667</v>
      </c>
    </row>
    <row r="386" spans="1:10" x14ac:dyDescent="0.25">
      <c r="A386" s="203" t="s">
        <v>607</v>
      </c>
      <c r="B386" s="204"/>
      <c r="D386" s="2481"/>
      <c r="E386" s="203" t="s">
        <v>607</v>
      </c>
      <c r="F386" s="204"/>
      <c r="H386" s="2481"/>
      <c r="I386" s="203" t="s">
        <v>607</v>
      </c>
      <c r="J386" s="204"/>
    </row>
    <row r="387" spans="1:10" ht="19.5" customHeight="1" thickBot="1" x14ac:dyDescent="0.3">
      <c r="A387" s="205" t="s">
        <v>126</v>
      </c>
      <c r="B387" s="206" t="s">
        <v>608</v>
      </c>
      <c r="D387" s="2482"/>
      <c r="E387" s="205" t="s">
        <v>126</v>
      </c>
      <c r="F387" s="206" t="str">
        <f>B387</f>
        <v>29.04.2022</v>
      </c>
      <c r="H387" s="2482"/>
      <c r="I387" s="205" t="s">
        <v>126</v>
      </c>
      <c r="J387" s="206" t="str">
        <f>B387</f>
        <v>29.04.2022</v>
      </c>
    </row>
    <row r="388" spans="1:10" ht="15.75" thickBot="1" x14ac:dyDescent="0.3">
      <c r="A388" s="207"/>
      <c r="B388" s="207"/>
      <c r="C388" s="208"/>
      <c r="D388" s="209"/>
      <c r="E388" s="207"/>
      <c r="F388" s="207"/>
    </row>
    <row r="389" spans="1:10" ht="47.25" customHeight="1" thickBot="1" x14ac:dyDescent="0.3">
      <c r="B389" s="2483" t="s">
        <v>609</v>
      </c>
      <c r="C389" s="2484"/>
      <c r="D389" s="2484"/>
      <c r="E389" s="2484"/>
      <c r="F389" s="2485"/>
    </row>
  </sheetData>
  <mergeCells count="90">
    <mergeCell ref="H385:H387"/>
    <mergeCell ref="B389:F389"/>
    <mergeCell ref="B301:B302"/>
    <mergeCell ref="B309:F309"/>
    <mergeCell ref="B310:B311"/>
    <mergeCell ref="C323:F323"/>
    <mergeCell ref="C325:F325"/>
    <mergeCell ref="C326:F326"/>
    <mergeCell ref="B327:B328"/>
    <mergeCell ref="B335:F335"/>
    <mergeCell ref="B336:B337"/>
    <mergeCell ref="D385:D387"/>
    <mergeCell ref="C300:F300"/>
    <mergeCell ref="C250:F250"/>
    <mergeCell ref="B251:B252"/>
    <mergeCell ref="B259:F259"/>
    <mergeCell ref="B260:B261"/>
    <mergeCell ref="E273:F273"/>
    <mergeCell ref="C274:F274"/>
    <mergeCell ref="C275:F275"/>
    <mergeCell ref="B276:B277"/>
    <mergeCell ref="B284:F284"/>
    <mergeCell ref="B285:B286"/>
    <mergeCell ref="C299:F299"/>
    <mergeCell ref="B245:F245"/>
    <mergeCell ref="C246:F246"/>
    <mergeCell ref="E247:F247"/>
    <mergeCell ref="H247:K249"/>
    <mergeCell ref="C248:F248"/>
    <mergeCell ref="C249:F249"/>
    <mergeCell ref="B244:F244"/>
    <mergeCell ref="C194:F194"/>
    <mergeCell ref="C195:F195"/>
    <mergeCell ref="B196:B197"/>
    <mergeCell ref="B204:F204"/>
    <mergeCell ref="B205:B206"/>
    <mergeCell ref="C218:F218"/>
    <mergeCell ref="C220:F220"/>
    <mergeCell ref="C221:F221"/>
    <mergeCell ref="B222:B223"/>
    <mergeCell ref="B230:F230"/>
    <mergeCell ref="B231:B232"/>
    <mergeCell ref="E193:F193"/>
    <mergeCell ref="C144:F144"/>
    <mergeCell ref="C145:F145"/>
    <mergeCell ref="B146:B147"/>
    <mergeCell ref="B154:F154"/>
    <mergeCell ref="B155:B156"/>
    <mergeCell ref="E168:F168"/>
    <mergeCell ref="C169:F169"/>
    <mergeCell ref="C170:F170"/>
    <mergeCell ref="B171:B172"/>
    <mergeCell ref="B179:F179"/>
    <mergeCell ref="B180:B181"/>
    <mergeCell ref="C143:F143"/>
    <mergeCell ref="B77:B78"/>
    <mergeCell ref="C102:F102"/>
    <mergeCell ref="C103:F103"/>
    <mergeCell ref="C104:F104"/>
    <mergeCell ref="B105:B106"/>
    <mergeCell ref="B113:F113"/>
    <mergeCell ref="B114:B115"/>
    <mergeCell ref="B139:F139"/>
    <mergeCell ref="B140:F140"/>
    <mergeCell ref="C141:F141"/>
    <mergeCell ref="E142:F142"/>
    <mergeCell ref="B76:F76"/>
    <mergeCell ref="B27:F27"/>
    <mergeCell ref="C28:F28"/>
    <mergeCell ref="C29:F29"/>
    <mergeCell ref="C30:F30"/>
    <mergeCell ref="B31:B32"/>
    <mergeCell ref="B39:F39"/>
    <mergeCell ref="B40:B41"/>
    <mergeCell ref="C65:F65"/>
    <mergeCell ref="C66:F66"/>
    <mergeCell ref="C67:F67"/>
    <mergeCell ref="B68:B69"/>
    <mergeCell ref="B26:F26"/>
    <mergeCell ref="A2:G2"/>
    <mergeCell ref="B3:F3"/>
    <mergeCell ref="C5:F5"/>
    <mergeCell ref="C6:F6"/>
    <mergeCell ref="C7:F7"/>
    <mergeCell ref="B8:F8"/>
    <mergeCell ref="B9:F11"/>
    <mergeCell ref="C12:F12"/>
    <mergeCell ref="B13:B14"/>
    <mergeCell ref="C16:F16"/>
    <mergeCell ref="B17:F17"/>
  </mergeCells>
  <pageMargins left="0.7" right="0.7" top="0.75" bottom="0.75" header="0.3" footer="0.3"/>
  <pageSetup scale="65" fitToHeight="0" orientation="portrait" r:id="rId1"/>
  <rowBreaks count="3" manualBreakCount="3">
    <brk id="64" max="11" man="1"/>
    <brk id="243" max="11" man="1"/>
    <brk id="322" max="11"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349"/>
  <sheetViews>
    <sheetView workbookViewId="0">
      <selection activeCell="J10" sqref="J10"/>
    </sheetView>
  </sheetViews>
  <sheetFormatPr defaultRowHeight="15" x14ac:dyDescent="0.25"/>
  <cols>
    <col min="1" max="1" width="13.28515625" style="210" customWidth="1"/>
    <col min="2" max="2" width="9.7109375" style="210" customWidth="1"/>
    <col min="3" max="3" width="28.28515625" style="210" customWidth="1"/>
    <col min="4" max="6" width="15.85546875" style="210" customWidth="1"/>
    <col min="7" max="7" width="16.140625" style="210" customWidth="1"/>
    <col min="8" max="8" width="6.7109375" style="210" customWidth="1"/>
    <col min="9" max="9" width="18.28515625" style="210" customWidth="1"/>
    <col min="10" max="10" width="10.7109375" style="210" customWidth="1"/>
    <col min="11" max="11" width="17.42578125" style="210" customWidth="1"/>
    <col min="12" max="16384" width="9.140625" style="210"/>
  </cols>
  <sheetData>
    <row r="1" spans="1:11" ht="20.100000000000001" customHeight="1" x14ac:dyDescent="0.25">
      <c r="A1" s="213"/>
      <c r="B1" s="213"/>
      <c r="C1" s="2504" t="s">
        <v>0</v>
      </c>
      <c r="D1" s="2505"/>
      <c r="E1" s="2505"/>
      <c r="F1" s="2505"/>
      <c r="G1" s="2505"/>
      <c r="H1" s="213"/>
      <c r="I1" s="213"/>
      <c r="J1" s="213"/>
      <c r="K1" s="213"/>
    </row>
    <row r="2" spans="1:11" ht="24.95" customHeight="1" x14ac:dyDescent="0.25">
      <c r="A2" s="213"/>
      <c r="B2" s="213"/>
      <c r="C2" s="2506" t="s">
        <v>1</v>
      </c>
      <c r="D2" s="2507"/>
      <c r="E2" s="2507"/>
      <c r="F2" s="2507"/>
      <c r="G2" s="2507"/>
      <c r="H2" s="213"/>
      <c r="I2" s="213"/>
      <c r="J2" s="213"/>
      <c r="K2" s="213"/>
    </row>
    <row r="3" spans="1:11" ht="14.1" customHeight="1" x14ac:dyDescent="0.25">
      <c r="A3" s="213"/>
      <c r="B3" s="213"/>
      <c r="C3" s="240" t="s">
        <v>2</v>
      </c>
      <c r="D3" s="2494" t="s">
        <v>717</v>
      </c>
      <c r="E3" s="2495"/>
      <c r="F3" s="2495"/>
      <c r="G3" s="2495"/>
      <c r="H3" s="213"/>
      <c r="I3" s="213"/>
      <c r="J3" s="213"/>
      <c r="K3" s="213"/>
    </row>
    <row r="4" spans="1:11" ht="14.1" customHeight="1" x14ac:dyDescent="0.25">
      <c r="A4" s="213"/>
      <c r="B4" s="213"/>
      <c r="C4" s="240" t="s">
        <v>4</v>
      </c>
      <c r="D4" s="2494" t="s">
        <v>716</v>
      </c>
      <c r="E4" s="2495"/>
      <c r="F4" s="2495"/>
      <c r="G4" s="2495"/>
      <c r="H4" s="213"/>
      <c r="I4" s="213"/>
      <c r="J4" s="213"/>
      <c r="K4" s="213"/>
    </row>
    <row r="5" spans="1:11" ht="14.1" customHeight="1" x14ac:dyDescent="0.25">
      <c r="A5" s="213"/>
      <c r="B5" s="213"/>
      <c r="C5" s="240" t="s">
        <v>6</v>
      </c>
      <c r="D5" s="2494" t="s">
        <v>376</v>
      </c>
      <c r="E5" s="2495"/>
      <c r="F5" s="2495"/>
      <c r="G5" s="2495"/>
      <c r="H5" s="213"/>
      <c r="I5" s="213"/>
      <c r="J5" s="213"/>
      <c r="K5" s="213"/>
    </row>
    <row r="6" spans="1:11" ht="14.1" customHeight="1" x14ac:dyDescent="0.25">
      <c r="A6" s="213"/>
      <c r="B6" s="213"/>
      <c r="C6" s="240" t="s">
        <v>8</v>
      </c>
      <c r="D6" s="2494" t="s">
        <v>130</v>
      </c>
      <c r="E6" s="2495"/>
      <c r="F6" s="2495"/>
      <c r="G6" s="2495"/>
      <c r="H6" s="213"/>
      <c r="I6" s="213"/>
      <c r="J6" s="213"/>
      <c r="K6" s="213"/>
    </row>
    <row r="7" spans="1:11" ht="14.1" customHeight="1" x14ac:dyDescent="0.25">
      <c r="A7" s="213"/>
      <c r="B7" s="213"/>
      <c r="C7" s="240" t="s">
        <v>10</v>
      </c>
      <c r="D7" s="2496" t="s">
        <v>11</v>
      </c>
      <c r="E7" s="2497"/>
      <c r="F7" s="2497"/>
      <c r="G7" s="2497"/>
      <c r="H7" s="213"/>
      <c r="I7" s="213"/>
      <c r="J7" s="213"/>
      <c r="K7" s="213"/>
    </row>
    <row r="8" spans="1:11" ht="14.1" customHeight="1" x14ac:dyDescent="0.25">
      <c r="A8" s="213"/>
      <c r="B8" s="213"/>
      <c r="C8" s="2498" t="s">
        <v>12</v>
      </c>
      <c r="D8" s="2499"/>
      <c r="E8" s="2499"/>
      <c r="F8" s="2499"/>
      <c r="G8" s="2499"/>
      <c r="H8" s="213"/>
      <c r="I8" s="213"/>
      <c r="J8" s="213"/>
      <c r="K8" s="213"/>
    </row>
    <row r="9" spans="1:11" ht="30.95" customHeight="1" x14ac:dyDescent="0.25">
      <c r="A9" s="213"/>
      <c r="B9" s="213"/>
      <c r="C9" s="2500" t="s">
        <v>715</v>
      </c>
      <c r="D9" s="2501"/>
      <c r="E9" s="2501"/>
      <c r="F9" s="2501"/>
      <c r="G9" s="2501"/>
      <c r="H9" s="213"/>
      <c r="I9" s="213"/>
      <c r="J9" s="213"/>
      <c r="K9" s="213"/>
    </row>
    <row r="10" spans="1:11" ht="64.5" customHeight="1" x14ac:dyDescent="0.25">
      <c r="A10" s="213"/>
      <c r="B10" s="213"/>
      <c r="C10" s="223" t="s">
        <v>14</v>
      </c>
      <c r="D10" s="2502" t="s">
        <v>714</v>
      </c>
      <c r="E10" s="2503"/>
      <c r="F10" s="2503"/>
      <c r="G10" s="2503"/>
      <c r="H10" s="213"/>
      <c r="I10" s="213"/>
      <c r="J10" s="213"/>
      <c r="K10" s="213"/>
    </row>
    <row r="11" spans="1:11" ht="27.95" customHeight="1" x14ac:dyDescent="0.25">
      <c r="A11" s="213"/>
      <c r="B11" s="213"/>
      <c r="C11" s="220" t="s">
        <v>16</v>
      </c>
      <c r="D11" s="239">
        <v>2022</v>
      </c>
      <c r="E11" s="239">
        <v>2023</v>
      </c>
      <c r="F11" s="239">
        <v>2024</v>
      </c>
      <c r="G11" s="239">
        <v>2025</v>
      </c>
      <c r="H11" s="213"/>
      <c r="I11" s="213"/>
      <c r="J11" s="213"/>
      <c r="K11" s="213"/>
    </row>
    <row r="12" spans="1:11" ht="14.1" customHeight="1" x14ac:dyDescent="0.25">
      <c r="A12" s="213"/>
      <c r="B12" s="213"/>
      <c r="C12" s="238"/>
      <c r="D12" s="237" t="s">
        <v>17</v>
      </c>
      <c r="E12" s="237" t="s">
        <v>18</v>
      </c>
      <c r="F12" s="237" t="s">
        <v>18</v>
      </c>
      <c r="G12" s="237" t="s">
        <v>18</v>
      </c>
      <c r="H12" s="213"/>
      <c r="I12" s="213"/>
      <c r="J12" s="213"/>
      <c r="K12" s="213"/>
    </row>
    <row r="13" spans="1:11" ht="83.1" customHeight="1" x14ac:dyDescent="0.25">
      <c r="A13" s="213"/>
      <c r="B13" s="213"/>
      <c r="C13" s="220" t="s">
        <v>713</v>
      </c>
      <c r="D13" s="234" t="s">
        <v>47</v>
      </c>
      <c r="E13" s="234" t="s">
        <v>394</v>
      </c>
      <c r="F13" s="234" t="s">
        <v>394</v>
      </c>
      <c r="G13" s="234" t="s">
        <v>47</v>
      </c>
      <c r="H13" s="213"/>
      <c r="I13" s="213"/>
      <c r="J13" s="213"/>
      <c r="K13" s="213"/>
    </row>
    <row r="14" spans="1:11" ht="72.95" customHeight="1" x14ac:dyDescent="0.25">
      <c r="A14" s="213"/>
      <c r="B14" s="213"/>
      <c r="C14" s="220" t="s">
        <v>712</v>
      </c>
      <c r="D14" s="234" t="s">
        <v>47</v>
      </c>
      <c r="E14" s="234" t="s">
        <v>711</v>
      </c>
      <c r="F14" s="234" t="s">
        <v>711</v>
      </c>
      <c r="G14" s="234" t="s">
        <v>47</v>
      </c>
      <c r="H14" s="213"/>
      <c r="I14" s="213"/>
      <c r="J14" s="213"/>
      <c r="K14" s="213"/>
    </row>
    <row r="15" spans="1:11" ht="30.95" customHeight="1" x14ac:dyDescent="0.25">
      <c r="A15" s="213"/>
      <c r="B15" s="213"/>
      <c r="C15" s="223" t="s">
        <v>21</v>
      </c>
      <c r="D15" s="2502" t="s">
        <v>710</v>
      </c>
      <c r="E15" s="2503"/>
      <c r="F15" s="2503"/>
      <c r="G15" s="2503"/>
      <c r="H15" s="213"/>
      <c r="I15" s="213"/>
      <c r="J15" s="213"/>
      <c r="K15" s="213"/>
    </row>
    <row r="16" spans="1:11" ht="27.95" customHeight="1" x14ac:dyDescent="0.25">
      <c r="A16" s="213"/>
      <c r="B16" s="213"/>
      <c r="C16" s="220" t="s">
        <v>23</v>
      </c>
      <c r="D16" s="239">
        <v>2022</v>
      </c>
      <c r="E16" s="239">
        <v>2023</v>
      </c>
      <c r="F16" s="239">
        <v>2024</v>
      </c>
      <c r="G16" s="239">
        <v>2025</v>
      </c>
      <c r="H16" s="213"/>
      <c r="I16" s="213"/>
      <c r="J16" s="213"/>
      <c r="K16" s="213"/>
    </row>
    <row r="17" spans="1:11" ht="14.1" customHeight="1" x14ac:dyDescent="0.25">
      <c r="A17" s="213"/>
      <c r="B17" s="213"/>
      <c r="C17" s="238"/>
      <c r="D17" s="237" t="s">
        <v>17</v>
      </c>
      <c r="E17" s="237" t="s">
        <v>18</v>
      </c>
      <c r="F17" s="237" t="s">
        <v>18</v>
      </c>
      <c r="G17" s="237" t="s">
        <v>18</v>
      </c>
      <c r="H17" s="213"/>
      <c r="I17" s="213"/>
      <c r="J17" s="213"/>
      <c r="K17" s="213"/>
    </row>
    <row r="18" spans="1:11" ht="14.1" customHeight="1" x14ac:dyDescent="0.25">
      <c r="A18" s="213"/>
      <c r="B18" s="213"/>
      <c r="C18" s="220" t="s">
        <v>709</v>
      </c>
      <c r="D18" s="234" t="s">
        <v>47</v>
      </c>
      <c r="E18" s="234" t="s">
        <v>708</v>
      </c>
      <c r="F18" s="234" t="s">
        <v>708</v>
      </c>
      <c r="G18" s="234" t="s">
        <v>708</v>
      </c>
      <c r="H18" s="213"/>
      <c r="I18" s="213"/>
      <c r="J18" s="213"/>
      <c r="K18" s="213"/>
    </row>
    <row r="19" spans="1:11" ht="14.1" customHeight="1" x14ac:dyDescent="0.25">
      <c r="A19" s="213"/>
      <c r="B19" s="213"/>
      <c r="C19" s="2492" t="s">
        <v>30</v>
      </c>
      <c r="D19" s="2493"/>
      <c r="E19" s="2493"/>
      <c r="F19" s="2493"/>
      <c r="G19" s="2493"/>
      <c r="H19" s="213"/>
      <c r="I19" s="213"/>
      <c r="J19" s="213"/>
      <c r="K19" s="213"/>
    </row>
    <row r="20" spans="1:11" ht="14.1" customHeight="1" x14ac:dyDescent="0.25">
      <c r="A20" s="213"/>
      <c r="B20" s="213"/>
      <c r="C20" s="236" t="s">
        <v>707</v>
      </c>
      <c r="D20" s="2492" t="s">
        <v>706</v>
      </c>
      <c r="E20" s="2493"/>
      <c r="F20" s="2493"/>
      <c r="G20" s="2493"/>
      <c r="H20" s="213"/>
      <c r="I20" s="213"/>
      <c r="J20" s="213"/>
      <c r="K20" s="213"/>
    </row>
    <row r="21" spans="1:11" ht="36.950000000000003" customHeight="1" x14ac:dyDescent="0.25">
      <c r="A21" s="213"/>
      <c r="B21" s="213"/>
      <c r="C21" s="235" t="s">
        <v>33</v>
      </c>
      <c r="D21" s="2490" t="s">
        <v>705</v>
      </c>
      <c r="E21" s="2491"/>
      <c r="F21" s="2491"/>
      <c r="G21" s="2491"/>
      <c r="H21" s="213"/>
      <c r="I21" s="213"/>
      <c r="J21" s="213"/>
      <c r="K21" s="213"/>
    </row>
    <row r="22" spans="1:11" ht="36.950000000000003" customHeight="1" x14ac:dyDescent="0.25">
      <c r="A22" s="213"/>
      <c r="B22" s="213"/>
      <c r="C22" s="211" t="s">
        <v>35</v>
      </c>
      <c r="D22" s="2486" t="s">
        <v>704</v>
      </c>
      <c r="E22" s="2487"/>
      <c r="F22" s="2487"/>
      <c r="G22" s="2487"/>
      <c r="H22" s="213"/>
      <c r="I22" s="213"/>
      <c r="J22" s="213"/>
      <c r="K22" s="213"/>
    </row>
    <row r="23" spans="1:11" ht="36.950000000000003" customHeight="1" x14ac:dyDescent="0.25">
      <c r="A23" s="213"/>
      <c r="B23" s="213"/>
      <c r="C23" s="211" t="s">
        <v>37</v>
      </c>
      <c r="D23" s="2486" t="s">
        <v>686</v>
      </c>
      <c r="E23" s="2487"/>
      <c r="F23" s="2487"/>
      <c r="G23" s="2487"/>
      <c r="H23" s="213"/>
      <c r="I23" s="213"/>
      <c r="J23" s="213"/>
      <c r="K23" s="213"/>
    </row>
    <row r="24" spans="1:11" ht="15" customHeight="1" x14ac:dyDescent="0.25">
      <c r="A24" s="213"/>
      <c r="B24" s="213"/>
      <c r="C24" s="233"/>
      <c r="D24" s="232">
        <v>2022</v>
      </c>
      <c r="E24" s="232">
        <v>2023</v>
      </c>
      <c r="F24" s="232">
        <v>2024</v>
      </c>
      <c r="G24" s="232">
        <v>2025</v>
      </c>
      <c r="H24" s="213"/>
      <c r="I24" s="213"/>
      <c r="J24" s="213"/>
      <c r="K24" s="213"/>
    </row>
    <row r="25" spans="1:11" ht="15" customHeight="1" x14ac:dyDescent="0.25">
      <c r="A25" s="213"/>
      <c r="B25" s="213"/>
      <c r="C25" s="231"/>
      <c r="D25" s="230" t="s">
        <v>17</v>
      </c>
      <c r="E25" s="230" t="s">
        <v>18</v>
      </c>
      <c r="F25" s="230" t="s">
        <v>18</v>
      </c>
      <c r="G25" s="230" t="s">
        <v>18</v>
      </c>
      <c r="H25" s="213"/>
      <c r="I25" s="213"/>
      <c r="J25" s="213"/>
      <c r="K25" s="213"/>
    </row>
    <row r="26" spans="1:11" ht="14.1" customHeight="1" x14ac:dyDescent="0.25">
      <c r="A26" s="213"/>
      <c r="B26" s="213"/>
      <c r="C26" s="220" t="s">
        <v>39</v>
      </c>
      <c r="D26" s="234" t="s">
        <v>366</v>
      </c>
      <c r="E26" s="234" t="s">
        <v>703</v>
      </c>
      <c r="F26" s="234" t="s">
        <v>703</v>
      </c>
      <c r="G26" s="234" t="s">
        <v>703</v>
      </c>
      <c r="H26" s="213"/>
      <c r="I26" s="213"/>
      <c r="J26" s="213"/>
      <c r="K26" s="213"/>
    </row>
    <row r="27" spans="1:11" ht="14.1" customHeight="1" x14ac:dyDescent="0.25">
      <c r="A27" s="213"/>
      <c r="B27" s="213"/>
      <c r="C27" s="220" t="s">
        <v>40</v>
      </c>
      <c r="D27" s="234" t="s">
        <v>702</v>
      </c>
      <c r="E27" s="234" t="s">
        <v>701</v>
      </c>
      <c r="F27" s="234" t="s">
        <v>701</v>
      </c>
      <c r="G27" s="234" t="s">
        <v>701</v>
      </c>
      <c r="H27" s="213"/>
      <c r="I27" s="213"/>
      <c r="J27" s="213"/>
      <c r="K27" s="213"/>
    </row>
    <row r="28" spans="1:11" ht="14.1" customHeight="1" x14ac:dyDescent="0.25">
      <c r="A28" s="213"/>
      <c r="B28" s="213"/>
      <c r="C28" s="220" t="s">
        <v>43</v>
      </c>
      <c r="D28" s="234" t="s">
        <v>700</v>
      </c>
      <c r="E28" s="234" t="s">
        <v>699</v>
      </c>
      <c r="F28" s="234" t="s">
        <v>699</v>
      </c>
      <c r="G28" s="234" t="s">
        <v>699</v>
      </c>
      <c r="H28" s="213"/>
      <c r="I28" s="213"/>
      <c r="J28" s="213"/>
      <c r="K28" s="213"/>
    </row>
    <row r="29" spans="1:11" ht="14.1" customHeight="1" x14ac:dyDescent="0.25">
      <c r="A29" s="213"/>
      <c r="B29" s="213"/>
      <c r="C29" s="220" t="s">
        <v>46</v>
      </c>
      <c r="D29" s="234" t="s">
        <v>47</v>
      </c>
      <c r="E29" s="234" t="s">
        <v>698</v>
      </c>
      <c r="F29" s="234" t="s">
        <v>48</v>
      </c>
      <c r="G29" s="234" t="s">
        <v>48</v>
      </c>
      <c r="H29" s="213"/>
      <c r="I29" s="213"/>
      <c r="J29" s="213"/>
      <c r="K29" s="213"/>
    </row>
    <row r="30" spans="1:11" ht="14.1" customHeight="1" x14ac:dyDescent="0.25">
      <c r="A30" s="213"/>
      <c r="B30" s="213"/>
      <c r="C30" s="220" t="s">
        <v>49</v>
      </c>
      <c r="D30" s="234" t="s">
        <v>47</v>
      </c>
      <c r="E30" s="234" t="s">
        <v>697</v>
      </c>
      <c r="F30" s="234" t="s">
        <v>48</v>
      </c>
      <c r="G30" s="234" t="s">
        <v>48</v>
      </c>
      <c r="H30" s="213"/>
      <c r="I30" s="213"/>
      <c r="J30" s="213"/>
      <c r="K30" s="213"/>
    </row>
    <row r="31" spans="1:11" ht="14.1" customHeight="1" x14ac:dyDescent="0.25">
      <c r="A31" s="213"/>
      <c r="B31" s="213"/>
      <c r="C31" s="220" t="s">
        <v>51</v>
      </c>
      <c r="D31" s="234" t="s">
        <v>47</v>
      </c>
      <c r="E31" s="234" t="s">
        <v>696</v>
      </c>
      <c r="F31" s="234" t="s">
        <v>48</v>
      </c>
      <c r="G31" s="234" t="s">
        <v>48</v>
      </c>
      <c r="H31" s="213"/>
      <c r="I31" s="213"/>
      <c r="J31" s="213"/>
      <c r="K31" s="213"/>
    </row>
    <row r="32" spans="1:11" ht="14.1" customHeight="1" x14ac:dyDescent="0.25">
      <c r="A32" s="213"/>
      <c r="B32" s="213"/>
      <c r="C32" s="2488" t="s">
        <v>52</v>
      </c>
      <c r="D32" s="2489"/>
      <c r="E32" s="2489"/>
      <c r="F32" s="2489"/>
      <c r="G32" s="2489"/>
      <c r="H32" s="213"/>
      <c r="I32" s="213"/>
      <c r="J32" s="213"/>
      <c r="K32" s="213"/>
    </row>
    <row r="33" spans="1:11" ht="14.1" customHeight="1" x14ac:dyDescent="0.25">
      <c r="A33" s="213"/>
      <c r="B33" s="213"/>
      <c r="C33" s="233"/>
      <c r="D33" s="232">
        <v>2022</v>
      </c>
      <c r="E33" s="232">
        <v>2023</v>
      </c>
      <c r="F33" s="232">
        <v>2024</v>
      </c>
      <c r="G33" s="232">
        <v>2025</v>
      </c>
      <c r="H33" s="213"/>
      <c r="I33" s="213"/>
      <c r="J33" s="213"/>
      <c r="K33" s="213"/>
    </row>
    <row r="34" spans="1:11" ht="14.1" customHeight="1" x14ac:dyDescent="0.25">
      <c r="A34" s="213"/>
      <c r="B34" s="213"/>
      <c r="C34" s="231"/>
      <c r="D34" s="230" t="s">
        <v>17</v>
      </c>
      <c r="E34" s="230" t="s">
        <v>18</v>
      </c>
      <c r="F34" s="230" t="s">
        <v>18</v>
      </c>
      <c r="G34" s="230" t="s">
        <v>18</v>
      </c>
      <c r="H34" s="213"/>
      <c r="I34" s="213"/>
      <c r="J34" s="213"/>
      <c r="K34" s="213"/>
    </row>
    <row r="35" spans="1:11" ht="14.1" customHeight="1" x14ac:dyDescent="0.25">
      <c r="A35" s="213"/>
      <c r="B35" s="213"/>
      <c r="C35" s="229" t="s">
        <v>53</v>
      </c>
      <c r="D35" s="226">
        <v>21157000</v>
      </c>
      <c r="E35" s="226">
        <v>21200000</v>
      </c>
      <c r="F35" s="226">
        <v>21200000</v>
      </c>
      <c r="G35" s="226">
        <v>21200000</v>
      </c>
      <c r="H35" s="213"/>
      <c r="I35" s="213"/>
      <c r="J35" s="213"/>
      <c r="K35" s="213"/>
    </row>
    <row r="36" spans="1:11" ht="14.1" customHeight="1" x14ac:dyDescent="0.25">
      <c r="A36" s="213"/>
      <c r="B36" s="213"/>
      <c r="C36" s="229" t="s">
        <v>54</v>
      </c>
      <c r="D36" s="226">
        <v>21157000</v>
      </c>
      <c r="E36" s="226">
        <v>21200000</v>
      </c>
      <c r="F36" s="226">
        <v>21200000</v>
      </c>
      <c r="G36" s="226">
        <v>21200000</v>
      </c>
      <c r="H36" s="213"/>
      <c r="I36" s="213"/>
      <c r="J36" s="213"/>
      <c r="K36" s="213"/>
    </row>
    <row r="37" spans="1:11" ht="14.1" customHeight="1" x14ac:dyDescent="0.25">
      <c r="A37" s="213"/>
      <c r="B37" s="213"/>
      <c r="C37" s="229" t="s">
        <v>55</v>
      </c>
      <c r="D37" s="226">
        <v>0</v>
      </c>
      <c r="E37" s="226">
        <v>0</v>
      </c>
      <c r="F37" s="226">
        <v>0</v>
      </c>
      <c r="G37" s="226">
        <v>0</v>
      </c>
      <c r="H37" s="213"/>
      <c r="I37" s="213"/>
      <c r="J37" s="213"/>
      <c r="K37" s="213"/>
    </row>
    <row r="38" spans="1:11" ht="14.1" customHeight="1" x14ac:dyDescent="0.25">
      <c r="A38" s="213"/>
      <c r="B38" s="213"/>
      <c r="C38" s="229" t="s">
        <v>56</v>
      </c>
      <c r="D38" s="226">
        <v>3217000</v>
      </c>
      <c r="E38" s="226">
        <v>3800000</v>
      </c>
      <c r="F38" s="226">
        <v>3800000</v>
      </c>
      <c r="G38" s="226">
        <v>3800000</v>
      </c>
      <c r="H38" s="213"/>
      <c r="I38" s="213"/>
      <c r="J38" s="213"/>
      <c r="K38" s="213"/>
    </row>
    <row r="39" spans="1:11" ht="14.1" customHeight="1" x14ac:dyDescent="0.25">
      <c r="A39" s="213"/>
      <c r="B39" s="213"/>
      <c r="C39" s="229" t="s">
        <v>54</v>
      </c>
      <c r="D39" s="226">
        <v>3217000</v>
      </c>
      <c r="E39" s="226">
        <v>3800000</v>
      </c>
      <c r="F39" s="226">
        <v>3800000</v>
      </c>
      <c r="G39" s="226">
        <v>3800000</v>
      </c>
      <c r="H39" s="213"/>
      <c r="I39" s="213"/>
      <c r="J39" s="213"/>
      <c r="K39" s="213"/>
    </row>
    <row r="40" spans="1:11" ht="14.1" customHeight="1" x14ac:dyDescent="0.25">
      <c r="A40" s="213"/>
      <c r="B40" s="213"/>
      <c r="C40" s="229" t="s">
        <v>55</v>
      </c>
      <c r="D40" s="226">
        <v>0</v>
      </c>
      <c r="E40" s="226">
        <v>0</v>
      </c>
      <c r="F40" s="226">
        <v>0</v>
      </c>
      <c r="G40" s="226">
        <v>0</v>
      </c>
      <c r="H40" s="213"/>
      <c r="I40" s="213"/>
      <c r="J40" s="213"/>
      <c r="K40" s="213"/>
    </row>
    <row r="41" spans="1:11" ht="14.1" customHeight="1" x14ac:dyDescent="0.25">
      <c r="A41" s="213"/>
      <c r="B41" s="213"/>
      <c r="C41" s="229" t="s">
        <v>57</v>
      </c>
      <c r="D41" s="226">
        <v>8908000</v>
      </c>
      <c r="E41" s="226">
        <v>11500000</v>
      </c>
      <c r="F41" s="226">
        <v>11500000</v>
      </c>
      <c r="G41" s="226">
        <v>11500000</v>
      </c>
      <c r="H41" s="213"/>
      <c r="I41" s="213"/>
      <c r="J41" s="213"/>
      <c r="K41" s="213"/>
    </row>
    <row r="42" spans="1:11" ht="14.1" customHeight="1" x14ac:dyDescent="0.25">
      <c r="A42" s="213"/>
      <c r="B42" s="213"/>
      <c r="C42" s="229" t="s">
        <v>54</v>
      </c>
      <c r="D42" s="226">
        <v>8908000</v>
      </c>
      <c r="E42" s="226">
        <v>11500000</v>
      </c>
      <c r="F42" s="226">
        <v>11500000</v>
      </c>
      <c r="G42" s="226">
        <v>11500000</v>
      </c>
      <c r="H42" s="213"/>
      <c r="I42" s="213"/>
      <c r="J42" s="213"/>
      <c r="K42" s="213"/>
    </row>
    <row r="43" spans="1:11" ht="14.1" customHeight="1" x14ac:dyDescent="0.25">
      <c r="A43" s="213"/>
      <c r="B43" s="213"/>
      <c r="C43" s="229" t="s">
        <v>55</v>
      </c>
      <c r="D43" s="226">
        <v>0</v>
      </c>
      <c r="E43" s="226">
        <v>0</v>
      </c>
      <c r="F43" s="226">
        <v>0</v>
      </c>
      <c r="G43" s="226">
        <v>0</v>
      </c>
      <c r="H43" s="213"/>
      <c r="I43" s="213"/>
      <c r="J43" s="213"/>
      <c r="K43" s="213"/>
    </row>
    <row r="44" spans="1:11" ht="14.1" customHeight="1" x14ac:dyDescent="0.25">
      <c r="A44" s="213"/>
      <c r="B44" s="213"/>
      <c r="C44" s="229" t="s">
        <v>58</v>
      </c>
      <c r="D44" s="226">
        <v>0</v>
      </c>
      <c r="E44" s="226">
        <v>0</v>
      </c>
      <c r="F44" s="226">
        <v>0</v>
      </c>
      <c r="G44" s="226">
        <v>0</v>
      </c>
      <c r="H44" s="213"/>
      <c r="I44" s="213"/>
      <c r="J44" s="213"/>
      <c r="K44" s="213"/>
    </row>
    <row r="45" spans="1:11" ht="14.1" customHeight="1" x14ac:dyDescent="0.25">
      <c r="A45" s="213"/>
      <c r="B45" s="213"/>
      <c r="C45" s="229" t="s">
        <v>54</v>
      </c>
      <c r="D45" s="226">
        <v>0</v>
      </c>
      <c r="E45" s="226">
        <v>0</v>
      </c>
      <c r="F45" s="226">
        <v>0</v>
      </c>
      <c r="G45" s="226">
        <v>0</v>
      </c>
      <c r="H45" s="213"/>
      <c r="I45" s="213"/>
      <c r="J45" s="213"/>
      <c r="K45" s="213"/>
    </row>
    <row r="46" spans="1:11" ht="14.1" customHeight="1" x14ac:dyDescent="0.25">
      <c r="A46" s="213"/>
      <c r="B46" s="213"/>
      <c r="C46" s="229" t="s">
        <v>55</v>
      </c>
      <c r="D46" s="226">
        <v>0</v>
      </c>
      <c r="E46" s="226">
        <v>0</v>
      </c>
      <c r="F46" s="226">
        <v>0</v>
      </c>
      <c r="G46" s="226">
        <v>0</v>
      </c>
      <c r="H46" s="213"/>
      <c r="I46" s="213"/>
      <c r="J46" s="213"/>
      <c r="K46" s="213"/>
    </row>
    <row r="47" spans="1:11" ht="14.1" customHeight="1" x14ac:dyDescent="0.25">
      <c r="A47" s="213"/>
      <c r="B47" s="213"/>
      <c r="C47" s="229" t="s">
        <v>59</v>
      </c>
      <c r="D47" s="226">
        <v>0</v>
      </c>
      <c r="E47" s="226">
        <v>0</v>
      </c>
      <c r="F47" s="226">
        <v>0</v>
      </c>
      <c r="G47" s="226">
        <v>0</v>
      </c>
      <c r="H47" s="213"/>
      <c r="I47" s="213"/>
      <c r="J47" s="213"/>
      <c r="K47" s="213"/>
    </row>
    <row r="48" spans="1:11" ht="14.1" customHeight="1" x14ac:dyDescent="0.25">
      <c r="A48" s="213"/>
      <c r="B48" s="213"/>
      <c r="C48" s="229" t="s">
        <v>54</v>
      </c>
      <c r="D48" s="226">
        <v>0</v>
      </c>
      <c r="E48" s="226">
        <v>0</v>
      </c>
      <c r="F48" s="226">
        <v>0</v>
      </c>
      <c r="G48" s="226">
        <v>0</v>
      </c>
      <c r="H48" s="213"/>
      <c r="I48" s="213"/>
      <c r="J48" s="213"/>
      <c r="K48" s="213"/>
    </row>
    <row r="49" spans="1:11" ht="14.1" customHeight="1" x14ac:dyDescent="0.25">
      <c r="A49" s="213"/>
      <c r="B49" s="213"/>
      <c r="C49" s="229" t="s">
        <v>55</v>
      </c>
      <c r="D49" s="226">
        <v>0</v>
      </c>
      <c r="E49" s="226">
        <v>0</v>
      </c>
      <c r="F49" s="226">
        <v>0</v>
      </c>
      <c r="G49" s="226">
        <v>0</v>
      </c>
      <c r="H49" s="213"/>
      <c r="I49" s="213"/>
      <c r="J49" s="213"/>
      <c r="K49" s="213"/>
    </row>
    <row r="50" spans="1:11" ht="14.1" customHeight="1" x14ac:dyDescent="0.25">
      <c r="A50" s="213"/>
      <c r="B50" s="213"/>
      <c r="C50" s="229" t="s">
        <v>60</v>
      </c>
      <c r="D50" s="226">
        <v>0</v>
      </c>
      <c r="E50" s="226">
        <v>0</v>
      </c>
      <c r="F50" s="226">
        <v>0</v>
      </c>
      <c r="G50" s="226">
        <v>0</v>
      </c>
      <c r="H50" s="213"/>
      <c r="I50" s="213"/>
      <c r="J50" s="213"/>
      <c r="K50" s="213"/>
    </row>
    <row r="51" spans="1:11" ht="14.1" customHeight="1" x14ac:dyDescent="0.25">
      <c r="A51" s="213"/>
      <c r="B51" s="213"/>
      <c r="C51" s="229" t="s">
        <v>54</v>
      </c>
      <c r="D51" s="226">
        <v>0</v>
      </c>
      <c r="E51" s="226">
        <v>0</v>
      </c>
      <c r="F51" s="226">
        <v>0</v>
      </c>
      <c r="G51" s="226">
        <v>0</v>
      </c>
      <c r="H51" s="213"/>
      <c r="I51" s="213"/>
      <c r="J51" s="213"/>
      <c r="K51" s="213"/>
    </row>
    <row r="52" spans="1:11" ht="14.1" customHeight="1" x14ac:dyDescent="0.25">
      <c r="A52" s="213"/>
      <c r="B52" s="213"/>
      <c r="C52" s="229" t="s">
        <v>55</v>
      </c>
      <c r="D52" s="226">
        <v>0</v>
      </c>
      <c r="E52" s="226">
        <v>0</v>
      </c>
      <c r="F52" s="226">
        <v>0</v>
      </c>
      <c r="G52" s="226">
        <v>0</v>
      </c>
      <c r="H52" s="213"/>
      <c r="I52" s="213"/>
      <c r="J52" s="213"/>
      <c r="K52" s="213"/>
    </row>
    <row r="53" spans="1:11" ht="14.1" customHeight="1" x14ac:dyDescent="0.25">
      <c r="A53" s="213"/>
      <c r="B53" s="213"/>
      <c r="C53" s="229" t="s">
        <v>61</v>
      </c>
      <c r="D53" s="226">
        <v>100000</v>
      </c>
      <c r="E53" s="226">
        <v>0</v>
      </c>
      <c r="F53" s="226">
        <v>0</v>
      </c>
      <c r="G53" s="226">
        <v>0</v>
      </c>
      <c r="H53" s="213"/>
      <c r="I53" s="213"/>
      <c r="J53" s="213"/>
      <c r="K53" s="213"/>
    </row>
    <row r="54" spans="1:11" ht="14.1" customHeight="1" x14ac:dyDescent="0.25">
      <c r="A54" s="213"/>
      <c r="B54" s="213"/>
      <c r="C54" s="229" t="s">
        <v>54</v>
      </c>
      <c r="D54" s="226">
        <v>100000</v>
      </c>
      <c r="E54" s="226">
        <v>0</v>
      </c>
      <c r="F54" s="226">
        <v>0</v>
      </c>
      <c r="G54" s="226">
        <v>0</v>
      </c>
      <c r="H54" s="213"/>
      <c r="I54" s="213"/>
      <c r="J54" s="213"/>
      <c r="K54" s="213"/>
    </row>
    <row r="55" spans="1:11" ht="14.1" customHeight="1" x14ac:dyDescent="0.25">
      <c r="A55" s="213"/>
      <c r="B55" s="213"/>
      <c r="C55" s="229" t="s">
        <v>55</v>
      </c>
      <c r="D55" s="226">
        <v>0</v>
      </c>
      <c r="E55" s="226">
        <v>0</v>
      </c>
      <c r="F55" s="226">
        <v>0</v>
      </c>
      <c r="G55" s="226">
        <v>0</v>
      </c>
      <c r="H55" s="213"/>
      <c r="I55" s="213"/>
      <c r="J55" s="213"/>
      <c r="K55" s="213"/>
    </row>
    <row r="56" spans="1:11" ht="14.1" customHeight="1" x14ac:dyDescent="0.25">
      <c r="A56" s="213"/>
      <c r="B56" s="213"/>
      <c r="C56" s="229" t="s">
        <v>62</v>
      </c>
      <c r="D56" s="226">
        <v>0</v>
      </c>
      <c r="E56" s="226">
        <v>0</v>
      </c>
      <c r="F56" s="226">
        <v>0</v>
      </c>
      <c r="G56" s="226">
        <v>0</v>
      </c>
      <c r="H56" s="213"/>
      <c r="I56" s="213"/>
      <c r="J56" s="213"/>
      <c r="K56" s="213"/>
    </row>
    <row r="57" spans="1:11" ht="14.1" customHeight="1" x14ac:dyDescent="0.25">
      <c r="A57" s="213"/>
      <c r="B57" s="213"/>
      <c r="C57" s="229" t="s">
        <v>54</v>
      </c>
      <c r="D57" s="226">
        <v>0</v>
      </c>
      <c r="E57" s="226">
        <v>0</v>
      </c>
      <c r="F57" s="226">
        <v>0</v>
      </c>
      <c r="G57" s="226">
        <v>0</v>
      </c>
      <c r="H57" s="213"/>
      <c r="I57" s="213"/>
      <c r="J57" s="213"/>
      <c r="K57" s="213"/>
    </row>
    <row r="58" spans="1:11" ht="14.1" customHeight="1" x14ac:dyDescent="0.25">
      <c r="A58" s="213"/>
      <c r="B58" s="213"/>
      <c r="C58" s="229" t="s">
        <v>63</v>
      </c>
      <c r="D58" s="226">
        <v>0</v>
      </c>
      <c r="E58" s="226">
        <v>0</v>
      </c>
      <c r="F58" s="226">
        <v>0</v>
      </c>
      <c r="G58" s="226">
        <v>0</v>
      </c>
      <c r="H58" s="213"/>
      <c r="I58" s="213"/>
      <c r="J58" s="213"/>
      <c r="K58" s="213"/>
    </row>
    <row r="59" spans="1:11" ht="14.1" customHeight="1" x14ac:dyDescent="0.25">
      <c r="A59" s="213"/>
      <c r="B59" s="213"/>
      <c r="C59" s="229" t="s">
        <v>64</v>
      </c>
      <c r="D59" s="226">
        <v>0</v>
      </c>
      <c r="E59" s="226">
        <v>0</v>
      </c>
      <c r="F59" s="226">
        <v>0</v>
      </c>
      <c r="G59" s="226">
        <v>0</v>
      </c>
      <c r="H59" s="213"/>
      <c r="I59" s="213"/>
      <c r="J59" s="213"/>
      <c r="K59" s="213"/>
    </row>
    <row r="60" spans="1:11" ht="14.1" customHeight="1" x14ac:dyDescent="0.25">
      <c r="A60" s="213"/>
      <c r="B60" s="213"/>
      <c r="C60" s="229" t="s">
        <v>65</v>
      </c>
      <c r="D60" s="226">
        <v>0</v>
      </c>
      <c r="E60" s="226">
        <v>0</v>
      </c>
      <c r="F60" s="226">
        <v>0</v>
      </c>
      <c r="G60" s="226">
        <v>0</v>
      </c>
      <c r="H60" s="213"/>
      <c r="I60" s="213"/>
      <c r="J60" s="213"/>
      <c r="K60" s="213"/>
    </row>
    <row r="61" spans="1:11" ht="14.1" customHeight="1" x14ac:dyDescent="0.25">
      <c r="A61" s="213"/>
      <c r="B61" s="213"/>
      <c r="C61" s="229" t="s">
        <v>66</v>
      </c>
      <c r="D61" s="226">
        <v>0</v>
      </c>
      <c r="E61" s="226">
        <v>0</v>
      </c>
      <c r="F61" s="226">
        <v>0</v>
      </c>
      <c r="G61" s="226">
        <v>0</v>
      </c>
      <c r="H61" s="213"/>
      <c r="I61" s="213"/>
      <c r="J61" s="213"/>
      <c r="K61" s="213"/>
    </row>
    <row r="62" spans="1:11" ht="14.1" customHeight="1" x14ac:dyDescent="0.25">
      <c r="A62" s="213"/>
      <c r="B62" s="213"/>
      <c r="C62" s="229" t="s">
        <v>67</v>
      </c>
      <c r="D62" s="226">
        <v>0</v>
      </c>
      <c r="E62" s="226">
        <v>0</v>
      </c>
      <c r="F62" s="226">
        <v>0</v>
      </c>
      <c r="G62" s="226">
        <v>0</v>
      </c>
      <c r="H62" s="213"/>
      <c r="I62" s="213"/>
      <c r="J62" s="213"/>
      <c r="K62" s="213"/>
    </row>
    <row r="63" spans="1:11" ht="14.1" customHeight="1" x14ac:dyDescent="0.25">
      <c r="A63" s="213"/>
      <c r="B63" s="213"/>
      <c r="C63" s="229" t="s">
        <v>54</v>
      </c>
      <c r="D63" s="226">
        <v>0</v>
      </c>
      <c r="E63" s="226">
        <v>0</v>
      </c>
      <c r="F63" s="226">
        <v>0</v>
      </c>
      <c r="G63" s="226">
        <v>0</v>
      </c>
      <c r="H63" s="213"/>
      <c r="I63" s="213"/>
      <c r="J63" s="213"/>
      <c r="K63" s="213"/>
    </row>
    <row r="64" spans="1:11" ht="14.1" customHeight="1" x14ac:dyDescent="0.25">
      <c r="A64" s="213"/>
      <c r="B64" s="213"/>
      <c r="C64" s="229" t="s">
        <v>63</v>
      </c>
      <c r="D64" s="226">
        <v>0</v>
      </c>
      <c r="E64" s="226">
        <v>0</v>
      </c>
      <c r="F64" s="226">
        <v>0</v>
      </c>
      <c r="G64" s="226">
        <v>0</v>
      </c>
      <c r="H64" s="213"/>
      <c r="I64" s="213"/>
      <c r="J64" s="213"/>
      <c r="K64" s="213"/>
    </row>
    <row r="65" spans="1:11" ht="14.1" customHeight="1" x14ac:dyDescent="0.25">
      <c r="A65" s="213"/>
      <c r="B65" s="213"/>
      <c r="C65" s="229" t="s">
        <v>64</v>
      </c>
      <c r="D65" s="226">
        <v>0</v>
      </c>
      <c r="E65" s="226">
        <v>0</v>
      </c>
      <c r="F65" s="226">
        <v>0</v>
      </c>
      <c r="G65" s="226">
        <v>0</v>
      </c>
      <c r="H65" s="213"/>
      <c r="I65" s="213"/>
      <c r="J65" s="213"/>
      <c r="K65" s="213"/>
    </row>
    <row r="66" spans="1:11" ht="14.1" customHeight="1" x14ac:dyDescent="0.25">
      <c r="A66" s="213"/>
      <c r="B66" s="213"/>
      <c r="C66" s="229" t="s">
        <v>65</v>
      </c>
      <c r="D66" s="226">
        <v>0</v>
      </c>
      <c r="E66" s="226">
        <v>0</v>
      </c>
      <c r="F66" s="226">
        <v>0</v>
      </c>
      <c r="G66" s="226">
        <v>0</v>
      </c>
      <c r="H66" s="213"/>
      <c r="I66" s="213"/>
      <c r="J66" s="213"/>
      <c r="K66" s="213"/>
    </row>
    <row r="67" spans="1:11" ht="14.1" customHeight="1" x14ac:dyDescent="0.25">
      <c r="A67" s="213"/>
      <c r="B67" s="213"/>
      <c r="C67" s="229" t="s">
        <v>66</v>
      </c>
      <c r="D67" s="226">
        <v>0</v>
      </c>
      <c r="E67" s="226">
        <v>0</v>
      </c>
      <c r="F67" s="226">
        <v>0</v>
      </c>
      <c r="G67" s="226">
        <v>0</v>
      </c>
      <c r="H67" s="213"/>
      <c r="I67" s="213"/>
      <c r="J67" s="213"/>
      <c r="K67" s="213"/>
    </row>
    <row r="68" spans="1:11" ht="14.1" customHeight="1" x14ac:dyDescent="0.25">
      <c r="A68" s="213"/>
      <c r="B68" s="213"/>
      <c r="C68" s="229" t="s">
        <v>68</v>
      </c>
      <c r="D68" s="226">
        <v>0</v>
      </c>
      <c r="E68" s="226">
        <v>0</v>
      </c>
      <c r="F68" s="226">
        <v>0</v>
      </c>
      <c r="G68" s="226">
        <v>0</v>
      </c>
      <c r="H68" s="213"/>
      <c r="I68" s="213"/>
      <c r="J68" s="213"/>
      <c r="K68" s="213"/>
    </row>
    <row r="69" spans="1:11" ht="14.1" customHeight="1" x14ac:dyDescent="0.25">
      <c r="A69" s="213"/>
      <c r="B69" s="213"/>
      <c r="C69" s="229" t="s">
        <v>54</v>
      </c>
      <c r="D69" s="226">
        <v>0</v>
      </c>
      <c r="E69" s="226">
        <v>0</v>
      </c>
      <c r="F69" s="226">
        <v>0</v>
      </c>
      <c r="G69" s="226">
        <v>0</v>
      </c>
      <c r="H69" s="213"/>
      <c r="I69" s="213"/>
      <c r="J69" s="213"/>
      <c r="K69" s="213"/>
    </row>
    <row r="70" spans="1:11" ht="14.1" customHeight="1" x14ac:dyDescent="0.25">
      <c r="A70" s="213"/>
      <c r="B70" s="213"/>
      <c r="C70" s="229" t="s">
        <v>63</v>
      </c>
      <c r="D70" s="226">
        <v>0</v>
      </c>
      <c r="E70" s="226">
        <v>0</v>
      </c>
      <c r="F70" s="226">
        <v>0</v>
      </c>
      <c r="G70" s="226">
        <v>0</v>
      </c>
      <c r="H70" s="213"/>
      <c r="I70" s="213"/>
      <c r="J70" s="213"/>
      <c r="K70" s="213"/>
    </row>
    <row r="71" spans="1:11" ht="14.1" customHeight="1" x14ac:dyDescent="0.25">
      <c r="A71" s="213"/>
      <c r="B71" s="213"/>
      <c r="C71" s="229" t="s">
        <v>64</v>
      </c>
      <c r="D71" s="226">
        <v>0</v>
      </c>
      <c r="E71" s="226">
        <v>0</v>
      </c>
      <c r="F71" s="226">
        <v>0</v>
      </c>
      <c r="G71" s="226">
        <v>0</v>
      </c>
      <c r="H71" s="213"/>
      <c r="I71" s="213"/>
      <c r="J71" s="213"/>
      <c r="K71" s="213"/>
    </row>
    <row r="72" spans="1:11" ht="14.1" customHeight="1" x14ac:dyDescent="0.25">
      <c r="A72" s="213"/>
      <c r="B72" s="213"/>
      <c r="C72" s="229" t="s">
        <v>65</v>
      </c>
      <c r="D72" s="226">
        <v>0</v>
      </c>
      <c r="E72" s="226">
        <v>0</v>
      </c>
      <c r="F72" s="226">
        <v>0</v>
      </c>
      <c r="G72" s="226">
        <v>0</v>
      </c>
      <c r="H72" s="213"/>
      <c r="I72" s="213"/>
      <c r="J72" s="213"/>
      <c r="K72" s="213"/>
    </row>
    <row r="73" spans="1:11" ht="14.1" customHeight="1" x14ac:dyDescent="0.25">
      <c r="A73" s="213"/>
      <c r="B73" s="213"/>
      <c r="C73" s="229" t="s">
        <v>66</v>
      </c>
      <c r="D73" s="226">
        <v>0</v>
      </c>
      <c r="E73" s="226">
        <v>0</v>
      </c>
      <c r="F73" s="226">
        <v>0</v>
      </c>
      <c r="G73" s="226">
        <v>0</v>
      </c>
      <c r="H73" s="213"/>
      <c r="I73" s="213"/>
      <c r="J73" s="213"/>
      <c r="K73" s="213"/>
    </row>
    <row r="74" spans="1:11" ht="14.1" customHeight="1" x14ac:dyDescent="0.25">
      <c r="A74" s="213"/>
      <c r="B74" s="213"/>
      <c r="C74" s="229" t="s">
        <v>69</v>
      </c>
      <c r="D74" s="226">
        <v>0</v>
      </c>
      <c r="E74" s="226">
        <v>0</v>
      </c>
      <c r="F74" s="226">
        <v>0</v>
      </c>
      <c r="G74" s="226">
        <v>0</v>
      </c>
      <c r="H74" s="213"/>
      <c r="I74" s="213"/>
      <c r="J74" s="213"/>
      <c r="K74" s="213"/>
    </row>
    <row r="75" spans="1:11" ht="14.1" customHeight="1" x14ac:dyDescent="0.25">
      <c r="A75" s="213"/>
      <c r="B75" s="213"/>
      <c r="C75" s="229" t="s">
        <v>70</v>
      </c>
      <c r="D75" s="226">
        <v>0</v>
      </c>
      <c r="E75" s="226">
        <v>0</v>
      </c>
      <c r="F75" s="226">
        <v>0</v>
      </c>
      <c r="G75" s="226">
        <v>0</v>
      </c>
      <c r="H75" s="213"/>
      <c r="I75" s="213"/>
      <c r="J75" s="213"/>
      <c r="K75" s="213"/>
    </row>
    <row r="76" spans="1:11" ht="14.1" customHeight="1" x14ac:dyDescent="0.25">
      <c r="A76" s="213"/>
      <c r="B76" s="213"/>
      <c r="C76" s="227" t="s">
        <v>71</v>
      </c>
      <c r="D76" s="226">
        <v>33382000</v>
      </c>
      <c r="E76" s="226">
        <v>36500000</v>
      </c>
      <c r="F76" s="226">
        <v>36500000</v>
      </c>
      <c r="G76" s="226">
        <v>36500000</v>
      </c>
      <c r="H76" s="213"/>
      <c r="I76" s="213"/>
      <c r="J76" s="213"/>
      <c r="K76" s="213"/>
    </row>
    <row r="77" spans="1:11" ht="21.95" customHeight="1" x14ac:dyDescent="0.25">
      <c r="A77" s="213"/>
      <c r="B77" s="213"/>
      <c r="C77" s="235" t="s">
        <v>33</v>
      </c>
      <c r="D77" s="2490" t="s">
        <v>695</v>
      </c>
      <c r="E77" s="2491"/>
      <c r="F77" s="2491"/>
      <c r="G77" s="2491"/>
      <c r="H77" s="213"/>
      <c r="I77" s="213"/>
      <c r="J77" s="213"/>
      <c r="K77" s="213"/>
    </row>
    <row r="78" spans="1:11" ht="21.95" customHeight="1" x14ac:dyDescent="0.25">
      <c r="A78" s="213"/>
      <c r="B78" s="213"/>
      <c r="C78" s="211" t="s">
        <v>35</v>
      </c>
      <c r="D78" s="2486" t="s">
        <v>694</v>
      </c>
      <c r="E78" s="2487"/>
      <c r="F78" s="2487"/>
      <c r="G78" s="2487"/>
      <c r="H78" s="213"/>
      <c r="I78" s="213"/>
      <c r="J78" s="213"/>
      <c r="K78" s="213"/>
    </row>
    <row r="79" spans="1:11" ht="21.95" customHeight="1" x14ac:dyDescent="0.25">
      <c r="A79" s="213"/>
      <c r="B79" s="213"/>
      <c r="C79" s="211" t="s">
        <v>37</v>
      </c>
      <c r="D79" s="2486" t="s">
        <v>693</v>
      </c>
      <c r="E79" s="2487"/>
      <c r="F79" s="2487"/>
      <c r="G79" s="2487"/>
      <c r="H79" s="213"/>
      <c r="I79" s="213"/>
      <c r="J79" s="213"/>
      <c r="K79" s="213"/>
    </row>
    <row r="80" spans="1:11" ht="15" customHeight="1" x14ac:dyDescent="0.25">
      <c r="A80" s="213"/>
      <c r="B80" s="213"/>
      <c r="C80" s="233"/>
      <c r="D80" s="232">
        <v>2022</v>
      </c>
      <c r="E80" s="232">
        <v>2023</v>
      </c>
      <c r="F80" s="232">
        <v>2024</v>
      </c>
      <c r="G80" s="232">
        <v>2025</v>
      </c>
      <c r="H80" s="213"/>
      <c r="I80" s="213"/>
      <c r="J80" s="213"/>
      <c r="K80" s="213"/>
    </row>
    <row r="81" spans="1:11" ht="15" customHeight="1" x14ac:dyDescent="0.25">
      <c r="A81" s="213"/>
      <c r="B81" s="213"/>
      <c r="C81" s="231"/>
      <c r="D81" s="230" t="s">
        <v>17</v>
      </c>
      <c r="E81" s="230" t="s">
        <v>18</v>
      </c>
      <c r="F81" s="230" t="s">
        <v>18</v>
      </c>
      <c r="G81" s="230" t="s">
        <v>18</v>
      </c>
      <c r="H81" s="213"/>
      <c r="I81" s="213"/>
      <c r="J81" s="213"/>
      <c r="K81" s="213"/>
    </row>
    <row r="82" spans="1:11" ht="14.1" customHeight="1" x14ac:dyDescent="0.25">
      <c r="A82" s="213"/>
      <c r="B82" s="213"/>
      <c r="C82" s="220" t="s">
        <v>39</v>
      </c>
      <c r="D82" s="234" t="s">
        <v>143</v>
      </c>
      <c r="E82" s="234" t="s">
        <v>143</v>
      </c>
      <c r="F82" s="234" t="s">
        <v>143</v>
      </c>
      <c r="G82" s="234" t="s">
        <v>143</v>
      </c>
      <c r="H82" s="213"/>
      <c r="I82" s="213"/>
      <c r="J82" s="213"/>
      <c r="K82" s="213"/>
    </row>
    <row r="83" spans="1:11" ht="14.1" customHeight="1" x14ac:dyDescent="0.25">
      <c r="A83" s="213"/>
      <c r="B83" s="213"/>
      <c r="C83" s="220" t="s">
        <v>40</v>
      </c>
      <c r="D83" s="234" t="s">
        <v>692</v>
      </c>
      <c r="E83" s="234" t="s">
        <v>692</v>
      </c>
      <c r="F83" s="234" t="s">
        <v>692</v>
      </c>
      <c r="G83" s="234" t="s">
        <v>692</v>
      </c>
      <c r="H83" s="213"/>
      <c r="I83" s="213"/>
      <c r="J83" s="213"/>
      <c r="K83" s="213"/>
    </row>
    <row r="84" spans="1:11" ht="14.1" customHeight="1" x14ac:dyDescent="0.25">
      <c r="A84" s="213"/>
      <c r="B84" s="213"/>
      <c r="C84" s="220" t="s">
        <v>43</v>
      </c>
      <c r="D84" s="234" t="s">
        <v>691</v>
      </c>
      <c r="E84" s="234" t="s">
        <v>691</v>
      </c>
      <c r="F84" s="234" t="s">
        <v>691</v>
      </c>
      <c r="G84" s="234" t="s">
        <v>691</v>
      </c>
      <c r="H84" s="213"/>
      <c r="I84" s="213"/>
      <c r="J84" s="213"/>
      <c r="K84" s="213"/>
    </row>
    <row r="85" spans="1:11" ht="14.1" customHeight="1" x14ac:dyDescent="0.25">
      <c r="A85" s="213"/>
      <c r="B85" s="213"/>
      <c r="C85" s="220" t="s">
        <v>46</v>
      </c>
      <c r="D85" s="234" t="s">
        <v>47</v>
      </c>
      <c r="E85" s="234" t="s">
        <v>48</v>
      </c>
      <c r="F85" s="234" t="s">
        <v>48</v>
      </c>
      <c r="G85" s="234" t="s">
        <v>48</v>
      </c>
      <c r="H85" s="213"/>
      <c r="I85" s="213"/>
      <c r="J85" s="213"/>
      <c r="K85" s="213"/>
    </row>
    <row r="86" spans="1:11" ht="14.1" customHeight="1" x14ac:dyDescent="0.25">
      <c r="A86" s="213"/>
      <c r="B86" s="213"/>
      <c r="C86" s="220" t="s">
        <v>49</v>
      </c>
      <c r="D86" s="234" t="s">
        <v>47</v>
      </c>
      <c r="E86" s="234" t="s">
        <v>48</v>
      </c>
      <c r="F86" s="234" t="s">
        <v>48</v>
      </c>
      <c r="G86" s="234" t="s">
        <v>48</v>
      </c>
      <c r="H86" s="213"/>
      <c r="I86" s="213"/>
      <c r="J86" s="213"/>
      <c r="K86" s="213"/>
    </row>
    <row r="87" spans="1:11" ht="14.1" customHeight="1" x14ac:dyDescent="0.25">
      <c r="A87" s="213"/>
      <c r="B87" s="213"/>
      <c r="C87" s="220" t="s">
        <v>51</v>
      </c>
      <c r="D87" s="234" t="s">
        <v>47</v>
      </c>
      <c r="E87" s="234" t="s">
        <v>48</v>
      </c>
      <c r="F87" s="234" t="s">
        <v>48</v>
      </c>
      <c r="G87" s="234" t="s">
        <v>48</v>
      </c>
      <c r="H87" s="213"/>
      <c r="I87" s="213"/>
      <c r="J87" s="213"/>
      <c r="K87" s="213"/>
    </row>
    <row r="88" spans="1:11" ht="14.1" customHeight="1" x14ac:dyDescent="0.25">
      <c r="A88" s="213"/>
      <c r="B88" s="213"/>
      <c r="C88" s="2488" t="s">
        <v>52</v>
      </c>
      <c r="D88" s="2489"/>
      <c r="E88" s="2489"/>
      <c r="F88" s="2489"/>
      <c r="G88" s="2489"/>
      <c r="H88" s="213"/>
      <c r="I88" s="213"/>
      <c r="J88" s="213"/>
      <c r="K88" s="213"/>
    </row>
    <row r="89" spans="1:11" ht="14.1" customHeight="1" x14ac:dyDescent="0.25">
      <c r="A89" s="213"/>
      <c r="B89" s="213"/>
      <c r="C89" s="233"/>
      <c r="D89" s="232">
        <v>2022</v>
      </c>
      <c r="E89" s="232">
        <v>2023</v>
      </c>
      <c r="F89" s="232">
        <v>2024</v>
      </c>
      <c r="G89" s="232">
        <v>2025</v>
      </c>
      <c r="H89" s="213"/>
      <c r="I89" s="213"/>
      <c r="J89" s="213"/>
      <c r="K89" s="213"/>
    </row>
    <row r="90" spans="1:11" ht="14.1" customHeight="1" x14ac:dyDescent="0.25">
      <c r="A90" s="213"/>
      <c r="B90" s="213"/>
      <c r="C90" s="231"/>
      <c r="D90" s="230" t="s">
        <v>17</v>
      </c>
      <c r="E90" s="230" t="s">
        <v>18</v>
      </c>
      <c r="F90" s="230" t="s">
        <v>18</v>
      </c>
      <c r="G90" s="230" t="s">
        <v>18</v>
      </c>
      <c r="H90" s="213"/>
      <c r="I90" s="213"/>
      <c r="J90" s="213"/>
      <c r="K90" s="213"/>
    </row>
    <row r="91" spans="1:11" ht="14.1" customHeight="1" x14ac:dyDescent="0.25">
      <c r="A91" s="213"/>
      <c r="B91" s="213"/>
      <c r="C91" s="229" t="s">
        <v>53</v>
      </c>
      <c r="D91" s="226">
        <v>0</v>
      </c>
      <c r="E91" s="226">
        <v>0</v>
      </c>
      <c r="F91" s="226">
        <v>0</v>
      </c>
      <c r="G91" s="226">
        <v>0</v>
      </c>
      <c r="H91" s="213"/>
      <c r="I91" s="213"/>
      <c r="J91" s="213"/>
      <c r="K91" s="213"/>
    </row>
    <row r="92" spans="1:11" ht="14.1" customHeight="1" x14ac:dyDescent="0.25">
      <c r="A92" s="213"/>
      <c r="B92" s="213"/>
      <c r="C92" s="229" t="s">
        <v>54</v>
      </c>
      <c r="D92" s="226">
        <v>0</v>
      </c>
      <c r="E92" s="226">
        <v>0</v>
      </c>
      <c r="F92" s="226">
        <v>0</v>
      </c>
      <c r="G92" s="226">
        <v>0</v>
      </c>
      <c r="H92" s="213"/>
      <c r="I92" s="213"/>
      <c r="J92" s="213"/>
      <c r="K92" s="213"/>
    </row>
    <row r="93" spans="1:11" ht="14.1" customHeight="1" x14ac:dyDescent="0.25">
      <c r="A93" s="213"/>
      <c r="B93" s="213"/>
      <c r="C93" s="229" t="s">
        <v>55</v>
      </c>
      <c r="D93" s="226">
        <v>0</v>
      </c>
      <c r="E93" s="226">
        <v>0</v>
      </c>
      <c r="F93" s="226">
        <v>0</v>
      </c>
      <c r="G93" s="226">
        <v>0</v>
      </c>
      <c r="H93" s="213"/>
      <c r="I93" s="213"/>
      <c r="J93" s="213"/>
      <c r="K93" s="213"/>
    </row>
    <row r="94" spans="1:11" ht="14.1" customHeight="1" x14ac:dyDescent="0.25">
      <c r="A94" s="213"/>
      <c r="B94" s="213"/>
      <c r="C94" s="229" t="s">
        <v>56</v>
      </c>
      <c r="D94" s="226">
        <v>0</v>
      </c>
      <c r="E94" s="226">
        <v>0</v>
      </c>
      <c r="F94" s="226">
        <v>0</v>
      </c>
      <c r="G94" s="226">
        <v>0</v>
      </c>
      <c r="H94" s="213"/>
      <c r="I94" s="213"/>
      <c r="J94" s="213"/>
      <c r="K94" s="213"/>
    </row>
    <row r="95" spans="1:11" ht="14.1" customHeight="1" x14ac:dyDescent="0.25">
      <c r="A95" s="213"/>
      <c r="B95" s="213"/>
      <c r="C95" s="229" t="s">
        <v>54</v>
      </c>
      <c r="D95" s="226">
        <v>0</v>
      </c>
      <c r="E95" s="226">
        <v>0</v>
      </c>
      <c r="F95" s="226">
        <v>0</v>
      </c>
      <c r="G95" s="226">
        <v>0</v>
      </c>
      <c r="H95" s="213"/>
      <c r="I95" s="213"/>
      <c r="J95" s="213"/>
      <c r="K95" s="213"/>
    </row>
    <row r="96" spans="1:11" ht="14.1" customHeight="1" x14ac:dyDescent="0.25">
      <c r="A96" s="213"/>
      <c r="B96" s="213"/>
      <c r="C96" s="229" t="s">
        <v>55</v>
      </c>
      <c r="D96" s="226">
        <v>0</v>
      </c>
      <c r="E96" s="226">
        <v>0</v>
      </c>
      <c r="F96" s="226">
        <v>0</v>
      </c>
      <c r="G96" s="226">
        <v>0</v>
      </c>
      <c r="H96" s="213"/>
      <c r="I96" s="213"/>
      <c r="J96" s="213"/>
      <c r="K96" s="213"/>
    </row>
    <row r="97" spans="1:11" ht="14.1" customHeight="1" x14ac:dyDescent="0.25">
      <c r="A97" s="213"/>
      <c r="B97" s="213"/>
      <c r="C97" s="229" t="s">
        <v>57</v>
      </c>
      <c r="D97" s="226">
        <v>1460000</v>
      </c>
      <c r="E97" s="226">
        <v>1460000</v>
      </c>
      <c r="F97" s="226">
        <v>1460000</v>
      </c>
      <c r="G97" s="226">
        <v>1460000</v>
      </c>
      <c r="H97" s="213"/>
      <c r="I97" s="213"/>
      <c r="J97" s="213"/>
      <c r="K97" s="213"/>
    </row>
    <row r="98" spans="1:11" ht="14.1" customHeight="1" x14ac:dyDescent="0.25">
      <c r="A98" s="213"/>
      <c r="B98" s="213"/>
      <c r="C98" s="229" t="s">
        <v>54</v>
      </c>
      <c r="D98" s="226">
        <v>1460000</v>
      </c>
      <c r="E98" s="226">
        <v>1460000</v>
      </c>
      <c r="F98" s="226">
        <v>1460000</v>
      </c>
      <c r="G98" s="226">
        <v>1460000</v>
      </c>
      <c r="H98" s="213"/>
      <c r="I98" s="213"/>
      <c r="J98" s="213"/>
      <c r="K98" s="213"/>
    </row>
    <row r="99" spans="1:11" ht="14.1" customHeight="1" x14ac:dyDescent="0.25">
      <c r="A99" s="213"/>
      <c r="B99" s="213"/>
      <c r="C99" s="229" t="s">
        <v>55</v>
      </c>
      <c r="D99" s="226">
        <v>0</v>
      </c>
      <c r="E99" s="226">
        <v>0</v>
      </c>
      <c r="F99" s="226">
        <v>0</v>
      </c>
      <c r="G99" s="226">
        <v>0</v>
      </c>
      <c r="H99" s="213"/>
      <c r="I99" s="213"/>
      <c r="J99" s="213"/>
      <c r="K99" s="213"/>
    </row>
    <row r="100" spans="1:11" ht="14.1" customHeight="1" x14ac:dyDescent="0.25">
      <c r="A100" s="213"/>
      <c r="B100" s="213"/>
      <c r="C100" s="229" t="s">
        <v>58</v>
      </c>
      <c r="D100" s="226">
        <v>0</v>
      </c>
      <c r="E100" s="226">
        <v>0</v>
      </c>
      <c r="F100" s="226">
        <v>0</v>
      </c>
      <c r="G100" s="226">
        <v>0</v>
      </c>
      <c r="H100" s="213"/>
      <c r="I100" s="213"/>
      <c r="J100" s="213"/>
      <c r="K100" s="213"/>
    </row>
    <row r="101" spans="1:11" ht="14.1" customHeight="1" x14ac:dyDescent="0.25">
      <c r="A101" s="213"/>
      <c r="B101" s="213"/>
      <c r="C101" s="229" t="s">
        <v>54</v>
      </c>
      <c r="D101" s="226">
        <v>0</v>
      </c>
      <c r="E101" s="226">
        <v>0</v>
      </c>
      <c r="F101" s="226">
        <v>0</v>
      </c>
      <c r="G101" s="226">
        <v>0</v>
      </c>
      <c r="H101" s="213"/>
      <c r="I101" s="213"/>
      <c r="J101" s="213"/>
      <c r="K101" s="213"/>
    </row>
    <row r="102" spans="1:11" ht="14.1" customHeight="1" x14ac:dyDescent="0.25">
      <c r="A102" s="213"/>
      <c r="B102" s="213"/>
      <c r="C102" s="229" t="s">
        <v>55</v>
      </c>
      <c r="D102" s="226">
        <v>0</v>
      </c>
      <c r="E102" s="226">
        <v>0</v>
      </c>
      <c r="F102" s="226">
        <v>0</v>
      </c>
      <c r="G102" s="226">
        <v>0</v>
      </c>
      <c r="H102" s="213"/>
      <c r="I102" s="213"/>
      <c r="J102" s="213"/>
      <c r="K102" s="213"/>
    </row>
    <row r="103" spans="1:11" ht="14.1" customHeight="1" x14ac:dyDescent="0.25">
      <c r="A103" s="213"/>
      <c r="B103" s="213"/>
      <c r="C103" s="229" t="s">
        <v>59</v>
      </c>
      <c r="D103" s="226">
        <v>0</v>
      </c>
      <c r="E103" s="226">
        <v>0</v>
      </c>
      <c r="F103" s="226">
        <v>0</v>
      </c>
      <c r="G103" s="226">
        <v>0</v>
      </c>
      <c r="H103" s="213"/>
      <c r="I103" s="213"/>
      <c r="J103" s="213"/>
      <c r="K103" s="213"/>
    </row>
    <row r="104" spans="1:11" ht="14.1" customHeight="1" x14ac:dyDescent="0.25">
      <c r="A104" s="213"/>
      <c r="B104" s="213"/>
      <c r="C104" s="229" t="s">
        <v>54</v>
      </c>
      <c r="D104" s="226">
        <v>0</v>
      </c>
      <c r="E104" s="226">
        <v>0</v>
      </c>
      <c r="F104" s="226">
        <v>0</v>
      </c>
      <c r="G104" s="226">
        <v>0</v>
      </c>
      <c r="H104" s="213"/>
      <c r="I104" s="213"/>
      <c r="J104" s="213"/>
      <c r="K104" s="213"/>
    </row>
    <row r="105" spans="1:11" ht="14.1" customHeight="1" x14ac:dyDescent="0.25">
      <c r="A105" s="213"/>
      <c r="B105" s="213"/>
      <c r="C105" s="229" t="s">
        <v>55</v>
      </c>
      <c r="D105" s="226">
        <v>0</v>
      </c>
      <c r="E105" s="226">
        <v>0</v>
      </c>
      <c r="F105" s="226">
        <v>0</v>
      </c>
      <c r="G105" s="226">
        <v>0</v>
      </c>
      <c r="H105" s="213"/>
      <c r="I105" s="213"/>
      <c r="J105" s="213"/>
      <c r="K105" s="213"/>
    </row>
    <row r="106" spans="1:11" ht="14.1" customHeight="1" x14ac:dyDescent="0.25">
      <c r="A106" s="213"/>
      <c r="B106" s="213"/>
      <c r="C106" s="229" t="s">
        <v>60</v>
      </c>
      <c r="D106" s="226">
        <v>0</v>
      </c>
      <c r="E106" s="226">
        <v>0</v>
      </c>
      <c r="F106" s="226">
        <v>0</v>
      </c>
      <c r="G106" s="226">
        <v>0</v>
      </c>
      <c r="H106" s="213"/>
      <c r="I106" s="213"/>
      <c r="J106" s="213"/>
      <c r="K106" s="213"/>
    </row>
    <row r="107" spans="1:11" ht="14.1" customHeight="1" x14ac:dyDescent="0.25">
      <c r="A107" s="213"/>
      <c r="B107" s="213"/>
      <c r="C107" s="229" t="s">
        <v>54</v>
      </c>
      <c r="D107" s="226">
        <v>0</v>
      </c>
      <c r="E107" s="226">
        <v>0</v>
      </c>
      <c r="F107" s="226">
        <v>0</v>
      </c>
      <c r="G107" s="226">
        <v>0</v>
      </c>
      <c r="H107" s="213"/>
      <c r="I107" s="213"/>
      <c r="J107" s="213"/>
      <c r="K107" s="213"/>
    </row>
    <row r="108" spans="1:11" ht="14.1" customHeight="1" x14ac:dyDescent="0.25">
      <c r="A108" s="213"/>
      <c r="B108" s="213"/>
      <c r="C108" s="229" t="s">
        <v>55</v>
      </c>
      <c r="D108" s="226">
        <v>0</v>
      </c>
      <c r="E108" s="226">
        <v>0</v>
      </c>
      <c r="F108" s="226">
        <v>0</v>
      </c>
      <c r="G108" s="226">
        <v>0</v>
      </c>
      <c r="H108" s="213"/>
      <c r="I108" s="213"/>
      <c r="J108" s="213"/>
      <c r="K108" s="213"/>
    </row>
    <row r="109" spans="1:11" ht="14.1" customHeight="1" x14ac:dyDescent="0.25">
      <c r="A109" s="213"/>
      <c r="B109" s="213"/>
      <c r="C109" s="229" t="s">
        <v>61</v>
      </c>
      <c r="D109" s="226">
        <v>0</v>
      </c>
      <c r="E109" s="226">
        <v>0</v>
      </c>
      <c r="F109" s="226">
        <v>0</v>
      </c>
      <c r="G109" s="226">
        <v>0</v>
      </c>
      <c r="H109" s="213"/>
      <c r="I109" s="213"/>
      <c r="J109" s="213"/>
      <c r="K109" s="213"/>
    </row>
    <row r="110" spans="1:11" ht="14.1" customHeight="1" x14ac:dyDescent="0.25">
      <c r="A110" s="213"/>
      <c r="B110" s="213"/>
      <c r="C110" s="229" t="s">
        <v>54</v>
      </c>
      <c r="D110" s="226">
        <v>0</v>
      </c>
      <c r="E110" s="226">
        <v>0</v>
      </c>
      <c r="F110" s="226">
        <v>0</v>
      </c>
      <c r="G110" s="226">
        <v>0</v>
      </c>
      <c r="H110" s="213"/>
      <c r="I110" s="213"/>
      <c r="J110" s="213"/>
      <c r="K110" s="213"/>
    </row>
    <row r="111" spans="1:11" ht="14.1" customHeight="1" x14ac:dyDescent="0.25">
      <c r="A111" s="213"/>
      <c r="B111" s="213"/>
      <c r="C111" s="229" t="s">
        <v>55</v>
      </c>
      <c r="D111" s="226">
        <v>0</v>
      </c>
      <c r="E111" s="226">
        <v>0</v>
      </c>
      <c r="F111" s="226">
        <v>0</v>
      </c>
      <c r="G111" s="226">
        <v>0</v>
      </c>
      <c r="H111" s="213"/>
      <c r="I111" s="213"/>
      <c r="J111" s="213"/>
      <c r="K111" s="213"/>
    </row>
    <row r="112" spans="1:11" ht="14.1" customHeight="1" x14ac:dyDescent="0.25">
      <c r="A112" s="213"/>
      <c r="B112" s="213"/>
      <c r="C112" s="229" t="s">
        <v>62</v>
      </c>
      <c r="D112" s="226">
        <v>0</v>
      </c>
      <c r="E112" s="226">
        <v>0</v>
      </c>
      <c r="F112" s="226">
        <v>0</v>
      </c>
      <c r="G112" s="226">
        <v>0</v>
      </c>
      <c r="H112" s="213"/>
      <c r="I112" s="213"/>
      <c r="J112" s="213"/>
      <c r="K112" s="213"/>
    </row>
    <row r="113" spans="1:11" ht="14.1" customHeight="1" x14ac:dyDescent="0.25">
      <c r="A113" s="213"/>
      <c r="B113" s="213"/>
      <c r="C113" s="229" t="s">
        <v>54</v>
      </c>
      <c r="D113" s="226">
        <v>0</v>
      </c>
      <c r="E113" s="226">
        <v>0</v>
      </c>
      <c r="F113" s="226">
        <v>0</v>
      </c>
      <c r="G113" s="226">
        <v>0</v>
      </c>
      <c r="H113" s="213"/>
      <c r="I113" s="213"/>
      <c r="J113" s="213"/>
      <c r="K113" s="213"/>
    </row>
    <row r="114" spans="1:11" ht="14.1" customHeight="1" x14ac:dyDescent="0.25">
      <c r="A114" s="213"/>
      <c r="B114" s="213"/>
      <c r="C114" s="229" t="s">
        <v>63</v>
      </c>
      <c r="D114" s="226">
        <v>0</v>
      </c>
      <c r="E114" s="226">
        <v>0</v>
      </c>
      <c r="F114" s="226">
        <v>0</v>
      </c>
      <c r="G114" s="226">
        <v>0</v>
      </c>
      <c r="H114" s="213"/>
      <c r="I114" s="213"/>
      <c r="J114" s="213"/>
      <c r="K114" s="213"/>
    </row>
    <row r="115" spans="1:11" ht="14.1" customHeight="1" x14ac:dyDescent="0.25">
      <c r="A115" s="213"/>
      <c r="B115" s="213"/>
      <c r="C115" s="229" t="s">
        <v>64</v>
      </c>
      <c r="D115" s="226">
        <v>0</v>
      </c>
      <c r="E115" s="226">
        <v>0</v>
      </c>
      <c r="F115" s="226">
        <v>0</v>
      </c>
      <c r="G115" s="226">
        <v>0</v>
      </c>
      <c r="H115" s="213"/>
      <c r="I115" s="213"/>
      <c r="J115" s="213"/>
      <c r="K115" s="213"/>
    </row>
    <row r="116" spans="1:11" ht="14.1" customHeight="1" x14ac:dyDescent="0.25">
      <c r="A116" s="213"/>
      <c r="B116" s="213"/>
      <c r="C116" s="229" t="s">
        <v>65</v>
      </c>
      <c r="D116" s="226">
        <v>0</v>
      </c>
      <c r="E116" s="226">
        <v>0</v>
      </c>
      <c r="F116" s="226">
        <v>0</v>
      </c>
      <c r="G116" s="226">
        <v>0</v>
      </c>
      <c r="H116" s="213"/>
      <c r="I116" s="213"/>
      <c r="J116" s="213"/>
      <c r="K116" s="213"/>
    </row>
    <row r="117" spans="1:11" ht="14.1" customHeight="1" x14ac:dyDescent="0.25">
      <c r="A117" s="213"/>
      <c r="B117" s="213"/>
      <c r="C117" s="229" t="s">
        <v>66</v>
      </c>
      <c r="D117" s="226">
        <v>0</v>
      </c>
      <c r="E117" s="226">
        <v>0</v>
      </c>
      <c r="F117" s="226">
        <v>0</v>
      </c>
      <c r="G117" s="226">
        <v>0</v>
      </c>
      <c r="H117" s="213"/>
      <c r="I117" s="213"/>
      <c r="J117" s="213"/>
      <c r="K117" s="213"/>
    </row>
    <row r="118" spans="1:11" ht="14.1" customHeight="1" x14ac:dyDescent="0.25">
      <c r="A118" s="213"/>
      <c r="B118" s="213"/>
      <c r="C118" s="229" t="s">
        <v>67</v>
      </c>
      <c r="D118" s="226">
        <v>0</v>
      </c>
      <c r="E118" s="226">
        <v>0</v>
      </c>
      <c r="F118" s="226">
        <v>0</v>
      </c>
      <c r="G118" s="226">
        <v>0</v>
      </c>
      <c r="H118" s="213"/>
      <c r="I118" s="213"/>
      <c r="J118" s="213"/>
      <c r="K118" s="213"/>
    </row>
    <row r="119" spans="1:11" ht="14.1" customHeight="1" x14ac:dyDescent="0.25">
      <c r="A119" s="213"/>
      <c r="B119" s="213"/>
      <c r="C119" s="229" t="s">
        <v>54</v>
      </c>
      <c r="D119" s="226">
        <v>0</v>
      </c>
      <c r="E119" s="226">
        <v>0</v>
      </c>
      <c r="F119" s="226">
        <v>0</v>
      </c>
      <c r="G119" s="226">
        <v>0</v>
      </c>
      <c r="H119" s="213"/>
      <c r="I119" s="213"/>
      <c r="J119" s="213"/>
      <c r="K119" s="213"/>
    </row>
    <row r="120" spans="1:11" ht="14.1" customHeight="1" x14ac:dyDescent="0.25">
      <c r="A120" s="213"/>
      <c r="B120" s="213"/>
      <c r="C120" s="229" t="s">
        <v>63</v>
      </c>
      <c r="D120" s="226">
        <v>0</v>
      </c>
      <c r="E120" s="226">
        <v>0</v>
      </c>
      <c r="F120" s="226">
        <v>0</v>
      </c>
      <c r="G120" s="226">
        <v>0</v>
      </c>
      <c r="H120" s="213"/>
      <c r="I120" s="213"/>
      <c r="J120" s="213"/>
      <c r="K120" s="213"/>
    </row>
    <row r="121" spans="1:11" ht="14.1" customHeight="1" x14ac:dyDescent="0.25">
      <c r="A121" s="213"/>
      <c r="B121" s="213"/>
      <c r="C121" s="229" t="s">
        <v>64</v>
      </c>
      <c r="D121" s="226">
        <v>0</v>
      </c>
      <c r="E121" s="226">
        <v>0</v>
      </c>
      <c r="F121" s="226">
        <v>0</v>
      </c>
      <c r="G121" s="226">
        <v>0</v>
      </c>
      <c r="H121" s="213"/>
      <c r="I121" s="213"/>
      <c r="J121" s="213"/>
      <c r="K121" s="213"/>
    </row>
    <row r="122" spans="1:11" ht="14.1" customHeight="1" x14ac:dyDescent="0.25">
      <c r="A122" s="213"/>
      <c r="B122" s="213"/>
      <c r="C122" s="229" t="s">
        <v>65</v>
      </c>
      <c r="D122" s="226">
        <v>0</v>
      </c>
      <c r="E122" s="226">
        <v>0</v>
      </c>
      <c r="F122" s="226">
        <v>0</v>
      </c>
      <c r="G122" s="226">
        <v>0</v>
      </c>
      <c r="H122" s="213"/>
      <c r="I122" s="213"/>
      <c r="J122" s="213"/>
      <c r="K122" s="213"/>
    </row>
    <row r="123" spans="1:11" ht="14.1" customHeight="1" x14ac:dyDescent="0.25">
      <c r="A123" s="213"/>
      <c r="B123" s="213"/>
      <c r="C123" s="229" t="s">
        <v>66</v>
      </c>
      <c r="D123" s="226">
        <v>0</v>
      </c>
      <c r="E123" s="226">
        <v>0</v>
      </c>
      <c r="F123" s="226">
        <v>0</v>
      </c>
      <c r="G123" s="226">
        <v>0</v>
      </c>
      <c r="H123" s="213"/>
      <c r="I123" s="213"/>
      <c r="J123" s="213"/>
      <c r="K123" s="213"/>
    </row>
    <row r="124" spans="1:11" ht="14.1" customHeight="1" x14ac:dyDescent="0.25">
      <c r="A124" s="213"/>
      <c r="B124" s="213"/>
      <c r="C124" s="229" t="s">
        <v>68</v>
      </c>
      <c r="D124" s="226">
        <v>0</v>
      </c>
      <c r="E124" s="226">
        <v>0</v>
      </c>
      <c r="F124" s="226">
        <v>0</v>
      </c>
      <c r="G124" s="226">
        <v>0</v>
      </c>
      <c r="H124" s="213"/>
      <c r="I124" s="213"/>
      <c r="J124" s="213"/>
      <c r="K124" s="213"/>
    </row>
    <row r="125" spans="1:11" ht="14.1" customHeight="1" x14ac:dyDescent="0.25">
      <c r="A125" s="213"/>
      <c r="B125" s="213"/>
      <c r="C125" s="229" t="s">
        <v>54</v>
      </c>
      <c r="D125" s="226">
        <v>0</v>
      </c>
      <c r="E125" s="226">
        <v>0</v>
      </c>
      <c r="F125" s="226">
        <v>0</v>
      </c>
      <c r="G125" s="226">
        <v>0</v>
      </c>
      <c r="H125" s="213"/>
      <c r="I125" s="213"/>
      <c r="J125" s="213"/>
      <c r="K125" s="213"/>
    </row>
    <row r="126" spans="1:11" ht="14.1" customHeight="1" x14ac:dyDescent="0.25">
      <c r="A126" s="213"/>
      <c r="B126" s="213"/>
      <c r="C126" s="229" t="s">
        <v>63</v>
      </c>
      <c r="D126" s="226">
        <v>0</v>
      </c>
      <c r="E126" s="226">
        <v>0</v>
      </c>
      <c r="F126" s="226">
        <v>0</v>
      </c>
      <c r="G126" s="226">
        <v>0</v>
      </c>
      <c r="H126" s="213"/>
      <c r="I126" s="213"/>
      <c r="J126" s="213"/>
      <c r="K126" s="213"/>
    </row>
    <row r="127" spans="1:11" ht="14.1" customHeight="1" x14ac:dyDescent="0.25">
      <c r="A127" s="213"/>
      <c r="B127" s="213"/>
      <c r="C127" s="229" t="s">
        <v>64</v>
      </c>
      <c r="D127" s="226">
        <v>0</v>
      </c>
      <c r="E127" s="226">
        <v>0</v>
      </c>
      <c r="F127" s="226">
        <v>0</v>
      </c>
      <c r="G127" s="226">
        <v>0</v>
      </c>
      <c r="H127" s="213"/>
      <c r="I127" s="213"/>
      <c r="J127" s="213"/>
      <c r="K127" s="213"/>
    </row>
    <row r="128" spans="1:11" ht="14.1" customHeight="1" x14ac:dyDescent="0.25">
      <c r="A128" s="213"/>
      <c r="B128" s="213"/>
      <c r="C128" s="229" t="s">
        <v>65</v>
      </c>
      <c r="D128" s="226">
        <v>0</v>
      </c>
      <c r="E128" s="226">
        <v>0</v>
      </c>
      <c r="F128" s="226">
        <v>0</v>
      </c>
      <c r="G128" s="226">
        <v>0</v>
      </c>
      <c r="H128" s="213"/>
      <c r="I128" s="213"/>
      <c r="J128" s="213"/>
      <c r="K128" s="213"/>
    </row>
    <row r="129" spans="1:11" ht="14.1" customHeight="1" x14ac:dyDescent="0.25">
      <c r="A129" s="213"/>
      <c r="B129" s="213"/>
      <c r="C129" s="229" t="s">
        <v>66</v>
      </c>
      <c r="D129" s="226">
        <v>0</v>
      </c>
      <c r="E129" s="226">
        <v>0</v>
      </c>
      <c r="F129" s="226">
        <v>0</v>
      </c>
      <c r="G129" s="226">
        <v>0</v>
      </c>
      <c r="H129" s="213"/>
      <c r="I129" s="213"/>
      <c r="J129" s="213"/>
      <c r="K129" s="213"/>
    </row>
    <row r="130" spans="1:11" ht="14.1" customHeight="1" x14ac:dyDescent="0.25">
      <c r="A130" s="213"/>
      <c r="B130" s="213"/>
      <c r="C130" s="229" t="s">
        <v>69</v>
      </c>
      <c r="D130" s="226">
        <v>0</v>
      </c>
      <c r="E130" s="226">
        <v>0</v>
      </c>
      <c r="F130" s="226">
        <v>0</v>
      </c>
      <c r="G130" s="226">
        <v>0</v>
      </c>
      <c r="H130" s="213"/>
      <c r="I130" s="213"/>
      <c r="J130" s="213"/>
      <c r="K130" s="213"/>
    </row>
    <row r="131" spans="1:11" ht="14.1" customHeight="1" x14ac:dyDescent="0.25">
      <c r="A131" s="213"/>
      <c r="B131" s="213"/>
      <c r="C131" s="229" t="s">
        <v>70</v>
      </c>
      <c r="D131" s="226">
        <v>0</v>
      </c>
      <c r="E131" s="226">
        <v>0</v>
      </c>
      <c r="F131" s="226">
        <v>0</v>
      </c>
      <c r="G131" s="226">
        <v>0</v>
      </c>
      <c r="H131" s="213"/>
      <c r="I131" s="213"/>
      <c r="J131" s="213"/>
      <c r="K131" s="213"/>
    </row>
    <row r="132" spans="1:11" ht="14.1" customHeight="1" x14ac:dyDescent="0.25">
      <c r="A132" s="213"/>
      <c r="B132" s="213"/>
      <c r="C132" s="227" t="s">
        <v>71</v>
      </c>
      <c r="D132" s="226">
        <v>1460000</v>
      </c>
      <c r="E132" s="226">
        <v>1460000</v>
      </c>
      <c r="F132" s="226">
        <v>1460000</v>
      </c>
      <c r="G132" s="226">
        <v>1460000</v>
      </c>
      <c r="H132" s="213"/>
      <c r="I132" s="213"/>
      <c r="J132" s="213"/>
      <c r="K132" s="213"/>
    </row>
    <row r="133" spans="1:11" ht="14.1" customHeight="1" x14ac:dyDescent="0.25">
      <c r="A133" s="213"/>
      <c r="B133" s="213"/>
      <c r="C133" s="2492" t="s">
        <v>72</v>
      </c>
      <c r="D133" s="2493"/>
      <c r="E133" s="2493"/>
      <c r="F133" s="2493"/>
      <c r="G133" s="2493"/>
      <c r="H133" s="213"/>
      <c r="I133" s="213"/>
      <c r="J133" s="213"/>
      <c r="K133" s="213"/>
    </row>
    <row r="134" spans="1:11" ht="14.1" customHeight="1" x14ac:dyDescent="0.25">
      <c r="A134" s="213"/>
      <c r="B134" s="213"/>
      <c r="C134" s="236" t="s">
        <v>690</v>
      </c>
      <c r="D134" s="2492" t="s">
        <v>689</v>
      </c>
      <c r="E134" s="2493"/>
      <c r="F134" s="2493"/>
      <c r="G134" s="2493"/>
      <c r="H134" s="213"/>
      <c r="I134" s="213"/>
      <c r="J134" s="213"/>
      <c r="K134" s="213"/>
    </row>
    <row r="135" spans="1:11" ht="18" customHeight="1" x14ac:dyDescent="0.25">
      <c r="A135" s="213"/>
      <c r="B135" s="213"/>
      <c r="C135" s="235" t="s">
        <v>33</v>
      </c>
      <c r="D135" s="2490" t="s">
        <v>688</v>
      </c>
      <c r="E135" s="2491"/>
      <c r="F135" s="2491"/>
      <c r="G135" s="2491"/>
      <c r="H135" s="213"/>
      <c r="I135" s="213"/>
      <c r="J135" s="213"/>
      <c r="K135" s="213"/>
    </row>
    <row r="136" spans="1:11" ht="18" customHeight="1" x14ac:dyDescent="0.25">
      <c r="A136" s="213"/>
      <c r="B136" s="213"/>
      <c r="C136" s="211" t="s">
        <v>35</v>
      </c>
      <c r="D136" s="2486" t="s">
        <v>687</v>
      </c>
      <c r="E136" s="2487"/>
      <c r="F136" s="2487"/>
      <c r="G136" s="2487"/>
      <c r="H136" s="213"/>
      <c r="I136" s="213"/>
      <c r="J136" s="213"/>
      <c r="K136" s="213"/>
    </row>
    <row r="137" spans="1:11" ht="18" customHeight="1" x14ac:dyDescent="0.25">
      <c r="A137" s="213"/>
      <c r="B137" s="213"/>
      <c r="C137" s="211" t="s">
        <v>37</v>
      </c>
      <c r="D137" s="2486" t="s">
        <v>686</v>
      </c>
      <c r="E137" s="2487"/>
      <c r="F137" s="2487"/>
      <c r="G137" s="2487"/>
      <c r="H137" s="213"/>
      <c r="I137" s="213"/>
      <c r="J137" s="213"/>
      <c r="K137" s="213"/>
    </row>
    <row r="138" spans="1:11" ht="15" customHeight="1" x14ac:dyDescent="0.25">
      <c r="A138" s="213"/>
      <c r="B138" s="213"/>
      <c r="C138" s="233"/>
      <c r="D138" s="232">
        <v>2022</v>
      </c>
      <c r="E138" s="232">
        <v>2023</v>
      </c>
      <c r="F138" s="232">
        <v>2024</v>
      </c>
      <c r="G138" s="232">
        <v>2025</v>
      </c>
      <c r="H138" s="213"/>
      <c r="I138" s="213"/>
      <c r="J138" s="213"/>
      <c r="K138" s="213"/>
    </row>
    <row r="139" spans="1:11" ht="15" customHeight="1" x14ac:dyDescent="0.25">
      <c r="A139" s="213"/>
      <c r="B139" s="213"/>
      <c r="C139" s="231"/>
      <c r="D139" s="230" t="s">
        <v>17</v>
      </c>
      <c r="E139" s="230" t="s">
        <v>18</v>
      </c>
      <c r="F139" s="230" t="s">
        <v>18</v>
      </c>
      <c r="G139" s="230" t="s">
        <v>18</v>
      </c>
      <c r="H139" s="213"/>
      <c r="I139" s="213"/>
      <c r="J139" s="213"/>
      <c r="K139" s="213"/>
    </row>
    <row r="140" spans="1:11" ht="14.1" customHeight="1" x14ac:dyDescent="0.25">
      <c r="A140" s="213"/>
      <c r="B140" s="213"/>
      <c r="C140" s="220" t="s">
        <v>39</v>
      </c>
      <c r="D140" s="234" t="s">
        <v>137</v>
      </c>
      <c r="E140" s="234" t="s">
        <v>143</v>
      </c>
      <c r="F140" s="234" t="s">
        <v>143</v>
      </c>
      <c r="G140" s="234" t="s">
        <v>143</v>
      </c>
      <c r="H140" s="213"/>
      <c r="I140" s="213"/>
      <c r="J140" s="213"/>
      <c r="K140" s="213"/>
    </row>
    <row r="141" spans="1:11" ht="14.1" customHeight="1" x14ac:dyDescent="0.25">
      <c r="A141" s="213"/>
      <c r="B141" s="213"/>
      <c r="C141" s="220" t="s">
        <v>40</v>
      </c>
      <c r="D141" s="234" t="s">
        <v>677</v>
      </c>
      <c r="E141" s="234" t="s">
        <v>685</v>
      </c>
      <c r="F141" s="234" t="s">
        <v>685</v>
      </c>
      <c r="G141" s="234" t="s">
        <v>685</v>
      </c>
      <c r="H141" s="213"/>
      <c r="I141" s="213"/>
      <c r="J141" s="213"/>
      <c r="K141" s="213"/>
    </row>
    <row r="142" spans="1:11" ht="14.1" customHeight="1" x14ac:dyDescent="0.25">
      <c r="A142" s="213"/>
      <c r="B142" s="213"/>
      <c r="C142" s="220" t="s">
        <v>43</v>
      </c>
      <c r="D142" s="234" t="s">
        <v>684</v>
      </c>
      <c r="E142" s="234" t="s">
        <v>683</v>
      </c>
      <c r="F142" s="234" t="s">
        <v>683</v>
      </c>
      <c r="G142" s="234" t="s">
        <v>683</v>
      </c>
      <c r="H142" s="213"/>
      <c r="I142" s="213"/>
      <c r="J142" s="213"/>
      <c r="K142" s="213"/>
    </row>
    <row r="143" spans="1:11" ht="14.1" customHeight="1" x14ac:dyDescent="0.25">
      <c r="A143" s="213"/>
      <c r="B143" s="213"/>
      <c r="C143" s="220" t="s">
        <v>46</v>
      </c>
      <c r="D143" s="234" t="s">
        <v>47</v>
      </c>
      <c r="E143" s="234" t="s">
        <v>173</v>
      </c>
      <c r="F143" s="234" t="s">
        <v>48</v>
      </c>
      <c r="G143" s="234" t="s">
        <v>48</v>
      </c>
      <c r="H143" s="213"/>
      <c r="I143" s="213"/>
      <c r="J143" s="213"/>
      <c r="K143" s="213"/>
    </row>
    <row r="144" spans="1:11" ht="14.1" customHeight="1" x14ac:dyDescent="0.25">
      <c r="A144" s="213"/>
      <c r="B144" s="213"/>
      <c r="C144" s="220" t="s">
        <v>49</v>
      </c>
      <c r="D144" s="234" t="s">
        <v>47</v>
      </c>
      <c r="E144" s="234" t="s">
        <v>84</v>
      </c>
      <c r="F144" s="234" t="s">
        <v>48</v>
      </c>
      <c r="G144" s="234" t="s">
        <v>48</v>
      </c>
      <c r="H144" s="213"/>
      <c r="I144" s="213"/>
      <c r="J144" s="213"/>
      <c r="K144" s="213"/>
    </row>
    <row r="145" spans="1:11" ht="14.1" customHeight="1" x14ac:dyDescent="0.25">
      <c r="A145" s="213"/>
      <c r="B145" s="213"/>
      <c r="C145" s="220" t="s">
        <v>51</v>
      </c>
      <c r="D145" s="234" t="s">
        <v>47</v>
      </c>
      <c r="E145" s="234" t="s">
        <v>186</v>
      </c>
      <c r="F145" s="234" t="s">
        <v>48</v>
      </c>
      <c r="G145" s="234" t="s">
        <v>48</v>
      </c>
      <c r="H145" s="213"/>
      <c r="I145" s="213"/>
      <c r="J145" s="213"/>
      <c r="K145" s="213"/>
    </row>
    <row r="146" spans="1:11" ht="14.1" customHeight="1" x14ac:dyDescent="0.25">
      <c r="A146" s="213"/>
      <c r="B146" s="213"/>
      <c r="C146" s="2488" t="s">
        <v>52</v>
      </c>
      <c r="D146" s="2489"/>
      <c r="E146" s="2489"/>
      <c r="F146" s="2489"/>
      <c r="G146" s="2489"/>
      <c r="H146" s="213"/>
      <c r="I146" s="213"/>
      <c r="J146" s="213"/>
      <c r="K146" s="213"/>
    </row>
    <row r="147" spans="1:11" ht="14.1" customHeight="1" x14ac:dyDescent="0.25">
      <c r="A147" s="213"/>
      <c r="B147" s="213"/>
      <c r="C147" s="233"/>
      <c r="D147" s="232">
        <v>2022</v>
      </c>
      <c r="E147" s="232">
        <v>2023</v>
      </c>
      <c r="F147" s="232">
        <v>2024</v>
      </c>
      <c r="G147" s="232">
        <v>2025</v>
      </c>
      <c r="H147" s="213"/>
      <c r="I147" s="213"/>
      <c r="J147" s="213"/>
      <c r="K147" s="213"/>
    </row>
    <row r="148" spans="1:11" ht="14.1" customHeight="1" x14ac:dyDescent="0.25">
      <c r="A148" s="213"/>
      <c r="B148" s="213"/>
      <c r="C148" s="231"/>
      <c r="D148" s="230" t="s">
        <v>17</v>
      </c>
      <c r="E148" s="230" t="s">
        <v>18</v>
      </c>
      <c r="F148" s="230" t="s">
        <v>18</v>
      </c>
      <c r="G148" s="230" t="s">
        <v>18</v>
      </c>
      <c r="H148" s="213"/>
      <c r="I148" s="213"/>
      <c r="J148" s="213"/>
      <c r="K148" s="213"/>
    </row>
    <row r="149" spans="1:11" ht="14.1" customHeight="1" x14ac:dyDescent="0.25">
      <c r="A149" s="213"/>
      <c r="B149" s="213"/>
      <c r="C149" s="229" t="s">
        <v>53</v>
      </c>
      <c r="D149" s="226">
        <v>0</v>
      </c>
      <c r="E149" s="226">
        <v>0</v>
      </c>
      <c r="F149" s="226">
        <v>0</v>
      </c>
      <c r="G149" s="226">
        <v>0</v>
      </c>
      <c r="H149" s="213"/>
      <c r="I149" s="213"/>
      <c r="J149" s="213"/>
      <c r="K149" s="213"/>
    </row>
    <row r="150" spans="1:11" ht="14.1" customHeight="1" x14ac:dyDescent="0.25">
      <c r="A150" s="213"/>
      <c r="B150" s="213"/>
      <c r="C150" s="229" t="s">
        <v>54</v>
      </c>
      <c r="D150" s="226">
        <v>0</v>
      </c>
      <c r="E150" s="226">
        <v>0</v>
      </c>
      <c r="F150" s="226">
        <v>0</v>
      </c>
      <c r="G150" s="226">
        <v>0</v>
      </c>
      <c r="H150" s="213"/>
      <c r="I150" s="213"/>
      <c r="J150" s="213"/>
      <c r="K150" s="213"/>
    </row>
    <row r="151" spans="1:11" ht="14.1" customHeight="1" x14ac:dyDescent="0.25">
      <c r="A151" s="213"/>
      <c r="B151" s="213"/>
      <c r="C151" s="229" t="s">
        <v>55</v>
      </c>
      <c r="D151" s="226">
        <v>0</v>
      </c>
      <c r="E151" s="226">
        <v>0</v>
      </c>
      <c r="F151" s="226">
        <v>0</v>
      </c>
      <c r="G151" s="226">
        <v>0</v>
      </c>
      <c r="H151" s="213"/>
      <c r="I151" s="213"/>
      <c r="J151" s="213"/>
      <c r="K151" s="213"/>
    </row>
    <row r="152" spans="1:11" ht="14.1" customHeight="1" x14ac:dyDescent="0.25">
      <c r="A152" s="213"/>
      <c r="B152" s="213"/>
      <c r="C152" s="229" t="s">
        <v>56</v>
      </c>
      <c r="D152" s="226">
        <v>0</v>
      </c>
      <c r="E152" s="226">
        <v>0</v>
      </c>
      <c r="F152" s="226">
        <v>0</v>
      </c>
      <c r="G152" s="226">
        <v>0</v>
      </c>
      <c r="H152" s="213"/>
      <c r="I152" s="213"/>
      <c r="J152" s="213"/>
      <c r="K152" s="213"/>
    </row>
    <row r="153" spans="1:11" ht="14.1" customHeight="1" x14ac:dyDescent="0.25">
      <c r="A153" s="213"/>
      <c r="B153" s="213"/>
      <c r="C153" s="229" t="s">
        <v>54</v>
      </c>
      <c r="D153" s="226">
        <v>0</v>
      </c>
      <c r="E153" s="226">
        <v>0</v>
      </c>
      <c r="F153" s="226">
        <v>0</v>
      </c>
      <c r="G153" s="226">
        <v>0</v>
      </c>
      <c r="H153" s="213"/>
      <c r="I153" s="213"/>
      <c r="J153" s="213"/>
      <c r="K153" s="213"/>
    </row>
    <row r="154" spans="1:11" ht="14.1" customHeight="1" x14ac:dyDescent="0.25">
      <c r="A154" s="213"/>
      <c r="B154" s="213"/>
      <c r="C154" s="229" t="s">
        <v>55</v>
      </c>
      <c r="D154" s="226">
        <v>0</v>
      </c>
      <c r="E154" s="226">
        <v>0</v>
      </c>
      <c r="F154" s="226">
        <v>0</v>
      </c>
      <c r="G154" s="226">
        <v>0</v>
      </c>
      <c r="H154" s="213"/>
      <c r="I154" s="213"/>
      <c r="J154" s="213"/>
      <c r="K154" s="213"/>
    </row>
    <row r="155" spans="1:11" ht="14.1" customHeight="1" x14ac:dyDescent="0.25">
      <c r="A155" s="213"/>
      <c r="B155" s="213"/>
      <c r="C155" s="229" t="s">
        <v>57</v>
      </c>
      <c r="D155" s="226">
        <v>0</v>
      </c>
      <c r="E155" s="226">
        <v>0</v>
      </c>
      <c r="F155" s="226">
        <v>0</v>
      </c>
      <c r="G155" s="226">
        <v>0</v>
      </c>
      <c r="H155" s="213"/>
      <c r="I155" s="213"/>
      <c r="J155" s="213"/>
      <c r="K155" s="213"/>
    </row>
    <row r="156" spans="1:11" ht="14.1" customHeight="1" x14ac:dyDescent="0.25">
      <c r="A156" s="213"/>
      <c r="B156" s="213"/>
      <c r="C156" s="229" t="s">
        <v>54</v>
      </c>
      <c r="D156" s="226">
        <v>0</v>
      </c>
      <c r="E156" s="226">
        <v>0</v>
      </c>
      <c r="F156" s="226">
        <v>0</v>
      </c>
      <c r="G156" s="226">
        <v>0</v>
      </c>
      <c r="H156" s="213"/>
      <c r="I156" s="213"/>
      <c r="J156" s="213"/>
      <c r="K156" s="213"/>
    </row>
    <row r="157" spans="1:11" ht="14.1" customHeight="1" x14ac:dyDescent="0.25">
      <c r="A157" s="213"/>
      <c r="B157" s="213"/>
      <c r="C157" s="229" t="s">
        <v>55</v>
      </c>
      <c r="D157" s="226">
        <v>0</v>
      </c>
      <c r="E157" s="226">
        <v>0</v>
      </c>
      <c r="F157" s="226">
        <v>0</v>
      </c>
      <c r="G157" s="226">
        <v>0</v>
      </c>
      <c r="H157" s="213"/>
      <c r="I157" s="213"/>
      <c r="J157" s="213"/>
      <c r="K157" s="213"/>
    </row>
    <row r="158" spans="1:11" ht="14.1" customHeight="1" x14ac:dyDescent="0.25">
      <c r="A158" s="213"/>
      <c r="B158" s="213"/>
      <c r="C158" s="229" t="s">
        <v>58</v>
      </c>
      <c r="D158" s="226">
        <v>0</v>
      </c>
      <c r="E158" s="226">
        <v>0</v>
      </c>
      <c r="F158" s="226">
        <v>0</v>
      </c>
      <c r="G158" s="226">
        <v>0</v>
      </c>
      <c r="H158" s="213"/>
      <c r="I158" s="213"/>
      <c r="J158" s="213"/>
      <c r="K158" s="213"/>
    </row>
    <row r="159" spans="1:11" ht="14.1" customHeight="1" x14ac:dyDescent="0.25">
      <c r="A159" s="213"/>
      <c r="B159" s="213"/>
      <c r="C159" s="229" t="s">
        <v>54</v>
      </c>
      <c r="D159" s="226">
        <v>0</v>
      </c>
      <c r="E159" s="226">
        <v>0</v>
      </c>
      <c r="F159" s="226">
        <v>0</v>
      </c>
      <c r="G159" s="226">
        <v>0</v>
      </c>
      <c r="H159" s="213"/>
      <c r="I159" s="213"/>
      <c r="J159" s="213"/>
      <c r="K159" s="213"/>
    </row>
    <row r="160" spans="1:11" ht="14.1" customHeight="1" x14ac:dyDescent="0.25">
      <c r="A160" s="213"/>
      <c r="B160" s="213"/>
      <c r="C160" s="229" t="s">
        <v>55</v>
      </c>
      <c r="D160" s="226">
        <v>0</v>
      </c>
      <c r="E160" s="226">
        <v>0</v>
      </c>
      <c r="F160" s="226">
        <v>0</v>
      </c>
      <c r="G160" s="226">
        <v>0</v>
      </c>
      <c r="H160" s="213"/>
      <c r="I160" s="213"/>
      <c r="J160" s="213"/>
      <c r="K160" s="213"/>
    </row>
    <row r="161" spans="1:11" ht="14.1" customHeight="1" x14ac:dyDescent="0.25">
      <c r="A161" s="213"/>
      <c r="B161" s="213"/>
      <c r="C161" s="229" t="s">
        <v>59</v>
      </c>
      <c r="D161" s="226">
        <v>0</v>
      </c>
      <c r="E161" s="226">
        <v>0</v>
      </c>
      <c r="F161" s="226">
        <v>0</v>
      </c>
      <c r="G161" s="226">
        <v>0</v>
      </c>
      <c r="H161" s="213"/>
      <c r="I161" s="213"/>
      <c r="J161" s="213"/>
      <c r="K161" s="213"/>
    </row>
    <row r="162" spans="1:11" ht="14.1" customHeight="1" x14ac:dyDescent="0.25">
      <c r="A162" s="213"/>
      <c r="B162" s="213"/>
      <c r="C162" s="229" t="s">
        <v>54</v>
      </c>
      <c r="D162" s="226">
        <v>0</v>
      </c>
      <c r="E162" s="226">
        <v>0</v>
      </c>
      <c r="F162" s="226">
        <v>0</v>
      </c>
      <c r="G162" s="226">
        <v>0</v>
      </c>
      <c r="H162" s="213"/>
      <c r="I162" s="213"/>
      <c r="J162" s="213"/>
      <c r="K162" s="213"/>
    </row>
    <row r="163" spans="1:11" ht="14.1" customHeight="1" x14ac:dyDescent="0.25">
      <c r="A163" s="213"/>
      <c r="B163" s="213"/>
      <c r="C163" s="229" t="s">
        <v>55</v>
      </c>
      <c r="D163" s="226">
        <v>0</v>
      </c>
      <c r="E163" s="226">
        <v>0</v>
      </c>
      <c r="F163" s="226">
        <v>0</v>
      </c>
      <c r="G163" s="226">
        <v>0</v>
      </c>
      <c r="H163" s="213"/>
      <c r="I163" s="213"/>
      <c r="J163" s="213"/>
      <c r="K163" s="213"/>
    </row>
    <row r="164" spans="1:11" ht="14.1" customHeight="1" x14ac:dyDescent="0.25">
      <c r="A164" s="213"/>
      <c r="B164" s="213"/>
      <c r="C164" s="229" t="s">
        <v>60</v>
      </c>
      <c r="D164" s="226">
        <v>0</v>
      </c>
      <c r="E164" s="226">
        <v>0</v>
      </c>
      <c r="F164" s="226">
        <v>0</v>
      </c>
      <c r="G164" s="226">
        <v>0</v>
      </c>
      <c r="H164" s="213"/>
      <c r="I164" s="213"/>
      <c r="J164" s="213"/>
      <c r="K164" s="213"/>
    </row>
    <row r="165" spans="1:11" ht="14.1" customHeight="1" x14ac:dyDescent="0.25">
      <c r="A165" s="213"/>
      <c r="B165" s="213"/>
      <c r="C165" s="229" t="s">
        <v>54</v>
      </c>
      <c r="D165" s="226">
        <v>0</v>
      </c>
      <c r="E165" s="226">
        <v>0</v>
      </c>
      <c r="F165" s="226">
        <v>0</v>
      </c>
      <c r="G165" s="226">
        <v>0</v>
      </c>
      <c r="H165" s="213"/>
      <c r="I165" s="213"/>
      <c r="J165" s="213"/>
      <c r="K165" s="213"/>
    </row>
    <row r="166" spans="1:11" ht="14.1" customHeight="1" x14ac:dyDescent="0.25">
      <c r="A166" s="213"/>
      <c r="B166" s="213"/>
      <c r="C166" s="229" t="s">
        <v>55</v>
      </c>
      <c r="D166" s="226">
        <v>0</v>
      </c>
      <c r="E166" s="226">
        <v>0</v>
      </c>
      <c r="F166" s="226">
        <v>0</v>
      </c>
      <c r="G166" s="226">
        <v>0</v>
      </c>
      <c r="H166" s="213"/>
      <c r="I166" s="213"/>
      <c r="J166" s="213"/>
      <c r="K166" s="213"/>
    </row>
    <row r="167" spans="1:11" ht="14.1" customHeight="1" x14ac:dyDescent="0.25">
      <c r="A167" s="213"/>
      <c r="B167" s="213"/>
      <c r="C167" s="229" t="s">
        <v>61</v>
      </c>
      <c r="D167" s="226">
        <v>0</v>
      </c>
      <c r="E167" s="226">
        <v>0</v>
      </c>
      <c r="F167" s="226">
        <v>0</v>
      </c>
      <c r="G167" s="226">
        <v>0</v>
      </c>
      <c r="H167" s="213"/>
      <c r="I167" s="213"/>
      <c r="J167" s="213"/>
      <c r="K167" s="213"/>
    </row>
    <row r="168" spans="1:11" ht="14.1" customHeight="1" x14ac:dyDescent="0.25">
      <c r="A168" s="213"/>
      <c r="B168" s="213"/>
      <c r="C168" s="229" t="s">
        <v>54</v>
      </c>
      <c r="D168" s="226">
        <v>0</v>
      </c>
      <c r="E168" s="226">
        <v>0</v>
      </c>
      <c r="F168" s="226">
        <v>0</v>
      </c>
      <c r="G168" s="226">
        <v>0</v>
      </c>
      <c r="H168" s="213"/>
      <c r="I168" s="213"/>
      <c r="J168" s="213"/>
      <c r="K168" s="213"/>
    </row>
    <row r="169" spans="1:11" ht="14.1" customHeight="1" x14ac:dyDescent="0.25">
      <c r="A169" s="213"/>
      <c r="B169" s="213"/>
      <c r="C169" s="229" t="s">
        <v>55</v>
      </c>
      <c r="D169" s="226">
        <v>0</v>
      </c>
      <c r="E169" s="226">
        <v>0</v>
      </c>
      <c r="F169" s="226">
        <v>0</v>
      </c>
      <c r="G169" s="226">
        <v>0</v>
      </c>
      <c r="H169" s="213"/>
      <c r="I169" s="213"/>
      <c r="J169" s="213"/>
      <c r="K169" s="213"/>
    </row>
    <row r="170" spans="1:11" ht="14.1" customHeight="1" x14ac:dyDescent="0.25">
      <c r="A170" s="213"/>
      <c r="B170" s="213"/>
      <c r="C170" s="229" t="s">
        <v>62</v>
      </c>
      <c r="D170" s="226">
        <v>0</v>
      </c>
      <c r="E170" s="226">
        <v>0</v>
      </c>
      <c r="F170" s="226">
        <v>0</v>
      </c>
      <c r="G170" s="226">
        <v>0</v>
      </c>
      <c r="H170" s="213"/>
      <c r="I170" s="213"/>
      <c r="J170" s="213"/>
      <c r="K170" s="213"/>
    </row>
    <row r="171" spans="1:11" ht="14.1" customHeight="1" x14ac:dyDescent="0.25">
      <c r="A171" s="213"/>
      <c r="B171" s="213"/>
      <c r="C171" s="229" t="s">
        <v>54</v>
      </c>
      <c r="D171" s="226">
        <v>0</v>
      </c>
      <c r="E171" s="226">
        <v>0</v>
      </c>
      <c r="F171" s="226">
        <v>0</v>
      </c>
      <c r="G171" s="226">
        <v>0</v>
      </c>
      <c r="H171" s="213"/>
      <c r="I171" s="213"/>
      <c r="J171" s="213"/>
      <c r="K171" s="213"/>
    </row>
    <row r="172" spans="1:11" ht="14.1" customHeight="1" x14ac:dyDescent="0.25">
      <c r="A172" s="213"/>
      <c r="B172" s="213"/>
      <c r="C172" s="229" t="s">
        <v>63</v>
      </c>
      <c r="D172" s="226">
        <v>0</v>
      </c>
      <c r="E172" s="226">
        <v>0</v>
      </c>
      <c r="F172" s="226">
        <v>0</v>
      </c>
      <c r="G172" s="226">
        <v>0</v>
      </c>
      <c r="H172" s="213"/>
      <c r="I172" s="213"/>
      <c r="J172" s="213"/>
      <c r="K172" s="213"/>
    </row>
    <row r="173" spans="1:11" ht="14.1" customHeight="1" x14ac:dyDescent="0.25">
      <c r="A173" s="213"/>
      <c r="B173" s="213"/>
      <c r="C173" s="229" t="s">
        <v>64</v>
      </c>
      <c r="D173" s="226">
        <v>0</v>
      </c>
      <c r="E173" s="226">
        <v>0</v>
      </c>
      <c r="F173" s="226">
        <v>0</v>
      </c>
      <c r="G173" s="226">
        <v>0</v>
      </c>
      <c r="H173" s="213"/>
      <c r="I173" s="213"/>
      <c r="J173" s="213"/>
      <c r="K173" s="213"/>
    </row>
    <row r="174" spans="1:11" ht="14.1" customHeight="1" x14ac:dyDescent="0.25">
      <c r="A174" s="213"/>
      <c r="B174" s="213"/>
      <c r="C174" s="229" t="s">
        <v>65</v>
      </c>
      <c r="D174" s="226">
        <v>0</v>
      </c>
      <c r="E174" s="226">
        <v>0</v>
      </c>
      <c r="F174" s="226">
        <v>0</v>
      </c>
      <c r="G174" s="226">
        <v>0</v>
      </c>
      <c r="H174" s="213"/>
      <c r="I174" s="213"/>
      <c r="J174" s="213"/>
      <c r="K174" s="213"/>
    </row>
    <row r="175" spans="1:11" ht="14.1" customHeight="1" x14ac:dyDescent="0.25">
      <c r="A175" s="213"/>
      <c r="B175" s="213"/>
      <c r="C175" s="229" t="s">
        <v>66</v>
      </c>
      <c r="D175" s="226">
        <v>0</v>
      </c>
      <c r="E175" s="226">
        <v>0</v>
      </c>
      <c r="F175" s="226">
        <v>0</v>
      </c>
      <c r="G175" s="226">
        <v>0</v>
      </c>
      <c r="H175" s="213"/>
      <c r="I175" s="213"/>
      <c r="J175" s="213"/>
      <c r="K175" s="213"/>
    </row>
    <row r="176" spans="1:11" ht="14.1" customHeight="1" x14ac:dyDescent="0.25">
      <c r="A176" s="213"/>
      <c r="B176" s="213"/>
      <c r="C176" s="229" t="s">
        <v>67</v>
      </c>
      <c r="D176" s="226">
        <v>300000</v>
      </c>
      <c r="E176" s="226">
        <v>600000</v>
      </c>
      <c r="F176" s="226">
        <v>600000</v>
      </c>
      <c r="G176" s="226">
        <v>600000</v>
      </c>
      <c r="H176" s="213"/>
      <c r="I176" s="213"/>
      <c r="J176" s="213"/>
      <c r="K176" s="213"/>
    </row>
    <row r="177" spans="1:11" ht="14.1" customHeight="1" x14ac:dyDescent="0.25">
      <c r="A177" s="213"/>
      <c r="B177" s="213"/>
      <c r="C177" s="229" t="s">
        <v>54</v>
      </c>
      <c r="D177" s="226">
        <v>300000</v>
      </c>
      <c r="E177" s="226">
        <v>600000</v>
      </c>
      <c r="F177" s="226">
        <v>600000</v>
      </c>
      <c r="G177" s="226">
        <v>600000</v>
      </c>
      <c r="H177" s="213"/>
      <c r="I177" s="213"/>
      <c r="J177" s="213"/>
      <c r="K177" s="213"/>
    </row>
    <row r="178" spans="1:11" ht="14.1" customHeight="1" x14ac:dyDescent="0.25">
      <c r="A178" s="213"/>
      <c r="B178" s="213"/>
      <c r="C178" s="229" t="s">
        <v>63</v>
      </c>
      <c r="D178" s="226">
        <v>0</v>
      </c>
      <c r="E178" s="226">
        <v>0</v>
      </c>
      <c r="F178" s="226">
        <v>0</v>
      </c>
      <c r="G178" s="226">
        <v>0</v>
      </c>
      <c r="H178" s="213"/>
      <c r="I178" s="213"/>
      <c r="J178" s="213"/>
      <c r="K178" s="213"/>
    </row>
    <row r="179" spans="1:11" ht="14.1" customHeight="1" x14ac:dyDescent="0.25">
      <c r="A179" s="213"/>
      <c r="B179" s="213"/>
      <c r="C179" s="229" t="s">
        <v>64</v>
      </c>
      <c r="D179" s="226">
        <v>0</v>
      </c>
      <c r="E179" s="226">
        <v>0</v>
      </c>
      <c r="F179" s="226">
        <v>0</v>
      </c>
      <c r="G179" s="226">
        <v>0</v>
      </c>
      <c r="H179" s="213"/>
      <c r="I179" s="213"/>
      <c r="J179" s="213"/>
      <c r="K179" s="213"/>
    </row>
    <row r="180" spans="1:11" ht="14.1" customHeight="1" x14ac:dyDescent="0.25">
      <c r="A180" s="213"/>
      <c r="B180" s="213"/>
      <c r="C180" s="229" t="s">
        <v>65</v>
      </c>
      <c r="D180" s="226">
        <v>0</v>
      </c>
      <c r="E180" s="226">
        <v>0</v>
      </c>
      <c r="F180" s="226">
        <v>0</v>
      </c>
      <c r="G180" s="226">
        <v>0</v>
      </c>
      <c r="H180" s="213"/>
      <c r="I180" s="213"/>
      <c r="J180" s="213"/>
      <c r="K180" s="213"/>
    </row>
    <row r="181" spans="1:11" ht="14.1" customHeight="1" x14ac:dyDescent="0.25">
      <c r="A181" s="213"/>
      <c r="B181" s="213"/>
      <c r="C181" s="229" t="s">
        <v>66</v>
      </c>
      <c r="D181" s="226">
        <v>0</v>
      </c>
      <c r="E181" s="226">
        <v>0</v>
      </c>
      <c r="F181" s="226">
        <v>0</v>
      </c>
      <c r="G181" s="226">
        <v>0</v>
      </c>
      <c r="H181" s="213"/>
      <c r="I181" s="213"/>
      <c r="J181" s="213"/>
      <c r="K181" s="213"/>
    </row>
    <row r="182" spans="1:11" ht="14.1" customHeight="1" x14ac:dyDescent="0.25">
      <c r="A182" s="213"/>
      <c r="B182" s="213"/>
      <c r="C182" s="229" t="s">
        <v>68</v>
      </c>
      <c r="D182" s="226">
        <v>0</v>
      </c>
      <c r="E182" s="226">
        <v>0</v>
      </c>
      <c r="F182" s="226">
        <v>0</v>
      </c>
      <c r="G182" s="226">
        <v>0</v>
      </c>
      <c r="H182" s="213"/>
      <c r="I182" s="213"/>
      <c r="J182" s="213"/>
      <c r="K182" s="213"/>
    </row>
    <row r="183" spans="1:11" ht="14.1" customHeight="1" x14ac:dyDescent="0.25">
      <c r="A183" s="213"/>
      <c r="B183" s="213"/>
      <c r="C183" s="229" t="s">
        <v>54</v>
      </c>
      <c r="D183" s="226">
        <v>0</v>
      </c>
      <c r="E183" s="226">
        <v>0</v>
      </c>
      <c r="F183" s="226">
        <v>0</v>
      </c>
      <c r="G183" s="226">
        <v>0</v>
      </c>
      <c r="H183" s="213"/>
      <c r="I183" s="213"/>
      <c r="J183" s="213"/>
      <c r="K183" s="213"/>
    </row>
    <row r="184" spans="1:11" ht="14.1" customHeight="1" x14ac:dyDescent="0.25">
      <c r="A184" s="213"/>
      <c r="B184" s="213"/>
      <c r="C184" s="229" t="s">
        <v>63</v>
      </c>
      <c r="D184" s="226">
        <v>0</v>
      </c>
      <c r="E184" s="226">
        <v>0</v>
      </c>
      <c r="F184" s="226">
        <v>0</v>
      </c>
      <c r="G184" s="226">
        <v>0</v>
      </c>
      <c r="H184" s="213"/>
      <c r="I184" s="213"/>
      <c r="J184" s="213"/>
      <c r="K184" s="213"/>
    </row>
    <row r="185" spans="1:11" ht="14.1" customHeight="1" x14ac:dyDescent="0.25">
      <c r="A185" s="213"/>
      <c r="B185" s="213"/>
      <c r="C185" s="229" t="s">
        <v>64</v>
      </c>
      <c r="D185" s="226">
        <v>0</v>
      </c>
      <c r="E185" s="226">
        <v>0</v>
      </c>
      <c r="F185" s="226">
        <v>0</v>
      </c>
      <c r="G185" s="226">
        <v>0</v>
      </c>
      <c r="H185" s="213"/>
      <c r="I185" s="213"/>
      <c r="J185" s="213"/>
      <c r="K185" s="213"/>
    </row>
    <row r="186" spans="1:11" ht="14.1" customHeight="1" x14ac:dyDescent="0.25">
      <c r="A186" s="213"/>
      <c r="B186" s="213"/>
      <c r="C186" s="229" t="s">
        <v>65</v>
      </c>
      <c r="D186" s="226">
        <v>0</v>
      </c>
      <c r="E186" s="226">
        <v>0</v>
      </c>
      <c r="F186" s="226">
        <v>0</v>
      </c>
      <c r="G186" s="226">
        <v>0</v>
      </c>
      <c r="H186" s="213"/>
      <c r="I186" s="213"/>
      <c r="J186" s="213"/>
      <c r="K186" s="213"/>
    </row>
    <row r="187" spans="1:11" ht="14.1" customHeight="1" x14ac:dyDescent="0.25">
      <c r="A187" s="213"/>
      <c r="B187" s="213"/>
      <c r="C187" s="229" t="s">
        <v>66</v>
      </c>
      <c r="D187" s="226">
        <v>0</v>
      </c>
      <c r="E187" s="226">
        <v>0</v>
      </c>
      <c r="F187" s="226">
        <v>0</v>
      </c>
      <c r="G187" s="226">
        <v>0</v>
      </c>
      <c r="H187" s="213"/>
      <c r="I187" s="213"/>
      <c r="J187" s="213"/>
      <c r="K187" s="213"/>
    </row>
    <row r="188" spans="1:11" ht="14.1" customHeight="1" x14ac:dyDescent="0.25">
      <c r="A188" s="213"/>
      <c r="B188" s="213"/>
      <c r="C188" s="229" t="s">
        <v>69</v>
      </c>
      <c r="D188" s="226">
        <v>0</v>
      </c>
      <c r="E188" s="226">
        <v>0</v>
      </c>
      <c r="F188" s="226">
        <v>0</v>
      </c>
      <c r="G188" s="226">
        <v>0</v>
      </c>
      <c r="H188" s="213"/>
      <c r="I188" s="213"/>
      <c r="J188" s="213"/>
      <c r="K188" s="213"/>
    </row>
    <row r="189" spans="1:11" ht="14.1" customHeight="1" x14ac:dyDescent="0.25">
      <c r="A189" s="213"/>
      <c r="B189" s="213"/>
      <c r="C189" s="229" t="s">
        <v>70</v>
      </c>
      <c r="D189" s="226">
        <v>0</v>
      </c>
      <c r="E189" s="226">
        <v>0</v>
      </c>
      <c r="F189" s="226">
        <v>0</v>
      </c>
      <c r="G189" s="226">
        <v>0</v>
      </c>
      <c r="H189" s="213"/>
      <c r="I189" s="213"/>
      <c r="J189" s="213"/>
      <c r="K189" s="213"/>
    </row>
    <row r="190" spans="1:11" ht="14.1" customHeight="1" x14ac:dyDescent="0.25">
      <c r="A190" s="213"/>
      <c r="B190" s="213"/>
      <c r="C190" s="227" t="s">
        <v>71</v>
      </c>
      <c r="D190" s="226">
        <v>300000</v>
      </c>
      <c r="E190" s="226">
        <v>600000</v>
      </c>
      <c r="F190" s="226">
        <v>600000</v>
      </c>
      <c r="G190" s="226">
        <v>600000</v>
      </c>
      <c r="H190" s="213"/>
      <c r="I190" s="213"/>
      <c r="J190" s="213"/>
      <c r="K190" s="213"/>
    </row>
    <row r="191" spans="1:11" ht="18" customHeight="1" x14ac:dyDescent="0.25">
      <c r="A191" s="213"/>
      <c r="B191" s="213"/>
      <c r="C191" s="235" t="s">
        <v>33</v>
      </c>
      <c r="D191" s="2490" t="s">
        <v>682</v>
      </c>
      <c r="E191" s="2491"/>
      <c r="F191" s="2491"/>
      <c r="G191" s="2491"/>
      <c r="H191" s="213"/>
      <c r="I191" s="213"/>
      <c r="J191" s="213"/>
      <c r="K191" s="213"/>
    </row>
    <row r="192" spans="1:11" ht="18" customHeight="1" x14ac:dyDescent="0.25">
      <c r="A192" s="213"/>
      <c r="B192" s="213"/>
      <c r="C192" s="211" t="s">
        <v>35</v>
      </c>
      <c r="D192" s="2486" t="s">
        <v>681</v>
      </c>
      <c r="E192" s="2487"/>
      <c r="F192" s="2487"/>
      <c r="G192" s="2487"/>
      <c r="H192" s="213"/>
      <c r="I192" s="213"/>
      <c r="J192" s="213"/>
      <c r="K192" s="213"/>
    </row>
    <row r="193" spans="1:11" ht="18" customHeight="1" x14ac:dyDescent="0.25">
      <c r="A193" s="213"/>
      <c r="B193" s="213"/>
      <c r="C193" s="211" t="s">
        <v>37</v>
      </c>
      <c r="D193" s="2486" t="s">
        <v>680</v>
      </c>
      <c r="E193" s="2487"/>
      <c r="F193" s="2487"/>
      <c r="G193" s="2487"/>
      <c r="H193" s="213"/>
      <c r="I193" s="213"/>
      <c r="J193" s="213"/>
      <c r="K193" s="213"/>
    </row>
    <row r="194" spans="1:11" ht="15" customHeight="1" x14ac:dyDescent="0.25">
      <c r="A194" s="213"/>
      <c r="B194" s="213"/>
      <c r="C194" s="233"/>
      <c r="D194" s="232">
        <v>2022</v>
      </c>
      <c r="E194" s="232">
        <v>2023</v>
      </c>
      <c r="F194" s="232">
        <v>2024</v>
      </c>
      <c r="G194" s="232">
        <v>2025</v>
      </c>
      <c r="H194" s="213"/>
      <c r="I194" s="213"/>
      <c r="J194" s="213"/>
      <c r="K194" s="213"/>
    </row>
    <row r="195" spans="1:11" ht="15" customHeight="1" x14ac:dyDescent="0.25">
      <c r="A195" s="213"/>
      <c r="B195" s="213"/>
      <c r="C195" s="231"/>
      <c r="D195" s="230" t="s">
        <v>17</v>
      </c>
      <c r="E195" s="230" t="s">
        <v>18</v>
      </c>
      <c r="F195" s="230" t="s">
        <v>18</v>
      </c>
      <c r="G195" s="230" t="s">
        <v>18</v>
      </c>
      <c r="H195" s="213"/>
      <c r="I195" s="213"/>
      <c r="J195" s="213"/>
      <c r="K195" s="213"/>
    </row>
    <row r="196" spans="1:11" ht="14.1" customHeight="1" x14ac:dyDescent="0.25">
      <c r="A196" s="213"/>
      <c r="B196" s="213"/>
      <c r="C196" s="220" t="s">
        <v>39</v>
      </c>
      <c r="D196" s="234" t="s">
        <v>679</v>
      </c>
      <c r="E196" s="234" t="s">
        <v>135</v>
      </c>
      <c r="F196" s="234" t="s">
        <v>135</v>
      </c>
      <c r="G196" s="234" t="s">
        <v>135</v>
      </c>
      <c r="H196" s="213"/>
      <c r="I196" s="213"/>
      <c r="J196" s="213"/>
      <c r="K196" s="213"/>
    </row>
    <row r="197" spans="1:11" ht="14.1" customHeight="1" x14ac:dyDescent="0.25">
      <c r="A197" s="213"/>
      <c r="B197" s="213"/>
      <c r="C197" s="220" t="s">
        <v>40</v>
      </c>
      <c r="D197" s="234" t="s">
        <v>678</v>
      </c>
      <c r="E197" s="234" t="s">
        <v>677</v>
      </c>
      <c r="F197" s="234" t="s">
        <v>677</v>
      </c>
      <c r="G197" s="234" t="s">
        <v>677</v>
      </c>
      <c r="H197" s="213"/>
      <c r="I197" s="213"/>
      <c r="J197" s="213"/>
      <c r="K197" s="213"/>
    </row>
    <row r="198" spans="1:11" ht="14.1" customHeight="1" x14ac:dyDescent="0.25">
      <c r="A198" s="213"/>
      <c r="B198" s="213"/>
      <c r="C198" s="220" t="s">
        <v>43</v>
      </c>
      <c r="D198" s="234" t="s">
        <v>676</v>
      </c>
      <c r="E198" s="234" t="s">
        <v>82</v>
      </c>
      <c r="F198" s="234" t="s">
        <v>82</v>
      </c>
      <c r="G198" s="234" t="s">
        <v>82</v>
      </c>
      <c r="H198" s="213"/>
      <c r="I198" s="213"/>
      <c r="J198" s="213"/>
      <c r="K198" s="213"/>
    </row>
    <row r="199" spans="1:11" ht="14.1" customHeight="1" x14ac:dyDescent="0.25">
      <c r="A199" s="213"/>
      <c r="B199" s="213"/>
      <c r="C199" s="220" t="s">
        <v>46</v>
      </c>
      <c r="D199" s="234" t="s">
        <v>47</v>
      </c>
      <c r="E199" s="234" t="s">
        <v>83</v>
      </c>
      <c r="F199" s="234" t="s">
        <v>48</v>
      </c>
      <c r="G199" s="234" t="s">
        <v>48</v>
      </c>
      <c r="H199" s="213"/>
      <c r="I199" s="213"/>
      <c r="J199" s="213"/>
      <c r="K199" s="213"/>
    </row>
    <row r="200" spans="1:11" ht="14.1" customHeight="1" x14ac:dyDescent="0.25">
      <c r="A200" s="213"/>
      <c r="B200" s="213"/>
      <c r="C200" s="220" t="s">
        <v>49</v>
      </c>
      <c r="D200" s="234" t="s">
        <v>47</v>
      </c>
      <c r="E200" s="234" t="s">
        <v>675</v>
      </c>
      <c r="F200" s="234" t="s">
        <v>48</v>
      </c>
      <c r="G200" s="234" t="s">
        <v>48</v>
      </c>
      <c r="H200" s="213"/>
      <c r="I200" s="213"/>
      <c r="J200" s="213"/>
      <c r="K200" s="213"/>
    </row>
    <row r="201" spans="1:11" ht="14.1" customHeight="1" x14ac:dyDescent="0.25">
      <c r="A201" s="213"/>
      <c r="B201" s="213"/>
      <c r="C201" s="220" t="s">
        <v>51</v>
      </c>
      <c r="D201" s="234" t="s">
        <v>47</v>
      </c>
      <c r="E201" s="234" t="s">
        <v>674</v>
      </c>
      <c r="F201" s="234" t="s">
        <v>48</v>
      </c>
      <c r="G201" s="234" t="s">
        <v>48</v>
      </c>
      <c r="H201" s="213"/>
      <c r="I201" s="213"/>
      <c r="J201" s="213"/>
      <c r="K201" s="213"/>
    </row>
    <row r="202" spans="1:11" ht="14.1" customHeight="1" x14ac:dyDescent="0.25">
      <c r="A202" s="213"/>
      <c r="B202" s="213"/>
      <c r="C202" s="2488" t="s">
        <v>52</v>
      </c>
      <c r="D202" s="2489"/>
      <c r="E202" s="2489"/>
      <c r="F202" s="2489"/>
      <c r="G202" s="2489"/>
      <c r="H202" s="213"/>
      <c r="I202" s="213"/>
      <c r="J202" s="213"/>
      <c r="K202" s="213"/>
    </row>
    <row r="203" spans="1:11" ht="14.1" customHeight="1" x14ac:dyDescent="0.25">
      <c r="A203" s="213"/>
      <c r="B203" s="213"/>
      <c r="C203" s="233"/>
      <c r="D203" s="232">
        <v>2022</v>
      </c>
      <c r="E203" s="232">
        <v>2023</v>
      </c>
      <c r="F203" s="232">
        <v>2024</v>
      </c>
      <c r="G203" s="232">
        <v>2025</v>
      </c>
      <c r="H203" s="213"/>
      <c r="I203" s="213"/>
      <c r="J203" s="213"/>
      <c r="K203" s="213"/>
    </row>
    <row r="204" spans="1:11" ht="14.1" customHeight="1" x14ac:dyDescent="0.25">
      <c r="A204" s="213"/>
      <c r="B204" s="213"/>
      <c r="C204" s="231"/>
      <c r="D204" s="230" t="s">
        <v>17</v>
      </c>
      <c r="E204" s="230" t="s">
        <v>18</v>
      </c>
      <c r="F204" s="230" t="s">
        <v>18</v>
      </c>
      <c r="G204" s="230" t="s">
        <v>18</v>
      </c>
      <c r="H204" s="213"/>
      <c r="I204" s="213"/>
      <c r="J204" s="213"/>
      <c r="K204" s="213"/>
    </row>
    <row r="205" spans="1:11" ht="14.1" customHeight="1" x14ac:dyDescent="0.25">
      <c r="A205" s="213"/>
      <c r="B205" s="213"/>
      <c r="C205" s="229" t="s">
        <v>53</v>
      </c>
      <c r="D205" s="226">
        <v>0</v>
      </c>
      <c r="E205" s="226">
        <v>0</v>
      </c>
      <c r="F205" s="226">
        <v>0</v>
      </c>
      <c r="G205" s="226">
        <v>0</v>
      </c>
      <c r="H205" s="213"/>
      <c r="I205" s="213"/>
      <c r="J205" s="213"/>
      <c r="K205" s="213"/>
    </row>
    <row r="206" spans="1:11" ht="14.1" customHeight="1" x14ac:dyDescent="0.25">
      <c r="A206" s="213"/>
      <c r="B206" s="213"/>
      <c r="C206" s="229" t="s">
        <v>54</v>
      </c>
      <c r="D206" s="226">
        <v>0</v>
      </c>
      <c r="E206" s="226">
        <v>0</v>
      </c>
      <c r="F206" s="226">
        <v>0</v>
      </c>
      <c r="G206" s="226">
        <v>0</v>
      </c>
      <c r="H206" s="213"/>
      <c r="I206" s="213"/>
      <c r="J206" s="213"/>
      <c r="K206" s="213"/>
    </row>
    <row r="207" spans="1:11" ht="14.1" customHeight="1" x14ac:dyDescent="0.25">
      <c r="A207" s="213"/>
      <c r="B207" s="213"/>
      <c r="C207" s="229" t="s">
        <v>55</v>
      </c>
      <c r="D207" s="226">
        <v>0</v>
      </c>
      <c r="E207" s="226">
        <v>0</v>
      </c>
      <c r="F207" s="226">
        <v>0</v>
      </c>
      <c r="G207" s="226">
        <v>0</v>
      </c>
      <c r="H207" s="213"/>
      <c r="I207" s="213"/>
      <c r="J207" s="213"/>
      <c r="K207" s="213"/>
    </row>
    <row r="208" spans="1:11" ht="14.1" customHeight="1" x14ac:dyDescent="0.25">
      <c r="A208" s="213"/>
      <c r="B208" s="213"/>
      <c r="C208" s="229" t="s">
        <v>56</v>
      </c>
      <c r="D208" s="226">
        <v>0</v>
      </c>
      <c r="E208" s="226">
        <v>0</v>
      </c>
      <c r="F208" s="226">
        <v>0</v>
      </c>
      <c r="G208" s="226">
        <v>0</v>
      </c>
      <c r="H208" s="213"/>
      <c r="I208" s="213"/>
      <c r="J208" s="213"/>
      <c r="K208" s="213"/>
    </row>
    <row r="209" spans="1:11" ht="14.1" customHeight="1" x14ac:dyDescent="0.25">
      <c r="A209" s="213"/>
      <c r="B209" s="213"/>
      <c r="C209" s="229" t="s">
        <v>54</v>
      </c>
      <c r="D209" s="226">
        <v>0</v>
      </c>
      <c r="E209" s="226">
        <v>0</v>
      </c>
      <c r="F209" s="226">
        <v>0</v>
      </c>
      <c r="G209" s="226">
        <v>0</v>
      </c>
      <c r="H209" s="213"/>
      <c r="I209" s="213"/>
      <c r="J209" s="213"/>
      <c r="K209" s="213"/>
    </row>
    <row r="210" spans="1:11" ht="14.1" customHeight="1" x14ac:dyDescent="0.25">
      <c r="A210" s="213"/>
      <c r="B210" s="213"/>
      <c r="C210" s="229" t="s">
        <v>55</v>
      </c>
      <c r="D210" s="226">
        <v>0</v>
      </c>
      <c r="E210" s="226">
        <v>0</v>
      </c>
      <c r="F210" s="226">
        <v>0</v>
      </c>
      <c r="G210" s="226">
        <v>0</v>
      </c>
      <c r="H210" s="213"/>
      <c r="I210" s="213"/>
      <c r="J210" s="213"/>
      <c r="K210" s="213"/>
    </row>
    <row r="211" spans="1:11" ht="14.1" customHeight="1" x14ac:dyDescent="0.25">
      <c r="A211" s="213"/>
      <c r="B211" s="213"/>
      <c r="C211" s="229" t="s">
        <v>57</v>
      </c>
      <c r="D211" s="226">
        <v>0</v>
      </c>
      <c r="E211" s="226">
        <v>0</v>
      </c>
      <c r="F211" s="226">
        <v>0</v>
      </c>
      <c r="G211" s="226">
        <v>0</v>
      </c>
      <c r="H211" s="213"/>
      <c r="I211" s="213"/>
      <c r="J211" s="213"/>
      <c r="K211" s="213"/>
    </row>
    <row r="212" spans="1:11" ht="14.1" customHeight="1" x14ac:dyDescent="0.25">
      <c r="A212" s="213"/>
      <c r="B212" s="213"/>
      <c r="C212" s="229" t="s">
        <v>54</v>
      </c>
      <c r="D212" s="226">
        <v>0</v>
      </c>
      <c r="E212" s="226">
        <v>0</v>
      </c>
      <c r="F212" s="226">
        <v>0</v>
      </c>
      <c r="G212" s="226">
        <v>0</v>
      </c>
      <c r="H212" s="213"/>
      <c r="I212" s="213"/>
      <c r="J212" s="213"/>
      <c r="K212" s="213"/>
    </row>
    <row r="213" spans="1:11" ht="14.1" customHeight="1" x14ac:dyDescent="0.25">
      <c r="A213" s="213"/>
      <c r="B213" s="213"/>
      <c r="C213" s="229" t="s">
        <v>55</v>
      </c>
      <c r="D213" s="226">
        <v>0</v>
      </c>
      <c r="E213" s="226">
        <v>0</v>
      </c>
      <c r="F213" s="226">
        <v>0</v>
      </c>
      <c r="G213" s="226">
        <v>0</v>
      </c>
      <c r="H213" s="213"/>
      <c r="I213" s="213"/>
      <c r="J213" s="213"/>
      <c r="K213" s="213"/>
    </row>
    <row r="214" spans="1:11" ht="14.1" customHeight="1" x14ac:dyDescent="0.25">
      <c r="A214" s="213"/>
      <c r="B214" s="213"/>
      <c r="C214" s="229" t="s">
        <v>58</v>
      </c>
      <c r="D214" s="226">
        <v>0</v>
      </c>
      <c r="E214" s="226">
        <v>0</v>
      </c>
      <c r="F214" s="226">
        <v>0</v>
      </c>
      <c r="G214" s="226">
        <v>0</v>
      </c>
      <c r="H214" s="213"/>
      <c r="I214" s="213"/>
      <c r="J214" s="213"/>
      <c r="K214" s="213"/>
    </row>
    <row r="215" spans="1:11" ht="14.1" customHeight="1" x14ac:dyDescent="0.25">
      <c r="A215" s="213"/>
      <c r="B215" s="213"/>
      <c r="C215" s="229" t="s">
        <v>54</v>
      </c>
      <c r="D215" s="226">
        <v>0</v>
      </c>
      <c r="E215" s="226">
        <v>0</v>
      </c>
      <c r="F215" s="226">
        <v>0</v>
      </c>
      <c r="G215" s="226">
        <v>0</v>
      </c>
      <c r="H215" s="213"/>
      <c r="I215" s="213"/>
      <c r="J215" s="213"/>
      <c r="K215" s="213"/>
    </row>
    <row r="216" spans="1:11" ht="14.1" customHeight="1" x14ac:dyDescent="0.25">
      <c r="A216" s="213"/>
      <c r="B216" s="213"/>
      <c r="C216" s="229" t="s">
        <v>55</v>
      </c>
      <c r="D216" s="226">
        <v>0</v>
      </c>
      <c r="E216" s="226">
        <v>0</v>
      </c>
      <c r="F216" s="226">
        <v>0</v>
      </c>
      <c r="G216" s="226">
        <v>0</v>
      </c>
      <c r="H216" s="213"/>
      <c r="I216" s="213"/>
      <c r="J216" s="213"/>
      <c r="K216" s="213"/>
    </row>
    <row r="217" spans="1:11" ht="14.1" customHeight="1" x14ac:dyDescent="0.25">
      <c r="A217" s="213"/>
      <c r="B217" s="213"/>
      <c r="C217" s="229" t="s">
        <v>59</v>
      </c>
      <c r="D217" s="226">
        <v>0</v>
      </c>
      <c r="E217" s="226">
        <v>0</v>
      </c>
      <c r="F217" s="226">
        <v>0</v>
      </c>
      <c r="G217" s="226">
        <v>0</v>
      </c>
      <c r="H217" s="213"/>
      <c r="I217" s="213"/>
      <c r="J217" s="213"/>
      <c r="K217" s="213"/>
    </row>
    <row r="218" spans="1:11" ht="14.1" customHeight="1" x14ac:dyDescent="0.25">
      <c r="A218" s="213"/>
      <c r="B218" s="213"/>
      <c r="C218" s="229" t="s">
        <v>54</v>
      </c>
      <c r="D218" s="226">
        <v>0</v>
      </c>
      <c r="E218" s="226">
        <v>0</v>
      </c>
      <c r="F218" s="226">
        <v>0</v>
      </c>
      <c r="G218" s="226">
        <v>0</v>
      </c>
      <c r="H218" s="213"/>
      <c r="I218" s="213"/>
      <c r="J218" s="213"/>
      <c r="K218" s="213"/>
    </row>
    <row r="219" spans="1:11" ht="14.1" customHeight="1" x14ac:dyDescent="0.25">
      <c r="A219" s="213"/>
      <c r="B219" s="213"/>
      <c r="C219" s="229" t="s">
        <v>55</v>
      </c>
      <c r="D219" s="226">
        <v>0</v>
      </c>
      <c r="E219" s="226">
        <v>0</v>
      </c>
      <c r="F219" s="226">
        <v>0</v>
      </c>
      <c r="G219" s="226">
        <v>0</v>
      </c>
      <c r="H219" s="213"/>
      <c r="I219" s="213"/>
      <c r="J219" s="213"/>
      <c r="K219" s="213"/>
    </row>
    <row r="220" spans="1:11" ht="14.1" customHeight="1" x14ac:dyDescent="0.25">
      <c r="A220" s="213"/>
      <c r="B220" s="213"/>
      <c r="C220" s="229" t="s">
        <v>60</v>
      </c>
      <c r="D220" s="226">
        <v>0</v>
      </c>
      <c r="E220" s="226">
        <v>0</v>
      </c>
      <c r="F220" s="226">
        <v>0</v>
      </c>
      <c r="G220" s="226">
        <v>0</v>
      </c>
      <c r="H220" s="213"/>
      <c r="I220" s="213"/>
      <c r="J220" s="213"/>
      <c r="K220" s="213"/>
    </row>
    <row r="221" spans="1:11" ht="14.1" customHeight="1" x14ac:dyDescent="0.25">
      <c r="A221" s="213"/>
      <c r="B221" s="213"/>
      <c r="C221" s="229" t="s">
        <v>54</v>
      </c>
      <c r="D221" s="226">
        <v>0</v>
      </c>
      <c r="E221" s="226">
        <v>0</v>
      </c>
      <c r="F221" s="226">
        <v>0</v>
      </c>
      <c r="G221" s="226">
        <v>0</v>
      </c>
      <c r="H221" s="213"/>
      <c r="I221" s="213"/>
      <c r="J221" s="213"/>
      <c r="K221" s="213"/>
    </row>
    <row r="222" spans="1:11" ht="14.1" customHeight="1" x14ac:dyDescent="0.25">
      <c r="A222" s="213"/>
      <c r="B222" s="213"/>
      <c r="C222" s="229" t="s">
        <v>55</v>
      </c>
      <c r="D222" s="226">
        <v>0</v>
      </c>
      <c r="E222" s="226">
        <v>0</v>
      </c>
      <c r="F222" s="226">
        <v>0</v>
      </c>
      <c r="G222" s="226">
        <v>0</v>
      </c>
      <c r="H222" s="213"/>
      <c r="I222" s="213"/>
      <c r="J222" s="213"/>
      <c r="K222" s="213"/>
    </row>
    <row r="223" spans="1:11" ht="14.1" customHeight="1" x14ac:dyDescent="0.25">
      <c r="A223" s="213"/>
      <c r="B223" s="213"/>
      <c r="C223" s="229" t="s">
        <v>61</v>
      </c>
      <c r="D223" s="226">
        <v>0</v>
      </c>
      <c r="E223" s="226">
        <v>0</v>
      </c>
      <c r="F223" s="226">
        <v>0</v>
      </c>
      <c r="G223" s="226">
        <v>0</v>
      </c>
      <c r="H223" s="213"/>
      <c r="I223" s="213"/>
      <c r="J223" s="213"/>
      <c r="K223" s="213"/>
    </row>
    <row r="224" spans="1:11" ht="14.1" customHeight="1" x14ac:dyDescent="0.25">
      <c r="A224" s="213"/>
      <c r="B224" s="213"/>
      <c r="C224" s="229" t="s">
        <v>54</v>
      </c>
      <c r="D224" s="226">
        <v>0</v>
      </c>
      <c r="E224" s="226">
        <v>0</v>
      </c>
      <c r="F224" s="226">
        <v>0</v>
      </c>
      <c r="G224" s="226">
        <v>0</v>
      </c>
      <c r="H224" s="213"/>
      <c r="I224" s="213"/>
      <c r="J224" s="213"/>
      <c r="K224" s="213"/>
    </row>
    <row r="225" spans="1:11" ht="14.1" customHeight="1" x14ac:dyDescent="0.25">
      <c r="A225" s="213"/>
      <c r="B225" s="213"/>
      <c r="C225" s="229" t="s">
        <v>55</v>
      </c>
      <c r="D225" s="226">
        <v>0</v>
      </c>
      <c r="E225" s="226">
        <v>0</v>
      </c>
      <c r="F225" s="226">
        <v>0</v>
      </c>
      <c r="G225" s="226">
        <v>0</v>
      </c>
      <c r="H225" s="213"/>
      <c r="I225" s="213"/>
      <c r="J225" s="213"/>
      <c r="K225" s="213"/>
    </row>
    <row r="226" spans="1:11" ht="14.1" customHeight="1" x14ac:dyDescent="0.25">
      <c r="A226" s="213"/>
      <c r="B226" s="213"/>
      <c r="C226" s="229" t="s">
        <v>62</v>
      </c>
      <c r="D226" s="226">
        <v>0</v>
      </c>
      <c r="E226" s="226">
        <v>0</v>
      </c>
      <c r="F226" s="226">
        <v>0</v>
      </c>
      <c r="G226" s="226">
        <v>0</v>
      </c>
      <c r="H226" s="213"/>
      <c r="I226" s="213"/>
      <c r="J226" s="213"/>
      <c r="K226" s="213"/>
    </row>
    <row r="227" spans="1:11" ht="14.1" customHeight="1" x14ac:dyDescent="0.25">
      <c r="A227" s="213"/>
      <c r="B227" s="213"/>
      <c r="C227" s="229" t="s">
        <v>54</v>
      </c>
      <c r="D227" s="226">
        <v>0</v>
      </c>
      <c r="E227" s="226">
        <v>0</v>
      </c>
      <c r="F227" s="226">
        <v>0</v>
      </c>
      <c r="G227" s="226">
        <v>0</v>
      </c>
      <c r="H227" s="213"/>
      <c r="I227" s="213"/>
      <c r="J227" s="213"/>
      <c r="K227" s="213"/>
    </row>
    <row r="228" spans="1:11" ht="14.1" customHeight="1" x14ac:dyDescent="0.25">
      <c r="A228" s="213"/>
      <c r="B228" s="213"/>
      <c r="C228" s="229" t="s">
        <v>63</v>
      </c>
      <c r="D228" s="226">
        <v>0</v>
      </c>
      <c r="E228" s="226">
        <v>0</v>
      </c>
      <c r="F228" s="226">
        <v>0</v>
      </c>
      <c r="G228" s="226">
        <v>0</v>
      </c>
      <c r="H228" s="213"/>
      <c r="I228" s="213"/>
      <c r="J228" s="213"/>
      <c r="K228" s="213"/>
    </row>
    <row r="229" spans="1:11" ht="14.1" customHeight="1" x14ac:dyDescent="0.25">
      <c r="A229" s="213"/>
      <c r="B229" s="213"/>
      <c r="C229" s="229" t="s">
        <v>64</v>
      </c>
      <c r="D229" s="226">
        <v>0</v>
      </c>
      <c r="E229" s="226">
        <v>0</v>
      </c>
      <c r="F229" s="226">
        <v>0</v>
      </c>
      <c r="G229" s="226">
        <v>0</v>
      </c>
      <c r="H229" s="213"/>
      <c r="I229" s="213"/>
      <c r="J229" s="213"/>
      <c r="K229" s="213"/>
    </row>
    <row r="230" spans="1:11" ht="14.1" customHeight="1" x14ac:dyDescent="0.25">
      <c r="A230" s="213"/>
      <c r="B230" s="213"/>
      <c r="C230" s="229" t="s">
        <v>65</v>
      </c>
      <c r="D230" s="226">
        <v>0</v>
      </c>
      <c r="E230" s="226">
        <v>0</v>
      </c>
      <c r="F230" s="226">
        <v>0</v>
      </c>
      <c r="G230" s="226">
        <v>0</v>
      </c>
      <c r="H230" s="213"/>
      <c r="I230" s="213"/>
      <c r="J230" s="213"/>
      <c r="K230" s="213"/>
    </row>
    <row r="231" spans="1:11" ht="14.1" customHeight="1" x14ac:dyDescent="0.25">
      <c r="A231" s="213"/>
      <c r="B231" s="213"/>
      <c r="C231" s="229" t="s">
        <v>66</v>
      </c>
      <c r="D231" s="226">
        <v>0</v>
      </c>
      <c r="E231" s="226">
        <v>0</v>
      </c>
      <c r="F231" s="226">
        <v>0</v>
      </c>
      <c r="G231" s="226">
        <v>0</v>
      </c>
      <c r="H231" s="213"/>
      <c r="I231" s="213"/>
      <c r="J231" s="213"/>
      <c r="K231" s="213"/>
    </row>
    <row r="232" spans="1:11" ht="14.1" customHeight="1" x14ac:dyDescent="0.25">
      <c r="A232" s="213"/>
      <c r="B232" s="213"/>
      <c r="C232" s="229" t="s">
        <v>67</v>
      </c>
      <c r="D232" s="226">
        <v>700000</v>
      </c>
      <c r="E232" s="226">
        <v>300000</v>
      </c>
      <c r="F232" s="226">
        <v>300000</v>
      </c>
      <c r="G232" s="226">
        <v>300000</v>
      </c>
      <c r="H232" s="213"/>
      <c r="I232" s="213"/>
      <c r="J232" s="213"/>
      <c r="K232" s="213"/>
    </row>
    <row r="233" spans="1:11" ht="14.1" customHeight="1" x14ac:dyDescent="0.25">
      <c r="A233" s="213"/>
      <c r="B233" s="213"/>
      <c r="C233" s="229" t="s">
        <v>54</v>
      </c>
      <c r="D233" s="226">
        <v>700000</v>
      </c>
      <c r="E233" s="226">
        <v>300000</v>
      </c>
      <c r="F233" s="226">
        <v>300000</v>
      </c>
      <c r="G233" s="226">
        <v>300000</v>
      </c>
      <c r="H233" s="213"/>
      <c r="I233" s="213"/>
      <c r="J233" s="213"/>
      <c r="K233" s="213"/>
    </row>
    <row r="234" spans="1:11" ht="14.1" customHeight="1" x14ac:dyDescent="0.25">
      <c r="A234" s="213"/>
      <c r="B234" s="213"/>
      <c r="C234" s="229" t="s">
        <v>63</v>
      </c>
      <c r="D234" s="226">
        <v>0</v>
      </c>
      <c r="E234" s="226">
        <v>0</v>
      </c>
      <c r="F234" s="226">
        <v>0</v>
      </c>
      <c r="G234" s="226">
        <v>0</v>
      </c>
      <c r="H234" s="213"/>
      <c r="I234" s="213"/>
      <c r="J234" s="213"/>
      <c r="K234" s="213"/>
    </row>
    <row r="235" spans="1:11" ht="14.1" customHeight="1" x14ac:dyDescent="0.25">
      <c r="A235" s="213"/>
      <c r="B235" s="213"/>
      <c r="C235" s="229" t="s">
        <v>64</v>
      </c>
      <c r="D235" s="226">
        <v>0</v>
      </c>
      <c r="E235" s="226">
        <v>0</v>
      </c>
      <c r="F235" s="226">
        <v>0</v>
      </c>
      <c r="G235" s="226">
        <v>0</v>
      </c>
      <c r="H235" s="213"/>
      <c r="I235" s="213"/>
      <c r="J235" s="213"/>
      <c r="K235" s="213"/>
    </row>
    <row r="236" spans="1:11" ht="14.1" customHeight="1" x14ac:dyDescent="0.25">
      <c r="A236" s="213"/>
      <c r="B236" s="213"/>
      <c r="C236" s="229" t="s">
        <v>65</v>
      </c>
      <c r="D236" s="226">
        <v>0</v>
      </c>
      <c r="E236" s="226">
        <v>0</v>
      </c>
      <c r="F236" s="226">
        <v>0</v>
      </c>
      <c r="G236" s="226">
        <v>0</v>
      </c>
      <c r="H236" s="213"/>
      <c r="I236" s="213"/>
      <c r="J236" s="213"/>
      <c r="K236" s="213"/>
    </row>
    <row r="237" spans="1:11" ht="14.1" customHeight="1" x14ac:dyDescent="0.25">
      <c r="A237" s="213"/>
      <c r="B237" s="213"/>
      <c r="C237" s="229" t="s">
        <v>66</v>
      </c>
      <c r="D237" s="226">
        <v>0</v>
      </c>
      <c r="E237" s="226">
        <v>0</v>
      </c>
      <c r="F237" s="226">
        <v>0</v>
      </c>
      <c r="G237" s="226">
        <v>0</v>
      </c>
      <c r="H237" s="213"/>
      <c r="I237" s="213"/>
      <c r="J237" s="213"/>
      <c r="K237" s="213"/>
    </row>
    <row r="238" spans="1:11" ht="14.1" customHeight="1" x14ac:dyDescent="0.25">
      <c r="A238" s="213"/>
      <c r="B238" s="213"/>
      <c r="C238" s="229" t="s">
        <v>68</v>
      </c>
      <c r="D238" s="226">
        <v>0</v>
      </c>
      <c r="E238" s="226">
        <v>0</v>
      </c>
      <c r="F238" s="226">
        <v>0</v>
      </c>
      <c r="G238" s="226">
        <v>0</v>
      </c>
      <c r="H238" s="213"/>
      <c r="I238" s="213"/>
      <c r="J238" s="213"/>
      <c r="K238" s="213"/>
    </row>
    <row r="239" spans="1:11" ht="14.1" customHeight="1" x14ac:dyDescent="0.25">
      <c r="A239" s="213"/>
      <c r="B239" s="213"/>
      <c r="C239" s="229" t="s">
        <v>54</v>
      </c>
      <c r="D239" s="226">
        <v>0</v>
      </c>
      <c r="E239" s="226">
        <v>0</v>
      </c>
      <c r="F239" s="226">
        <v>0</v>
      </c>
      <c r="G239" s="226">
        <v>0</v>
      </c>
      <c r="H239" s="213"/>
      <c r="I239" s="213"/>
      <c r="J239" s="213"/>
      <c r="K239" s="213"/>
    </row>
    <row r="240" spans="1:11" ht="14.1" customHeight="1" x14ac:dyDescent="0.25">
      <c r="A240" s="213"/>
      <c r="B240" s="213"/>
      <c r="C240" s="229" t="s">
        <v>63</v>
      </c>
      <c r="D240" s="226">
        <v>0</v>
      </c>
      <c r="E240" s="226">
        <v>0</v>
      </c>
      <c r="F240" s="226">
        <v>0</v>
      </c>
      <c r="G240" s="226">
        <v>0</v>
      </c>
      <c r="H240" s="213"/>
      <c r="I240" s="213"/>
      <c r="J240" s="213"/>
      <c r="K240" s="213"/>
    </row>
    <row r="241" spans="1:11" ht="14.1" customHeight="1" x14ac:dyDescent="0.25">
      <c r="A241" s="213"/>
      <c r="B241" s="213"/>
      <c r="C241" s="229" t="s">
        <v>64</v>
      </c>
      <c r="D241" s="226">
        <v>0</v>
      </c>
      <c r="E241" s="226">
        <v>0</v>
      </c>
      <c r="F241" s="226">
        <v>0</v>
      </c>
      <c r="G241" s="226">
        <v>0</v>
      </c>
      <c r="H241" s="213"/>
      <c r="I241" s="213"/>
      <c r="J241" s="213"/>
      <c r="K241" s="213"/>
    </row>
    <row r="242" spans="1:11" ht="14.1" customHeight="1" x14ac:dyDescent="0.25">
      <c r="A242" s="213"/>
      <c r="B242" s="213"/>
      <c r="C242" s="229" t="s">
        <v>65</v>
      </c>
      <c r="D242" s="226">
        <v>0</v>
      </c>
      <c r="E242" s="226">
        <v>0</v>
      </c>
      <c r="F242" s="226">
        <v>0</v>
      </c>
      <c r="G242" s="226">
        <v>0</v>
      </c>
      <c r="H242" s="213"/>
      <c r="I242" s="213"/>
      <c r="J242" s="213"/>
      <c r="K242" s="213"/>
    </row>
    <row r="243" spans="1:11" ht="14.1" customHeight="1" x14ac:dyDescent="0.25">
      <c r="A243" s="213"/>
      <c r="B243" s="213"/>
      <c r="C243" s="229" t="s">
        <v>66</v>
      </c>
      <c r="D243" s="226">
        <v>0</v>
      </c>
      <c r="E243" s="226">
        <v>0</v>
      </c>
      <c r="F243" s="226">
        <v>0</v>
      </c>
      <c r="G243" s="226">
        <v>0</v>
      </c>
      <c r="H243" s="213"/>
      <c r="I243" s="213"/>
      <c r="J243" s="213"/>
      <c r="K243" s="213"/>
    </row>
    <row r="244" spans="1:11" ht="14.1" customHeight="1" x14ac:dyDescent="0.25">
      <c r="A244" s="213"/>
      <c r="B244" s="213"/>
      <c r="C244" s="229" t="s">
        <v>69</v>
      </c>
      <c r="D244" s="226">
        <v>0</v>
      </c>
      <c r="E244" s="226">
        <v>0</v>
      </c>
      <c r="F244" s="226">
        <v>0</v>
      </c>
      <c r="G244" s="226">
        <v>0</v>
      </c>
      <c r="H244" s="213"/>
      <c r="I244" s="213"/>
      <c r="J244" s="213"/>
      <c r="K244" s="213"/>
    </row>
    <row r="245" spans="1:11" ht="14.1" customHeight="1" x14ac:dyDescent="0.25">
      <c r="A245" s="213"/>
      <c r="B245" s="213"/>
      <c r="C245" s="229" t="s">
        <v>70</v>
      </c>
      <c r="D245" s="226">
        <v>0</v>
      </c>
      <c r="E245" s="226">
        <v>0</v>
      </c>
      <c r="F245" s="226">
        <v>0</v>
      </c>
      <c r="G245" s="226">
        <v>0</v>
      </c>
      <c r="H245" s="213"/>
      <c r="I245" s="213"/>
      <c r="J245" s="213"/>
      <c r="K245" s="213"/>
    </row>
    <row r="246" spans="1:11" ht="14.1" customHeight="1" x14ac:dyDescent="0.25">
      <c r="A246" s="213"/>
      <c r="B246" s="213"/>
      <c r="C246" s="227" t="s">
        <v>71</v>
      </c>
      <c r="D246" s="226">
        <v>700000</v>
      </c>
      <c r="E246" s="226">
        <v>300000</v>
      </c>
      <c r="F246" s="226">
        <v>300000</v>
      </c>
      <c r="G246" s="226">
        <v>300000</v>
      </c>
      <c r="H246" s="213"/>
      <c r="I246" s="213"/>
      <c r="J246" s="213"/>
      <c r="K246" s="213"/>
    </row>
    <row r="247" spans="1:11" ht="18" customHeight="1" x14ac:dyDescent="0.25">
      <c r="A247" s="213"/>
      <c r="B247" s="213"/>
      <c r="C247" s="235" t="s">
        <v>33</v>
      </c>
      <c r="D247" s="2490" t="s">
        <v>673</v>
      </c>
      <c r="E247" s="2491"/>
      <c r="F247" s="2491"/>
      <c r="G247" s="2491"/>
      <c r="H247" s="213"/>
      <c r="I247" s="213"/>
      <c r="J247" s="213"/>
      <c r="K247" s="213"/>
    </row>
    <row r="248" spans="1:11" ht="18" customHeight="1" x14ac:dyDescent="0.25">
      <c r="A248" s="213"/>
      <c r="B248" s="213"/>
      <c r="C248" s="211" t="s">
        <v>35</v>
      </c>
      <c r="D248" s="2486" t="s">
        <v>672</v>
      </c>
      <c r="E248" s="2487"/>
      <c r="F248" s="2487"/>
      <c r="G248" s="2487"/>
      <c r="H248" s="213"/>
      <c r="I248" s="213"/>
      <c r="J248" s="213"/>
      <c r="K248" s="213"/>
    </row>
    <row r="249" spans="1:11" ht="18" customHeight="1" x14ac:dyDescent="0.25">
      <c r="A249" s="213"/>
      <c r="B249" s="213"/>
      <c r="C249" s="211" t="s">
        <v>37</v>
      </c>
      <c r="D249" s="2486" t="s">
        <v>671</v>
      </c>
      <c r="E249" s="2487"/>
      <c r="F249" s="2487"/>
      <c r="G249" s="2487"/>
      <c r="H249" s="213"/>
      <c r="I249" s="213"/>
      <c r="J249" s="213"/>
      <c r="K249" s="213"/>
    </row>
    <row r="250" spans="1:11" ht="15" customHeight="1" x14ac:dyDescent="0.25">
      <c r="A250" s="213"/>
      <c r="B250" s="213"/>
      <c r="C250" s="233"/>
      <c r="D250" s="232">
        <v>2022</v>
      </c>
      <c r="E250" s="232">
        <v>2023</v>
      </c>
      <c r="F250" s="232">
        <v>2024</v>
      </c>
      <c r="G250" s="232">
        <v>2025</v>
      </c>
      <c r="H250" s="213"/>
      <c r="I250" s="213"/>
      <c r="J250" s="213"/>
      <c r="K250" s="213"/>
    </row>
    <row r="251" spans="1:11" ht="15" customHeight="1" x14ac:dyDescent="0.25">
      <c r="A251" s="213"/>
      <c r="B251" s="213"/>
      <c r="C251" s="231"/>
      <c r="D251" s="230" t="s">
        <v>17</v>
      </c>
      <c r="E251" s="230" t="s">
        <v>18</v>
      </c>
      <c r="F251" s="230" t="s">
        <v>18</v>
      </c>
      <c r="G251" s="230" t="s">
        <v>18</v>
      </c>
      <c r="H251" s="213"/>
      <c r="I251" s="213"/>
      <c r="J251" s="213"/>
      <c r="K251" s="213"/>
    </row>
    <row r="252" spans="1:11" ht="14.1" customHeight="1" x14ac:dyDescent="0.25">
      <c r="A252" s="213"/>
      <c r="B252" s="213"/>
      <c r="C252" s="220" t="s">
        <v>39</v>
      </c>
      <c r="D252" s="234" t="s">
        <v>47</v>
      </c>
      <c r="E252" s="234" t="s">
        <v>670</v>
      </c>
      <c r="F252" s="234" t="s">
        <v>670</v>
      </c>
      <c r="G252" s="234" t="s">
        <v>670</v>
      </c>
      <c r="H252" s="213"/>
      <c r="I252" s="213"/>
      <c r="J252" s="213"/>
      <c r="K252" s="213"/>
    </row>
    <row r="253" spans="1:11" ht="14.1" customHeight="1" x14ac:dyDescent="0.25">
      <c r="A253" s="213"/>
      <c r="B253" s="213"/>
      <c r="C253" s="220" t="s">
        <v>40</v>
      </c>
      <c r="D253" s="234" t="s">
        <v>47</v>
      </c>
      <c r="E253" s="234" t="s">
        <v>82</v>
      </c>
      <c r="F253" s="234" t="s">
        <v>82</v>
      </c>
      <c r="G253" s="234" t="s">
        <v>82</v>
      </c>
      <c r="H253" s="213"/>
      <c r="I253" s="213"/>
      <c r="J253" s="213"/>
      <c r="K253" s="213"/>
    </row>
    <row r="254" spans="1:11" ht="14.1" customHeight="1" x14ac:dyDescent="0.25">
      <c r="A254" s="213"/>
      <c r="B254" s="213"/>
      <c r="C254" s="220" t="s">
        <v>43</v>
      </c>
      <c r="D254" s="234" t="s">
        <v>48</v>
      </c>
      <c r="E254" s="234" t="s">
        <v>669</v>
      </c>
      <c r="F254" s="234" t="s">
        <v>669</v>
      </c>
      <c r="G254" s="234" t="s">
        <v>669</v>
      </c>
      <c r="H254" s="213"/>
      <c r="I254" s="213"/>
      <c r="J254" s="213"/>
      <c r="K254" s="213"/>
    </row>
    <row r="255" spans="1:11" ht="14.1" customHeight="1" x14ac:dyDescent="0.25">
      <c r="A255" s="213"/>
      <c r="B255" s="213"/>
      <c r="C255" s="220" t="s">
        <v>46</v>
      </c>
      <c r="D255" s="234" t="s">
        <v>47</v>
      </c>
      <c r="E255" s="234" t="s">
        <v>47</v>
      </c>
      <c r="F255" s="234" t="s">
        <v>48</v>
      </c>
      <c r="G255" s="234" t="s">
        <v>48</v>
      </c>
      <c r="H255" s="213"/>
      <c r="I255" s="213"/>
      <c r="J255" s="213"/>
      <c r="K255" s="213"/>
    </row>
    <row r="256" spans="1:11" ht="14.1" customHeight="1" x14ac:dyDescent="0.25">
      <c r="A256" s="213"/>
      <c r="B256" s="213"/>
      <c r="C256" s="220" t="s">
        <v>49</v>
      </c>
      <c r="D256" s="234" t="s">
        <v>47</v>
      </c>
      <c r="E256" s="234" t="s">
        <v>47</v>
      </c>
      <c r="F256" s="234" t="s">
        <v>48</v>
      </c>
      <c r="G256" s="234" t="s">
        <v>48</v>
      </c>
      <c r="H256" s="213"/>
      <c r="I256" s="213"/>
      <c r="J256" s="213"/>
      <c r="K256" s="213"/>
    </row>
    <row r="257" spans="1:11" ht="14.1" customHeight="1" x14ac:dyDescent="0.25">
      <c r="A257" s="213"/>
      <c r="B257" s="213"/>
      <c r="C257" s="220" t="s">
        <v>51</v>
      </c>
      <c r="D257" s="234" t="s">
        <v>47</v>
      </c>
      <c r="E257" s="234" t="s">
        <v>47</v>
      </c>
      <c r="F257" s="234" t="s">
        <v>48</v>
      </c>
      <c r="G257" s="234" t="s">
        <v>48</v>
      </c>
      <c r="H257" s="213"/>
      <c r="I257" s="213"/>
      <c r="J257" s="213"/>
      <c r="K257" s="213"/>
    </row>
    <row r="258" spans="1:11" ht="14.1" customHeight="1" x14ac:dyDescent="0.25">
      <c r="A258" s="213"/>
      <c r="B258" s="213"/>
      <c r="C258" s="2488" t="s">
        <v>52</v>
      </c>
      <c r="D258" s="2489"/>
      <c r="E258" s="2489"/>
      <c r="F258" s="2489"/>
      <c r="G258" s="2489"/>
      <c r="H258" s="213"/>
      <c r="I258" s="213"/>
      <c r="J258" s="213"/>
      <c r="K258" s="213"/>
    </row>
    <row r="259" spans="1:11" ht="14.1" customHeight="1" x14ac:dyDescent="0.25">
      <c r="A259" s="213"/>
      <c r="B259" s="213"/>
      <c r="C259" s="233"/>
      <c r="D259" s="232">
        <v>2022</v>
      </c>
      <c r="E259" s="232">
        <v>2023</v>
      </c>
      <c r="F259" s="232">
        <v>2024</v>
      </c>
      <c r="G259" s="232">
        <v>2025</v>
      </c>
      <c r="H259" s="213"/>
      <c r="I259" s="213"/>
      <c r="J259" s="213"/>
      <c r="K259" s="213"/>
    </row>
    <row r="260" spans="1:11" ht="14.1" customHeight="1" x14ac:dyDescent="0.25">
      <c r="A260" s="213"/>
      <c r="B260" s="213"/>
      <c r="C260" s="231"/>
      <c r="D260" s="230" t="s">
        <v>17</v>
      </c>
      <c r="E260" s="230" t="s">
        <v>18</v>
      </c>
      <c r="F260" s="230" t="s">
        <v>18</v>
      </c>
      <c r="G260" s="230" t="s">
        <v>18</v>
      </c>
      <c r="H260" s="213"/>
      <c r="I260" s="213"/>
      <c r="J260" s="213"/>
      <c r="K260" s="213"/>
    </row>
    <row r="261" spans="1:11" ht="14.1" customHeight="1" x14ac:dyDescent="0.25">
      <c r="A261" s="213"/>
      <c r="B261" s="213"/>
      <c r="C261" s="229" t="s">
        <v>53</v>
      </c>
      <c r="D261" s="228" t="s">
        <v>47</v>
      </c>
      <c r="E261" s="226">
        <v>0</v>
      </c>
      <c r="F261" s="226">
        <v>0</v>
      </c>
      <c r="G261" s="226">
        <v>0</v>
      </c>
      <c r="H261" s="213"/>
      <c r="I261" s="213"/>
      <c r="J261" s="213"/>
      <c r="K261" s="213"/>
    </row>
    <row r="262" spans="1:11" ht="14.1" customHeight="1" x14ac:dyDescent="0.25">
      <c r="A262" s="213"/>
      <c r="B262" s="213"/>
      <c r="C262" s="229" t="s">
        <v>54</v>
      </c>
      <c r="D262" s="228" t="s">
        <v>47</v>
      </c>
      <c r="E262" s="226">
        <v>0</v>
      </c>
      <c r="F262" s="226">
        <v>0</v>
      </c>
      <c r="G262" s="226">
        <v>0</v>
      </c>
      <c r="H262" s="213"/>
      <c r="I262" s="213"/>
      <c r="J262" s="213"/>
      <c r="K262" s="213"/>
    </row>
    <row r="263" spans="1:11" ht="14.1" customHeight="1" x14ac:dyDescent="0.25">
      <c r="A263" s="213"/>
      <c r="B263" s="213"/>
      <c r="C263" s="229" t="s">
        <v>55</v>
      </c>
      <c r="D263" s="228" t="s">
        <v>47</v>
      </c>
      <c r="E263" s="226">
        <v>0</v>
      </c>
      <c r="F263" s="226">
        <v>0</v>
      </c>
      <c r="G263" s="226">
        <v>0</v>
      </c>
      <c r="H263" s="213"/>
      <c r="I263" s="213"/>
      <c r="J263" s="213"/>
      <c r="K263" s="213"/>
    </row>
    <row r="264" spans="1:11" ht="14.1" customHeight="1" x14ac:dyDescent="0.25">
      <c r="A264" s="213"/>
      <c r="B264" s="213"/>
      <c r="C264" s="229" t="s">
        <v>56</v>
      </c>
      <c r="D264" s="228" t="s">
        <v>47</v>
      </c>
      <c r="E264" s="226">
        <v>0</v>
      </c>
      <c r="F264" s="226">
        <v>0</v>
      </c>
      <c r="G264" s="226">
        <v>0</v>
      </c>
      <c r="H264" s="213"/>
      <c r="I264" s="213"/>
      <c r="J264" s="213"/>
      <c r="K264" s="213"/>
    </row>
    <row r="265" spans="1:11" ht="14.1" customHeight="1" x14ac:dyDescent="0.25">
      <c r="A265" s="213"/>
      <c r="B265" s="213"/>
      <c r="C265" s="229" t="s">
        <v>54</v>
      </c>
      <c r="D265" s="228" t="s">
        <v>47</v>
      </c>
      <c r="E265" s="226">
        <v>0</v>
      </c>
      <c r="F265" s="226">
        <v>0</v>
      </c>
      <c r="G265" s="226">
        <v>0</v>
      </c>
      <c r="H265" s="213"/>
      <c r="I265" s="213"/>
      <c r="J265" s="213"/>
      <c r="K265" s="213"/>
    </row>
    <row r="266" spans="1:11" ht="14.1" customHeight="1" x14ac:dyDescent="0.25">
      <c r="A266" s="213"/>
      <c r="B266" s="213"/>
      <c r="C266" s="229" t="s">
        <v>55</v>
      </c>
      <c r="D266" s="228" t="s">
        <v>47</v>
      </c>
      <c r="E266" s="226">
        <v>0</v>
      </c>
      <c r="F266" s="226">
        <v>0</v>
      </c>
      <c r="G266" s="226">
        <v>0</v>
      </c>
      <c r="H266" s="213"/>
      <c r="I266" s="213"/>
      <c r="J266" s="213"/>
      <c r="K266" s="213"/>
    </row>
    <row r="267" spans="1:11" ht="14.1" customHeight="1" x14ac:dyDescent="0.25">
      <c r="A267" s="213"/>
      <c r="B267" s="213"/>
      <c r="C267" s="229" t="s">
        <v>57</v>
      </c>
      <c r="D267" s="228" t="s">
        <v>47</v>
      </c>
      <c r="E267" s="226">
        <v>0</v>
      </c>
      <c r="F267" s="226">
        <v>0</v>
      </c>
      <c r="G267" s="226">
        <v>0</v>
      </c>
      <c r="H267" s="213"/>
      <c r="I267" s="213"/>
      <c r="J267" s="213"/>
      <c r="K267" s="213"/>
    </row>
    <row r="268" spans="1:11" ht="14.1" customHeight="1" x14ac:dyDescent="0.25">
      <c r="A268" s="213"/>
      <c r="B268" s="213"/>
      <c r="C268" s="229" t="s">
        <v>54</v>
      </c>
      <c r="D268" s="228" t="s">
        <v>47</v>
      </c>
      <c r="E268" s="226">
        <v>0</v>
      </c>
      <c r="F268" s="226">
        <v>0</v>
      </c>
      <c r="G268" s="226">
        <v>0</v>
      </c>
      <c r="H268" s="213"/>
      <c r="I268" s="213"/>
      <c r="J268" s="213"/>
      <c r="K268" s="213"/>
    </row>
    <row r="269" spans="1:11" ht="14.1" customHeight="1" x14ac:dyDescent="0.25">
      <c r="A269" s="213"/>
      <c r="B269" s="213"/>
      <c r="C269" s="229" t="s">
        <v>55</v>
      </c>
      <c r="D269" s="228" t="s">
        <v>47</v>
      </c>
      <c r="E269" s="226">
        <v>0</v>
      </c>
      <c r="F269" s="226">
        <v>0</v>
      </c>
      <c r="G269" s="226">
        <v>0</v>
      </c>
      <c r="H269" s="213"/>
      <c r="I269" s="213"/>
      <c r="J269" s="213"/>
      <c r="K269" s="213"/>
    </row>
    <row r="270" spans="1:11" ht="14.1" customHeight="1" x14ac:dyDescent="0.25">
      <c r="A270" s="213"/>
      <c r="B270" s="213"/>
      <c r="C270" s="229" t="s">
        <v>58</v>
      </c>
      <c r="D270" s="228" t="s">
        <v>47</v>
      </c>
      <c r="E270" s="226">
        <v>0</v>
      </c>
      <c r="F270" s="226">
        <v>0</v>
      </c>
      <c r="G270" s="226">
        <v>0</v>
      </c>
      <c r="H270" s="213"/>
      <c r="I270" s="213"/>
      <c r="J270" s="213"/>
      <c r="K270" s="213"/>
    </row>
    <row r="271" spans="1:11" ht="14.1" customHeight="1" x14ac:dyDescent="0.25">
      <c r="A271" s="213"/>
      <c r="B271" s="213"/>
      <c r="C271" s="229" t="s">
        <v>54</v>
      </c>
      <c r="D271" s="228" t="s">
        <v>47</v>
      </c>
      <c r="E271" s="226">
        <v>0</v>
      </c>
      <c r="F271" s="226">
        <v>0</v>
      </c>
      <c r="G271" s="226">
        <v>0</v>
      </c>
      <c r="H271" s="213"/>
      <c r="I271" s="213"/>
      <c r="J271" s="213"/>
      <c r="K271" s="213"/>
    </row>
    <row r="272" spans="1:11" ht="14.1" customHeight="1" x14ac:dyDescent="0.25">
      <c r="A272" s="213"/>
      <c r="B272" s="213"/>
      <c r="C272" s="229" t="s">
        <v>55</v>
      </c>
      <c r="D272" s="228" t="s">
        <v>47</v>
      </c>
      <c r="E272" s="226">
        <v>0</v>
      </c>
      <c r="F272" s="226">
        <v>0</v>
      </c>
      <c r="G272" s="226">
        <v>0</v>
      </c>
      <c r="H272" s="213"/>
      <c r="I272" s="213"/>
      <c r="J272" s="213"/>
      <c r="K272" s="213"/>
    </row>
    <row r="273" spans="1:11" ht="14.1" customHeight="1" x14ac:dyDescent="0.25">
      <c r="A273" s="213"/>
      <c r="B273" s="213"/>
      <c r="C273" s="229" t="s">
        <v>59</v>
      </c>
      <c r="D273" s="228" t="s">
        <v>47</v>
      </c>
      <c r="E273" s="226">
        <v>0</v>
      </c>
      <c r="F273" s="226">
        <v>0</v>
      </c>
      <c r="G273" s="226">
        <v>0</v>
      </c>
      <c r="H273" s="213"/>
      <c r="I273" s="213"/>
      <c r="J273" s="213"/>
      <c r="K273" s="213"/>
    </row>
    <row r="274" spans="1:11" ht="14.1" customHeight="1" x14ac:dyDescent="0.25">
      <c r="A274" s="213"/>
      <c r="B274" s="213"/>
      <c r="C274" s="229" t="s">
        <v>54</v>
      </c>
      <c r="D274" s="228" t="s">
        <v>47</v>
      </c>
      <c r="E274" s="226">
        <v>0</v>
      </c>
      <c r="F274" s="226">
        <v>0</v>
      </c>
      <c r="G274" s="226">
        <v>0</v>
      </c>
      <c r="H274" s="213"/>
      <c r="I274" s="213"/>
      <c r="J274" s="213"/>
      <c r="K274" s="213"/>
    </row>
    <row r="275" spans="1:11" ht="14.1" customHeight="1" x14ac:dyDescent="0.25">
      <c r="A275" s="213"/>
      <c r="B275" s="213"/>
      <c r="C275" s="229" t="s">
        <v>55</v>
      </c>
      <c r="D275" s="228" t="s">
        <v>47</v>
      </c>
      <c r="E275" s="226">
        <v>0</v>
      </c>
      <c r="F275" s="226">
        <v>0</v>
      </c>
      <c r="G275" s="226">
        <v>0</v>
      </c>
      <c r="H275" s="213"/>
      <c r="I275" s="213"/>
      <c r="J275" s="213"/>
      <c r="K275" s="213"/>
    </row>
    <row r="276" spans="1:11" ht="14.1" customHeight="1" x14ac:dyDescent="0.25">
      <c r="A276" s="213"/>
      <c r="B276" s="213"/>
      <c r="C276" s="229" t="s">
        <v>60</v>
      </c>
      <c r="D276" s="228" t="s">
        <v>47</v>
      </c>
      <c r="E276" s="226">
        <v>0</v>
      </c>
      <c r="F276" s="226">
        <v>0</v>
      </c>
      <c r="G276" s="226">
        <v>0</v>
      </c>
      <c r="H276" s="213"/>
      <c r="I276" s="213"/>
      <c r="J276" s="213"/>
      <c r="K276" s="213"/>
    </row>
    <row r="277" spans="1:11" ht="14.1" customHeight="1" x14ac:dyDescent="0.25">
      <c r="A277" s="213"/>
      <c r="B277" s="213"/>
      <c r="C277" s="229" t="s">
        <v>54</v>
      </c>
      <c r="D277" s="228" t="s">
        <v>47</v>
      </c>
      <c r="E277" s="226">
        <v>0</v>
      </c>
      <c r="F277" s="226">
        <v>0</v>
      </c>
      <c r="G277" s="226">
        <v>0</v>
      </c>
      <c r="H277" s="213"/>
      <c r="I277" s="213"/>
      <c r="J277" s="213"/>
      <c r="K277" s="213"/>
    </row>
    <row r="278" spans="1:11" ht="14.1" customHeight="1" x14ac:dyDescent="0.25">
      <c r="A278" s="213"/>
      <c r="B278" s="213"/>
      <c r="C278" s="229" t="s">
        <v>55</v>
      </c>
      <c r="D278" s="228" t="s">
        <v>47</v>
      </c>
      <c r="E278" s="226">
        <v>0</v>
      </c>
      <c r="F278" s="226">
        <v>0</v>
      </c>
      <c r="G278" s="226">
        <v>0</v>
      </c>
      <c r="H278" s="213"/>
      <c r="I278" s="213"/>
      <c r="J278" s="213"/>
      <c r="K278" s="213"/>
    </row>
    <row r="279" spans="1:11" ht="14.1" customHeight="1" x14ac:dyDescent="0.25">
      <c r="A279" s="213"/>
      <c r="B279" s="213"/>
      <c r="C279" s="229" t="s">
        <v>61</v>
      </c>
      <c r="D279" s="228" t="s">
        <v>47</v>
      </c>
      <c r="E279" s="226">
        <v>0</v>
      </c>
      <c r="F279" s="226">
        <v>0</v>
      </c>
      <c r="G279" s="226">
        <v>0</v>
      </c>
      <c r="H279" s="213"/>
      <c r="I279" s="213"/>
      <c r="J279" s="213"/>
      <c r="K279" s="213"/>
    </row>
    <row r="280" spans="1:11" ht="14.1" customHeight="1" x14ac:dyDescent="0.25">
      <c r="A280" s="213"/>
      <c r="B280" s="213"/>
      <c r="C280" s="229" t="s">
        <v>54</v>
      </c>
      <c r="D280" s="228" t="s">
        <v>47</v>
      </c>
      <c r="E280" s="226">
        <v>0</v>
      </c>
      <c r="F280" s="226">
        <v>0</v>
      </c>
      <c r="G280" s="226">
        <v>0</v>
      </c>
      <c r="H280" s="213"/>
      <c r="I280" s="213"/>
      <c r="J280" s="213"/>
      <c r="K280" s="213"/>
    </row>
    <row r="281" spans="1:11" ht="14.1" customHeight="1" x14ac:dyDescent="0.25">
      <c r="A281" s="213"/>
      <c r="B281" s="213"/>
      <c r="C281" s="229" t="s">
        <v>55</v>
      </c>
      <c r="D281" s="228" t="s">
        <v>47</v>
      </c>
      <c r="E281" s="226">
        <v>0</v>
      </c>
      <c r="F281" s="226">
        <v>0</v>
      </c>
      <c r="G281" s="226">
        <v>0</v>
      </c>
      <c r="H281" s="213"/>
      <c r="I281" s="213"/>
      <c r="J281" s="213"/>
      <c r="K281" s="213"/>
    </row>
    <row r="282" spans="1:11" ht="14.1" customHeight="1" x14ac:dyDescent="0.25">
      <c r="A282" s="213"/>
      <c r="B282" s="213"/>
      <c r="C282" s="229" t="s">
        <v>62</v>
      </c>
      <c r="D282" s="228" t="s">
        <v>47</v>
      </c>
      <c r="E282" s="226">
        <v>0</v>
      </c>
      <c r="F282" s="226">
        <v>0</v>
      </c>
      <c r="G282" s="226">
        <v>0</v>
      </c>
      <c r="H282" s="213"/>
      <c r="I282" s="213"/>
      <c r="J282" s="213"/>
      <c r="K282" s="213"/>
    </row>
    <row r="283" spans="1:11" ht="14.1" customHeight="1" x14ac:dyDescent="0.25">
      <c r="A283" s="213"/>
      <c r="B283" s="213"/>
      <c r="C283" s="229" t="s">
        <v>54</v>
      </c>
      <c r="D283" s="228" t="s">
        <v>47</v>
      </c>
      <c r="E283" s="226">
        <v>0</v>
      </c>
      <c r="F283" s="226">
        <v>0</v>
      </c>
      <c r="G283" s="226">
        <v>0</v>
      </c>
      <c r="H283" s="213"/>
      <c r="I283" s="213"/>
      <c r="J283" s="213"/>
      <c r="K283" s="213"/>
    </row>
    <row r="284" spans="1:11" ht="14.1" customHeight="1" x14ac:dyDescent="0.25">
      <c r="A284" s="213"/>
      <c r="B284" s="213"/>
      <c r="C284" s="229" t="s">
        <v>63</v>
      </c>
      <c r="D284" s="228" t="s">
        <v>47</v>
      </c>
      <c r="E284" s="226">
        <v>0</v>
      </c>
      <c r="F284" s="226">
        <v>0</v>
      </c>
      <c r="G284" s="226">
        <v>0</v>
      </c>
      <c r="H284" s="213"/>
      <c r="I284" s="213"/>
      <c r="J284" s="213"/>
      <c r="K284" s="213"/>
    </row>
    <row r="285" spans="1:11" ht="14.1" customHeight="1" x14ac:dyDescent="0.25">
      <c r="A285" s="213"/>
      <c r="B285" s="213"/>
      <c r="C285" s="229" t="s">
        <v>64</v>
      </c>
      <c r="D285" s="228" t="s">
        <v>47</v>
      </c>
      <c r="E285" s="226">
        <v>0</v>
      </c>
      <c r="F285" s="226">
        <v>0</v>
      </c>
      <c r="G285" s="226">
        <v>0</v>
      </c>
      <c r="H285" s="213"/>
      <c r="I285" s="213"/>
      <c r="J285" s="213"/>
      <c r="K285" s="213"/>
    </row>
    <row r="286" spans="1:11" ht="14.1" customHeight="1" x14ac:dyDescent="0.25">
      <c r="A286" s="213"/>
      <c r="B286" s="213"/>
      <c r="C286" s="229" t="s">
        <v>65</v>
      </c>
      <c r="D286" s="228" t="s">
        <v>47</v>
      </c>
      <c r="E286" s="226">
        <v>0</v>
      </c>
      <c r="F286" s="226">
        <v>0</v>
      </c>
      <c r="G286" s="226">
        <v>0</v>
      </c>
      <c r="H286" s="213"/>
      <c r="I286" s="213"/>
      <c r="J286" s="213"/>
      <c r="K286" s="213"/>
    </row>
    <row r="287" spans="1:11" ht="14.1" customHeight="1" x14ac:dyDescent="0.25">
      <c r="A287" s="213"/>
      <c r="B287" s="213"/>
      <c r="C287" s="229" t="s">
        <v>66</v>
      </c>
      <c r="D287" s="228" t="s">
        <v>47</v>
      </c>
      <c r="E287" s="226">
        <v>0</v>
      </c>
      <c r="F287" s="226">
        <v>0</v>
      </c>
      <c r="G287" s="226">
        <v>0</v>
      </c>
      <c r="H287" s="213"/>
      <c r="I287" s="213"/>
      <c r="J287" s="213"/>
      <c r="K287" s="213"/>
    </row>
    <row r="288" spans="1:11" ht="14.1" customHeight="1" x14ac:dyDescent="0.25">
      <c r="A288" s="213"/>
      <c r="B288" s="213"/>
      <c r="C288" s="229" t="s">
        <v>67</v>
      </c>
      <c r="D288" s="228" t="s">
        <v>47</v>
      </c>
      <c r="E288" s="226">
        <v>100000</v>
      </c>
      <c r="F288" s="226">
        <v>100000</v>
      </c>
      <c r="G288" s="226">
        <v>100000</v>
      </c>
      <c r="H288" s="213"/>
      <c r="I288" s="213"/>
      <c r="J288" s="213"/>
      <c r="K288" s="213"/>
    </row>
    <row r="289" spans="1:11" ht="14.1" customHeight="1" x14ac:dyDescent="0.25">
      <c r="A289" s="213"/>
      <c r="B289" s="213"/>
      <c r="C289" s="229" t="s">
        <v>54</v>
      </c>
      <c r="D289" s="228" t="s">
        <v>47</v>
      </c>
      <c r="E289" s="226">
        <v>100000</v>
      </c>
      <c r="F289" s="226">
        <v>100000</v>
      </c>
      <c r="G289" s="226">
        <v>100000</v>
      </c>
      <c r="H289" s="213"/>
      <c r="I289" s="213"/>
      <c r="J289" s="213"/>
      <c r="K289" s="213"/>
    </row>
    <row r="290" spans="1:11" ht="14.1" customHeight="1" x14ac:dyDescent="0.25">
      <c r="A290" s="213"/>
      <c r="B290" s="213"/>
      <c r="C290" s="229" t="s">
        <v>63</v>
      </c>
      <c r="D290" s="228" t="s">
        <v>47</v>
      </c>
      <c r="E290" s="226">
        <v>0</v>
      </c>
      <c r="F290" s="226">
        <v>0</v>
      </c>
      <c r="G290" s="226">
        <v>0</v>
      </c>
      <c r="H290" s="213"/>
      <c r="I290" s="213"/>
      <c r="J290" s="213"/>
      <c r="K290" s="213"/>
    </row>
    <row r="291" spans="1:11" ht="14.1" customHeight="1" x14ac:dyDescent="0.25">
      <c r="A291" s="213"/>
      <c r="B291" s="213"/>
      <c r="C291" s="229" t="s">
        <v>64</v>
      </c>
      <c r="D291" s="228" t="s">
        <v>47</v>
      </c>
      <c r="E291" s="226">
        <v>0</v>
      </c>
      <c r="F291" s="226">
        <v>0</v>
      </c>
      <c r="G291" s="226">
        <v>0</v>
      </c>
      <c r="H291" s="213"/>
      <c r="I291" s="213"/>
      <c r="J291" s="213"/>
      <c r="K291" s="213"/>
    </row>
    <row r="292" spans="1:11" ht="14.1" customHeight="1" x14ac:dyDescent="0.25">
      <c r="A292" s="213"/>
      <c r="B292" s="213"/>
      <c r="C292" s="229" t="s">
        <v>65</v>
      </c>
      <c r="D292" s="228" t="s">
        <v>47</v>
      </c>
      <c r="E292" s="226">
        <v>0</v>
      </c>
      <c r="F292" s="226">
        <v>0</v>
      </c>
      <c r="G292" s="226">
        <v>0</v>
      </c>
      <c r="H292" s="213"/>
      <c r="I292" s="213"/>
      <c r="J292" s="213"/>
      <c r="K292" s="213"/>
    </row>
    <row r="293" spans="1:11" ht="14.1" customHeight="1" x14ac:dyDescent="0.25">
      <c r="A293" s="213"/>
      <c r="B293" s="213"/>
      <c r="C293" s="229" t="s">
        <v>66</v>
      </c>
      <c r="D293" s="228" t="s">
        <v>47</v>
      </c>
      <c r="E293" s="226">
        <v>0</v>
      </c>
      <c r="F293" s="226">
        <v>0</v>
      </c>
      <c r="G293" s="226">
        <v>0</v>
      </c>
      <c r="H293" s="213"/>
      <c r="I293" s="213"/>
      <c r="J293" s="213"/>
      <c r="K293" s="213"/>
    </row>
    <row r="294" spans="1:11" ht="14.1" customHeight="1" x14ac:dyDescent="0.25">
      <c r="A294" s="213"/>
      <c r="B294" s="213"/>
      <c r="C294" s="229" t="s">
        <v>68</v>
      </c>
      <c r="D294" s="228" t="s">
        <v>47</v>
      </c>
      <c r="E294" s="226">
        <v>0</v>
      </c>
      <c r="F294" s="226">
        <v>0</v>
      </c>
      <c r="G294" s="226">
        <v>0</v>
      </c>
      <c r="H294" s="213"/>
      <c r="I294" s="213"/>
      <c r="J294" s="213"/>
      <c r="K294" s="213"/>
    </row>
    <row r="295" spans="1:11" ht="14.1" customHeight="1" x14ac:dyDescent="0.25">
      <c r="A295" s="213"/>
      <c r="B295" s="213"/>
      <c r="C295" s="229" t="s">
        <v>54</v>
      </c>
      <c r="D295" s="228" t="s">
        <v>47</v>
      </c>
      <c r="E295" s="226">
        <v>0</v>
      </c>
      <c r="F295" s="226">
        <v>0</v>
      </c>
      <c r="G295" s="226">
        <v>0</v>
      </c>
      <c r="H295" s="213"/>
      <c r="I295" s="213"/>
      <c r="J295" s="213"/>
      <c r="K295" s="213"/>
    </row>
    <row r="296" spans="1:11" ht="14.1" customHeight="1" x14ac:dyDescent="0.25">
      <c r="A296" s="213"/>
      <c r="B296" s="213"/>
      <c r="C296" s="229" t="s">
        <v>63</v>
      </c>
      <c r="D296" s="228" t="s">
        <v>47</v>
      </c>
      <c r="E296" s="226">
        <v>0</v>
      </c>
      <c r="F296" s="226">
        <v>0</v>
      </c>
      <c r="G296" s="226">
        <v>0</v>
      </c>
      <c r="H296" s="213"/>
      <c r="I296" s="213"/>
      <c r="J296" s="213"/>
      <c r="K296" s="213"/>
    </row>
    <row r="297" spans="1:11" ht="14.1" customHeight="1" x14ac:dyDescent="0.25">
      <c r="A297" s="213"/>
      <c r="B297" s="213"/>
      <c r="C297" s="229" t="s">
        <v>64</v>
      </c>
      <c r="D297" s="228" t="s">
        <v>47</v>
      </c>
      <c r="E297" s="226">
        <v>0</v>
      </c>
      <c r="F297" s="226">
        <v>0</v>
      </c>
      <c r="G297" s="226">
        <v>0</v>
      </c>
      <c r="H297" s="213"/>
      <c r="I297" s="213"/>
      <c r="J297" s="213"/>
      <c r="K297" s="213"/>
    </row>
    <row r="298" spans="1:11" ht="14.1" customHeight="1" x14ac:dyDescent="0.25">
      <c r="A298" s="213"/>
      <c r="B298" s="213"/>
      <c r="C298" s="229" t="s">
        <v>65</v>
      </c>
      <c r="D298" s="228" t="s">
        <v>47</v>
      </c>
      <c r="E298" s="226">
        <v>0</v>
      </c>
      <c r="F298" s="226">
        <v>0</v>
      </c>
      <c r="G298" s="226">
        <v>0</v>
      </c>
      <c r="H298" s="213"/>
      <c r="I298" s="213"/>
      <c r="J298" s="213"/>
      <c r="K298" s="213"/>
    </row>
    <row r="299" spans="1:11" ht="14.1" customHeight="1" x14ac:dyDescent="0.25">
      <c r="A299" s="213"/>
      <c r="B299" s="213"/>
      <c r="C299" s="229" t="s">
        <v>66</v>
      </c>
      <c r="D299" s="228" t="s">
        <v>47</v>
      </c>
      <c r="E299" s="226">
        <v>0</v>
      </c>
      <c r="F299" s="226">
        <v>0</v>
      </c>
      <c r="G299" s="226">
        <v>0</v>
      </c>
      <c r="H299" s="213"/>
      <c r="I299" s="213"/>
      <c r="J299" s="213"/>
      <c r="K299" s="213"/>
    </row>
    <row r="300" spans="1:11" ht="14.1" customHeight="1" x14ac:dyDescent="0.25">
      <c r="A300" s="213"/>
      <c r="B300" s="213"/>
      <c r="C300" s="229" t="s">
        <v>69</v>
      </c>
      <c r="D300" s="228" t="s">
        <v>47</v>
      </c>
      <c r="E300" s="226">
        <v>0</v>
      </c>
      <c r="F300" s="226">
        <v>0</v>
      </c>
      <c r="G300" s="226">
        <v>0</v>
      </c>
      <c r="H300" s="213"/>
      <c r="I300" s="213"/>
      <c r="J300" s="213"/>
      <c r="K300" s="213"/>
    </row>
    <row r="301" spans="1:11" ht="14.1" customHeight="1" x14ac:dyDescent="0.25">
      <c r="A301" s="213"/>
      <c r="B301" s="213"/>
      <c r="C301" s="229" t="s">
        <v>70</v>
      </c>
      <c r="D301" s="228" t="s">
        <v>47</v>
      </c>
      <c r="E301" s="226">
        <v>0</v>
      </c>
      <c r="F301" s="226">
        <v>0</v>
      </c>
      <c r="G301" s="226">
        <v>0</v>
      </c>
      <c r="H301" s="213"/>
      <c r="I301" s="213"/>
      <c r="J301" s="213"/>
      <c r="K301" s="213"/>
    </row>
    <row r="302" spans="1:11" ht="14.1" customHeight="1" x14ac:dyDescent="0.25">
      <c r="A302" s="213"/>
      <c r="B302" s="213"/>
      <c r="C302" s="227" t="s">
        <v>71</v>
      </c>
      <c r="D302" s="226">
        <v>0</v>
      </c>
      <c r="E302" s="226">
        <v>100000</v>
      </c>
      <c r="F302" s="226">
        <v>100000</v>
      </c>
      <c r="G302" s="226">
        <v>100000</v>
      </c>
      <c r="H302" s="213"/>
      <c r="I302" s="213"/>
      <c r="J302" s="213"/>
      <c r="K302" s="213"/>
    </row>
    <row r="303" spans="1:11" ht="15" customHeight="1" x14ac:dyDescent="0.25">
      <c r="A303" s="213"/>
      <c r="B303" s="213"/>
      <c r="C303" s="225" t="s">
        <v>47</v>
      </c>
      <c r="D303" s="224" t="s">
        <v>47</v>
      </c>
      <c r="E303" s="224" t="s">
        <v>47</v>
      </c>
      <c r="F303" s="224" t="s">
        <v>47</v>
      </c>
      <c r="G303" s="224" t="s">
        <v>47</v>
      </c>
      <c r="H303" s="213"/>
      <c r="I303" s="213"/>
      <c r="J303" s="213"/>
      <c r="K303" s="213"/>
    </row>
    <row r="304" spans="1:11" ht="15" customHeight="1" x14ac:dyDescent="0.25">
      <c r="A304" s="213"/>
      <c r="B304" s="213"/>
      <c r="C304" s="223" t="s">
        <v>118</v>
      </c>
      <c r="D304" s="222">
        <v>35842000</v>
      </c>
      <c r="E304" s="222">
        <v>38960000</v>
      </c>
      <c r="F304" s="222">
        <v>38960000</v>
      </c>
      <c r="G304" s="222">
        <v>38960000</v>
      </c>
      <c r="H304" s="213"/>
      <c r="I304" s="213"/>
      <c r="J304" s="213"/>
      <c r="K304" s="213"/>
    </row>
    <row r="305" spans="1:11" ht="15" customHeight="1" x14ac:dyDescent="0.25">
      <c r="A305" s="213"/>
      <c r="B305" s="213"/>
      <c r="C305" s="220" t="s">
        <v>53</v>
      </c>
      <c r="D305" s="219">
        <v>21157000</v>
      </c>
      <c r="E305" s="219">
        <v>21200000</v>
      </c>
      <c r="F305" s="219">
        <v>21200000</v>
      </c>
      <c r="G305" s="219">
        <v>21200000</v>
      </c>
      <c r="H305" s="213"/>
      <c r="I305" s="213"/>
      <c r="J305" s="213"/>
      <c r="K305" s="213"/>
    </row>
    <row r="306" spans="1:11" ht="15" customHeight="1" x14ac:dyDescent="0.25">
      <c r="A306" s="213"/>
      <c r="B306" s="213"/>
      <c r="C306" s="220" t="s">
        <v>54</v>
      </c>
      <c r="D306" s="219">
        <v>21157000</v>
      </c>
      <c r="E306" s="219">
        <v>21200000</v>
      </c>
      <c r="F306" s="219">
        <v>21200000</v>
      </c>
      <c r="G306" s="219">
        <v>21200000</v>
      </c>
      <c r="H306" s="213"/>
      <c r="I306" s="213"/>
      <c r="J306" s="213"/>
      <c r="K306" s="213"/>
    </row>
    <row r="307" spans="1:11" ht="15" customHeight="1" x14ac:dyDescent="0.25">
      <c r="A307" s="213"/>
      <c r="B307" s="213"/>
      <c r="C307" s="220" t="s">
        <v>55</v>
      </c>
      <c r="D307" s="219">
        <v>0</v>
      </c>
      <c r="E307" s="219">
        <v>0</v>
      </c>
      <c r="F307" s="219">
        <v>0</v>
      </c>
      <c r="G307" s="219">
        <v>0</v>
      </c>
      <c r="H307" s="213"/>
      <c r="I307" s="213"/>
      <c r="J307" s="213"/>
      <c r="K307" s="213"/>
    </row>
    <row r="308" spans="1:11" ht="15" customHeight="1" x14ac:dyDescent="0.25">
      <c r="A308" s="213"/>
      <c r="B308" s="213"/>
      <c r="C308" s="220" t="s">
        <v>56</v>
      </c>
      <c r="D308" s="219">
        <v>3217000</v>
      </c>
      <c r="E308" s="219">
        <v>3800000</v>
      </c>
      <c r="F308" s="219">
        <v>3800000</v>
      </c>
      <c r="G308" s="219">
        <v>3800000</v>
      </c>
      <c r="H308" s="213"/>
      <c r="I308" s="213"/>
      <c r="J308" s="213"/>
      <c r="K308" s="213"/>
    </row>
    <row r="309" spans="1:11" ht="15" customHeight="1" x14ac:dyDescent="0.25">
      <c r="A309" s="213"/>
      <c r="B309" s="213"/>
      <c r="C309" s="220" t="s">
        <v>54</v>
      </c>
      <c r="D309" s="219">
        <v>3217000</v>
      </c>
      <c r="E309" s="219">
        <v>3800000</v>
      </c>
      <c r="F309" s="219">
        <v>3800000</v>
      </c>
      <c r="G309" s="219">
        <v>3800000</v>
      </c>
      <c r="H309" s="213"/>
      <c r="I309" s="213"/>
      <c r="J309" s="213"/>
      <c r="K309" s="213"/>
    </row>
    <row r="310" spans="1:11" ht="15" customHeight="1" x14ac:dyDescent="0.25">
      <c r="A310" s="213"/>
      <c r="B310" s="213"/>
      <c r="C310" s="220" t="s">
        <v>55</v>
      </c>
      <c r="D310" s="219">
        <v>0</v>
      </c>
      <c r="E310" s="219">
        <v>0</v>
      </c>
      <c r="F310" s="219">
        <v>0</v>
      </c>
      <c r="G310" s="219">
        <v>0</v>
      </c>
      <c r="H310" s="213"/>
      <c r="I310" s="213"/>
      <c r="J310" s="213"/>
      <c r="K310" s="213"/>
    </row>
    <row r="311" spans="1:11" ht="15" customHeight="1" x14ac:dyDescent="0.25">
      <c r="A311" s="213"/>
      <c r="B311" s="213"/>
      <c r="C311" s="220" t="s">
        <v>57</v>
      </c>
      <c r="D311" s="219">
        <v>10368000</v>
      </c>
      <c r="E311" s="219">
        <v>12960000</v>
      </c>
      <c r="F311" s="219">
        <v>12960000</v>
      </c>
      <c r="G311" s="219">
        <v>12960000</v>
      </c>
      <c r="H311" s="213"/>
      <c r="I311" s="213"/>
      <c r="J311" s="213"/>
      <c r="K311" s="213"/>
    </row>
    <row r="312" spans="1:11" ht="15" customHeight="1" x14ac:dyDescent="0.25">
      <c r="A312" s="213"/>
      <c r="B312" s="213"/>
      <c r="C312" s="220" t="s">
        <v>54</v>
      </c>
      <c r="D312" s="219">
        <v>10368000</v>
      </c>
      <c r="E312" s="219">
        <v>12960000</v>
      </c>
      <c r="F312" s="219">
        <v>12960000</v>
      </c>
      <c r="G312" s="219">
        <v>12960000</v>
      </c>
      <c r="H312" s="213"/>
      <c r="I312" s="213"/>
      <c r="J312" s="213"/>
      <c r="K312" s="213"/>
    </row>
    <row r="313" spans="1:11" ht="15" customHeight="1" x14ac:dyDescent="0.25">
      <c r="A313" s="213"/>
      <c r="B313" s="213"/>
      <c r="C313" s="220" t="s">
        <v>55</v>
      </c>
      <c r="D313" s="219">
        <v>0</v>
      </c>
      <c r="E313" s="219">
        <v>0</v>
      </c>
      <c r="F313" s="219">
        <v>0</v>
      </c>
      <c r="G313" s="219">
        <v>0</v>
      </c>
      <c r="H313" s="213"/>
      <c r="I313" s="213"/>
      <c r="J313" s="213"/>
      <c r="K313" s="213"/>
    </row>
    <row r="314" spans="1:11" ht="15" customHeight="1" x14ac:dyDescent="0.25">
      <c r="A314" s="213"/>
      <c r="B314" s="213"/>
      <c r="C314" s="220" t="s">
        <v>58</v>
      </c>
      <c r="D314" s="219">
        <v>0</v>
      </c>
      <c r="E314" s="219">
        <v>0</v>
      </c>
      <c r="F314" s="219">
        <v>0</v>
      </c>
      <c r="G314" s="219">
        <v>0</v>
      </c>
      <c r="H314" s="213"/>
      <c r="I314" s="213"/>
      <c r="J314" s="213"/>
      <c r="K314" s="213"/>
    </row>
    <row r="315" spans="1:11" ht="15" customHeight="1" x14ac:dyDescent="0.25">
      <c r="A315" s="213"/>
      <c r="B315" s="213"/>
      <c r="C315" s="220" t="s">
        <v>54</v>
      </c>
      <c r="D315" s="219">
        <v>0</v>
      </c>
      <c r="E315" s="219">
        <v>0</v>
      </c>
      <c r="F315" s="219">
        <v>0</v>
      </c>
      <c r="G315" s="219">
        <v>0</v>
      </c>
      <c r="H315" s="213"/>
      <c r="I315" s="213"/>
      <c r="J315" s="213"/>
      <c r="K315" s="213"/>
    </row>
    <row r="316" spans="1:11" ht="15" customHeight="1" x14ac:dyDescent="0.25">
      <c r="A316" s="213"/>
      <c r="B316" s="213"/>
      <c r="C316" s="220" t="s">
        <v>55</v>
      </c>
      <c r="D316" s="219">
        <v>0</v>
      </c>
      <c r="E316" s="219">
        <v>0</v>
      </c>
      <c r="F316" s="219">
        <v>0</v>
      </c>
      <c r="G316" s="219">
        <v>0</v>
      </c>
      <c r="H316" s="213"/>
      <c r="I316" s="213"/>
      <c r="J316" s="213"/>
      <c r="K316" s="213"/>
    </row>
    <row r="317" spans="1:11" ht="20.100000000000001" customHeight="1" x14ac:dyDescent="0.25">
      <c r="A317" s="213"/>
      <c r="B317" s="213"/>
      <c r="C317" s="220" t="s">
        <v>119</v>
      </c>
      <c r="D317" s="221">
        <v>0</v>
      </c>
      <c r="E317" s="221">
        <v>0</v>
      </c>
      <c r="F317" s="221">
        <v>0</v>
      </c>
      <c r="G317" s="221">
        <v>0</v>
      </c>
      <c r="H317" s="213"/>
      <c r="I317" s="213"/>
      <c r="J317" s="213"/>
      <c r="K317" s="213"/>
    </row>
    <row r="318" spans="1:11" ht="15" customHeight="1" x14ac:dyDescent="0.25">
      <c r="A318" s="213"/>
      <c r="B318" s="213"/>
      <c r="C318" s="220" t="s">
        <v>54</v>
      </c>
      <c r="D318" s="219">
        <v>0</v>
      </c>
      <c r="E318" s="219">
        <v>0</v>
      </c>
      <c r="F318" s="219">
        <v>0</v>
      </c>
      <c r="G318" s="219">
        <v>0</v>
      </c>
      <c r="H318" s="213"/>
      <c r="I318" s="213"/>
      <c r="J318" s="213"/>
      <c r="K318" s="213"/>
    </row>
    <row r="319" spans="1:11" ht="15" customHeight="1" x14ac:dyDescent="0.25">
      <c r="A319" s="213"/>
      <c r="B319" s="213"/>
      <c r="C319" s="220" t="s">
        <v>55</v>
      </c>
      <c r="D319" s="219">
        <v>0</v>
      </c>
      <c r="E319" s="219">
        <v>0</v>
      </c>
      <c r="F319" s="219">
        <v>0</v>
      </c>
      <c r="G319" s="219">
        <v>0</v>
      </c>
      <c r="H319" s="213"/>
      <c r="I319" s="213"/>
      <c r="J319" s="213"/>
      <c r="K319" s="213"/>
    </row>
    <row r="320" spans="1:11" ht="15" customHeight="1" x14ac:dyDescent="0.25">
      <c r="A320" s="213"/>
      <c r="B320" s="213"/>
      <c r="C320" s="220" t="s">
        <v>60</v>
      </c>
      <c r="D320" s="219">
        <v>0</v>
      </c>
      <c r="E320" s="219">
        <v>0</v>
      </c>
      <c r="F320" s="219">
        <v>0</v>
      </c>
      <c r="G320" s="219">
        <v>0</v>
      </c>
      <c r="H320" s="213"/>
      <c r="I320" s="213"/>
      <c r="J320" s="213"/>
      <c r="K320" s="213"/>
    </row>
    <row r="321" spans="1:11" ht="15" customHeight="1" x14ac:dyDescent="0.25">
      <c r="A321" s="213"/>
      <c r="B321" s="213"/>
      <c r="C321" s="220" t="s">
        <v>54</v>
      </c>
      <c r="D321" s="219">
        <v>0</v>
      </c>
      <c r="E321" s="219">
        <v>0</v>
      </c>
      <c r="F321" s="219">
        <v>0</v>
      </c>
      <c r="G321" s="219">
        <v>0</v>
      </c>
      <c r="H321" s="213"/>
      <c r="I321" s="213"/>
      <c r="J321" s="213"/>
      <c r="K321" s="213"/>
    </row>
    <row r="322" spans="1:11" ht="15" customHeight="1" x14ac:dyDescent="0.25">
      <c r="A322" s="213"/>
      <c r="B322" s="213"/>
      <c r="C322" s="220" t="s">
        <v>55</v>
      </c>
      <c r="D322" s="219">
        <v>0</v>
      </c>
      <c r="E322" s="219">
        <v>0</v>
      </c>
      <c r="F322" s="219">
        <v>0</v>
      </c>
      <c r="G322" s="219">
        <v>0</v>
      </c>
      <c r="H322" s="213"/>
      <c r="I322" s="213"/>
      <c r="J322" s="213"/>
      <c r="K322" s="213"/>
    </row>
    <row r="323" spans="1:11" ht="15" customHeight="1" x14ac:dyDescent="0.25">
      <c r="A323" s="213"/>
      <c r="B323" s="213"/>
      <c r="C323" s="220" t="s">
        <v>61</v>
      </c>
      <c r="D323" s="219">
        <v>100000</v>
      </c>
      <c r="E323" s="219">
        <v>0</v>
      </c>
      <c r="F323" s="219">
        <v>0</v>
      </c>
      <c r="G323" s="219">
        <v>0</v>
      </c>
      <c r="H323" s="213"/>
      <c r="I323" s="213"/>
      <c r="J323" s="213"/>
      <c r="K323" s="213"/>
    </row>
    <row r="324" spans="1:11" ht="15" customHeight="1" x14ac:dyDescent="0.25">
      <c r="A324" s="213"/>
      <c r="B324" s="213"/>
      <c r="C324" s="220" t="s">
        <v>54</v>
      </c>
      <c r="D324" s="219">
        <v>100000</v>
      </c>
      <c r="E324" s="219">
        <v>0</v>
      </c>
      <c r="F324" s="219">
        <v>0</v>
      </c>
      <c r="G324" s="219">
        <v>0</v>
      </c>
      <c r="H324" s="213"/>
      <c r="I324" s="213"/>
      <c r="J324" s="213"/>
      <c r="K324" s="213"/>
    </row>
    <row r="325" spans="1:11" ht="15" customHeight="1" x14ac:dyDescent="0.25">
      <c r="A325" s="213"/>
      <c r="B325" s="213"/>
      <c r="C325" s="220" t="s">
        <v>55</v>
      </c>
      <c r="D325" s="219">
        <v>0</v>
      </c>
      <c r="E325" s="219">
        <v>0</v>
      </c>
      <c r="F325" s="219">
        <v>0</v>
      </c>
      <c r="G325" s="219">
        <v>0</v>
      </c>
      <c r="H325" s="213"/>
      <c r="I325" s="213"/>
      <c r="J325" s="213"/>
      <c r="K325" s="213"/>
    </row>
    <row r="326" spans="1:11" ht="15" customHeight="1" x14ac:dyDescent="0.25">
      <c r="A326" s="213"/>
      <c r="B326" s="213"/>
      <c r="C326" s="220" t="s">
        <v>62</v>
      </c>
      <c r="D326" s="219">
        <v>0</v>
      </c>
      <c r="E326" s="219">
        <v>0</v>
      </c>
      <c r="F326" s="219">
        <v>0</v>
      </c>
      <c r="G326" s="219">
        <v>0</v>
      </c>
      <c r="H326" s="213"/>
      <c r="I326" s="213"/>
      <c r="J326" s="213"/>
      <c r="K326" s="213"/>
    </row>
    <row r="327" spans="1:11" ht="15" customHeight="1" x14ac:dyDescent="0.25">
      <c r="A327" s="213"/>
      <c r="B327" s="213"/>
      <c r="C327" s="220" t="s">
        <v>54</v>
      </c>
      <c r="D327" s="219">
        <v>0</v>
      </c>
      <c r="E327" s="219">
        <v>0</v>
      </c>
      <c r="F327" s="219">
        <v>0</v>
      </c>
      <c r="G327" s="219">
        <v>0</v>
      </c>
      <c r="H327" s="213"/>
      <c r="I327" s="213"/>
      <c r="J327" s="213"/>
      <c r="K327" s="213"/>
    </row>
    <row r="328" spans="1:11" ht="15" customHeight="1" x14ac:dyDescent="0.25">
      <c r="A328" s="213"/>
      <c r="B328" s="213"/>
      <c r="C328" s="220" t="s">
        <v>63</v>
      </c>
      <c r="D328" s="219">
        <v>0</v>
      </c>
      <c r="E328" s="219">
        <v>0</v>
      </c>
      <c r="F328" s="219">
        <v>0</v>
      </c>
      <c r="G328" s="219">
        <v>0</v>
      </c>
      <c r="H328" s="213"/>
      <c r="I328" s="213"/>
      <c r="J328" s="213"/>
      <c r="K328" s="213"/>
    </row>
    <row r="329" spans="1:11" ht="15" customHeight="1" x14ac:dyDescent="0.25">
      <c r="A329" s="213"/>
      <c r="B329" s="213"/>
      <c r="C329" s="220" t="s">
        <v>64</v>
      </c>
      <c r="D329" s="219">
        <v>0</v>
      </c>
      <c r="E329" s="219">
        <v>0</v>
      </c>
      <c r="F329" s="219">
        <v>0</v>
      </c>
      <c r="G329" s="219">
        <v>0</v>
      </c>
      <c r="H329" s="213"/>
      <c r="I329" s="213"/>
      <c r="J329" s="213"/>
      <c r="K329" s="213"/>
    </row>
    <row r="330" spans="1:11" ht="15" customHeight="1" x14ac:dyDescent="0.25">
      <c r="A330" s="213"/>
      <c r="B330" s="213"/>
      <c r="C330" s="220" t="s">
        <v>65</v>
      </c>
      <c r="D330" s="219">
        <v>0</v>
      </c>
      <c r="E330" s="219">
        <v>0</v>
      </c>
      <c r="F330" s="219">
        <v>0</v>
      </c>
      <c r="G330" s="219">
        <v>0</v>
      </c>
      <c r="H330" s="213"/>
      <c r="I330" s="213"/>
      <c r="J330" s="213"/>
      <c r="K330" s="213"/>
    </row>
    <row r="331" spans="1:11" ht="15" customHeight="1" x14ac:dyDescent="0.25">
      <c r="A331" s="213"/>
      <c r="B331" s="213"/>
      <c r="C331" s="220" t="s">
        <v>66</v>
      </c>
      <c r="D331" s="219">
        <v>0</v>
      </c>
      <c r="E331" s="219">
        <v>0</v>
      </c>
      <c r="F331" s="219">
        <v>0</v>
      </c>
      <c r="G331" s="219">
        <v>0</v>
      </c>
      <c r="H331" s="213"/>
      <c r="I331" s="213"/>
      <c r="J331" s="213"/>
      <c r="K331" s="213"/>
    </row>
    <row r="332" spans="1:11" ht="15" customHeight="1" x14ac:dyDescent="0.25">
      <c r="A332" s="213"/>
      <c r="B332" s="213"/>
      <c r="C332" s="220" t="s">
        <v>67</v>
      </c>
      <c r="D332" s="219">
        <v>1000000</v>
      </c>
      <c r="E332" s="219">
        <v>1000000</v>
      </c>
      <c r="F332" s="219">
        <v>1000000</v>
      </c>
      <c r="G332" s="219">
        <v>1000000</v>
      </c>
      <c r="H332" s="213"/>
      <c r="I332" s="213"/>
      <c r="J332" s="213"/>
      <c r="K332" s="213"/>
    </row>
    <row r="333" spans="1:11" ht="15" customHeight="1" x14ac:dyDescent="0.25">
      <c r="A333" s="213"/>
      <c r="B333" s="213"/>
      <c r="C333" s="220" t="s">
        <v>54</v>
      </c>
      <c r="D333" s="219">
        <v>1000000</v>
      </c>
      <c r="E333" s="219">
        <v>1000000</v>
      </c>
      <c r="F333" s="219">
        <v>1000000</v>
      </c>
      <c r="G333" s="219">
        <v>1000000</v>
      </c>
      <c r="H333" s="213"/>
      <c r="I333" s="213"/>
      <c r="J333" s="213"/>
      <c r="K333" s="213"/>
    </row>
    <row r="334" spans="1:11" ht="15" customHeight="1" x14ac:dyDescent="0.25">
      <c r="A334" s="213"/>
      <c r="B334" s="213"/>
      <c r="C334" s="220" t="s">
        <v>63</v>
      </c>
      <c r="D334" s="219">
        <v>0</v>
      </c>
      <c r="E334" s="219">
        <v>0</v>
      </c>
      <c r="F334" s="219">
        <v>0</v>
      </c>
      <c r="G334" s="219">
        <v>0</v>
      </c>
      <c r="H334" s="213"/>
      <c r="I334" s="213"/>
      <c r="J334" s="213"/>
      <c r="K334" s="213"/>
    </row>
    <row r="335" spans="1:11" ht="15" customHeight="1" x14ac:dyDescent="0.25">
      <c r="A335" s="213"/>
      <c r="B335" s="213"/>
      <c r="C335" s="220" t="s">
        <v>64</v>
      </c>
      <c r="D335" s="219">
        <v>0</v>
      </c>
      <c r="E335" s="219">
        <v>0</v>
      </c>
      <c r="F335" s="219">
        <v>0</v>
      </c>
      <c r="G335" s="219">
        <v>0</v>
      </c>
      <c r="H335" s="213"/>
      <c r="I335" s="213"/>
      <c r="J335" s="213"/>
      <c r="K335" s="213"/>
    </row>
    <row r="336" spans="1:11" ht="15" customHeight="1" x14ac:dyDescent="0.25">
      <c r="A336" s="213"/>
      <c r="B336" s="213"/>
      <c r="C336" s="220" t="s">
        <v>65</v>
      </c>
      <c r="D336" s="219">
        <v>0</v>
      </c>
      <c r="E336" s="219">
        <v>0</v>
      </c>
      <c r="F336" s="219">
        <v>0</v>
      </c>
      <c r="G336" s="219">
        <v>0</v>
      </c>
      <c r="H336" s="213"/>
      <c r="I336" s="213"/>
      <c r="J336" s="213"/>
      <c r="K336" s="213"/>
    </row>
    <row r="337" spans="1:11" ht="15" customHeight="1" x14ac:dyDescent="0.25">
      <c r="A337" s="213"/>
      <c r="B337" s="213"/>
      <c r="C337" s="220" t="s">
        <v>66</v>
      </c>
      <c r="D337" s="219">
        <v>0</v>
      </c>
      <c r="E337" s="219">
        <v>0</v>
      </c>
      <c r="F337" s="219">
        <v>0</v>
      </c>
      <c r="G337" s="219">
        <v>0</v>
      </c>
      <c r="H337" s="213"/>
      <c r="I337" s="213"/>
      <c r="J337" s="213"/>
      <c r="K337" s="213"/>
    </row>
    <row r="338" spans="1:11" ht="15" customHeight="1" x14ac:dyDescent="0.25">
      <c r="A338" s="213"/>
      <c r="B338" s="213"/>
      <c r="C338" s="220" t="s">
        <v>68</v>
      </c>
      <c r="D338" s="219">
        <v>0</v>
      </c>
      <c r="E338" s="219">
        <v>0</v>
      </c>
      <c r="F338" s="219">
        <v>0</v>
      </c>
      <c r="G338" s="219">
        <v>0</v>
      </c>
      <c r="H338" s="213"/>
      <c r="I338" s="213"/>
      <c r="J338" s="213"/>
      <c r="K338" s="213"/>
    </row>
    <row r="339" spans="1:11" ht="15" customHeight="1" x14ac:dyDescent="0.25">
      <c r="A339" s="213"/>
      <c r="B339" s="213"/>
      <c r="C339" s="220" t="s">
        <v>54</v>
      </c>
      <c r="D339" s="219">
        <v>0</v>
      </c>
      <c r="E339" s="219">
        <v>0</v>
      </c>
      <c r="F339" s="219">
        <v>0</v>
      </c>
      <c r="G339" s="219">
        <v>0</v>
      </c>
      <c r="H339" s="213"/>
      <c r="I339" s="213"/>
      <c r="J339" s="213"/>
      <c r="K339" s="213"/>
    </row>
    <row r="340" spans="1:11" ht="15" customHeight="1" x14ac:dyDescent="0.25">
      <c r="A340" s="213"/>
      <c r="B340" s="213"/>
      <c r="C340" s="220" t="s">
        <v>63</v>
      </c>
      <c r="D340" s="219">
        <v>0</v>
      </c>
      <c r="E340" s="219">
        <v>0</v>
      </c>
      <c r="F340" s="219">
        <v>0</v>
      </c>
      <c r="G340" s="219">
        <v>0</v>
      </c>
      <c r="H340" s="213"/>
      <c r="I340" s="213"/>
      <c r="J340" s="213"/>
      <c r="K340" s="213"/>
    </row>
    <row r="341" spans="1:11" ht="15" customHeight="1" x14ac:dyDescent="0.25">
      <c r="A341" s="213"/>
      <c r="B341" s="213"/>
      <c r="C341" s="220" t="s">
        <v>64</v>
      </c>
      <c r="D341" s="219">
        <v>0</v>
      </c>
      <c r="E341" s="219">
        <v>0</v>
      </c>
      <c r="F341" s="219">
        <v>0</v>
      </c>
      <c r="G341" s="219">
        <v>0</v>
      </c>
      <c r="H341" s="213"/>
      <c r="I341" s="213"/>
      <c r="J341" s="213"/>
      <c r="K341" s="213"/>
    </row>
    <row r="342" spans="1:11" ht="15" customHeight="1" x14ac:dyDescent="0.25">
      <c r="A342" s="213"/>
      <c r="B342" s="213"/>
      <c r="C342" s="220" t="s">
        <v>65</v>
      </c>
      <c r="D342" s="219">
        <v>0</v>
      </c>
      <c r="E342" s="219">
        <v>0</v>
      </c>
      <c r="F342" s="219">
        <v>0</v>
      </c>
      <c r="G342" s="219">
        <v>0</v>
      </c>
      <c r="H342" s="213"/>
      <c r="I342" s="213"/>
      <c r="J342" s="213"/>
      <c r="K342" s="213"/>
    </row>
    <row r="343" spans="1:11" ht="15" customHeight="1" x14ac:dyDescent="0.25">
      <c r="A343" s="213"/>
      <c r="B343" s="213"/>
      <c r="C343" s="220" t="s">
        <v>66</v>
      </c>
      <c r="D343" s="219">
        <v>0</v>
      </c>
      <c r="E343" s="219">
        <v>0</v>
      </c>
      <c r="F343" s="219">
        <v>0</v>
      </c>
      <c r="G343" s="219">
        <v>0</v>
      </c>
      <c r="H343" s="213"/>
      <c r="I343" s="213"/>
      <c r="J343" s="213"/>
      <c r="K343" s="213"/>
    </row>
    <row r="344" spans="1:11" ht="15" customHeight="1" x14ac:dyDescent="0.25">
      <c r="A344" s="213"/>
      <c r="B344" s="213"/>
      <c r="C344" s="220" t="s">
        <v>69</v>
      </c>
      <c r="D344" s="219">
        <v>0</v>
      </c>
      <c r="E344" s="219">
        <v>0</v>
      </c>
      <c r="F344" s="219">
        <v>0</v>
      </c>
      <c r="G344" s="219">
        <v>0</v>
      </c>
      <c r="H344" s="213"/>
      <c r="I344" s="213"/>
      <c r="J344" s="213"/>
      <c r="K344" s="213"/>
    </row>
    <row r="345" spans="1:11" ht="15" customHeight="1" x14ac:dyDescent="0.25">
      <c r="A345" s="213"/>
      <c r="B345" s="213"/>
      <c r="C345" s="220" t="s">
        <v>70</v>
      </c>
      <c r="D345" s="219">
        <v>0</v>
      </c>
      <c r="E345" s="219">
        <v>0</v>
      </c>
      <c r="F345" s="219">
        <v>0</v>
      </c>
      <c r="G345" s="219">
        <v>0</v>
      </c>
      <c r="H345" s="213"/>
      <c r="I345" s="213"/>
      <c r="J345" s="213"/>
      <c r="K345" s="213"/>
    </row>
    <row r="346" spans="1:11" ht="20.100000000000001" customHeight="1" x14ac:dyDescent="0.25">
      <c r="A346" s="213"/>
      <c r="B346" s="213"/>
      <c r="C346" s="218" t="s">
        <v>47</v>
      </c>
      <c r="D346" s="213"/>
      <c r="E346" s="213"/>
      <c r="F346" s="213"/>
      <c r="G346" s="213"/>
      <c r="H346" s="213"/>
      <c r="I346" s="213"/>
      <c r="J346" s="213"/>
      <c r="K346" s="213"/>
    </row>
    <row r="347" spans="1:11" ht="20.100000000000001" customHeight="1" x14ac:dyDescent="0.25">
      <c r="A347" s="217" t="s">
        <v>120</v>
      </c>
      <c r="B347" s="211" t="s">
        <v>121</v>
      </c>
      <c r="C347" s="211" t="s">
        <v>47</v>
      </c>
      <c r="D347" s="213"/>
      <c r="E347" s="215" t="s">
        <v>47</v>
      </c>
      <c r="F347" s="211" t="s">
        <v>121</v>
      </c>
      <c r="G347" s="211" t="s">
        <v>47</v>
      </c>
      <c r="H347" s="216" t="s">
        <v>47</v>
      </c>
      <c r="I347" s="215" t="s">
        <v>47</v>
      </c>
      <c r="J347" s="211" t="s">
        <v>121</v>
      </c>
      <c r="K347" s="211" t="s">
        <v>47</v>
      </c>
    </row>
    <row r="348" spans="1:11" ht="20.100000000000001" customHeight="1" x14ac:dyDescent="0.25">
      <c r="A348" s="214" t="s">
        <v>122</v>
      </c>
      <c r="B348" s="211" t="s">
        <v>123</v>
      </c>
      <c r="C348" s="211" t="s">
        <v>47</v>
      </c>
      <c r="D348" s="213"/>
      <c r="E348" s="214" t="s">
        <v>124</v>
      </c>
      <c r="F348" s="211" t="s">
        <v>123</v>
      </c>
      <c r="G348" s="211" t="s">
        <v>47</v>
      </c>
      <c r="H348" s="213"/>
      <c r="I348" s="214" t="s">
        <v>125</v>
      </c>
      <c r="J348" s="211" t="s">
        <v>123</v>
      </c>
      <c r="K348" s="211" t="s">
        <v>47</v>
      </c>
    </row>
    <row r="349" spans="1:11" ht="20.100000000000001" customHeight="1" x14ac:dyDescent="0.25">
      <c r="A349" s="212" t="s">
        <v>47</v>
      </c>
      <c r="B349" s="211" t="s">
        <v>126</v>
      </c>
      <c r="C349" s="211" t="s">
        <v>47</v>
      </c>
      <c r="D349" s="213"/>
      <c r="E349" s="212" t="s">
        <v>47</v>
      </c>
      <c r="F349" s="211" t="s">
        <v>126</v>
      </c>
      <c r="G349" s="211" t="s">
        <v>47</v>
      </c>
      <c r="H349" s="213"/>
      <c r="I349" s="212" t="s">
        <v>47</v>
      </c>
      <c r="J349" s="211" t="s">
        <v>126</v>
      </c>
      <c r="K349" s="211" t="s">
        <v>47</v>
      </c>
    </row>
  </sheetData>
  <mergeCells count="35">
    <mergeCell ref="C1:G1"/>
    <mergeCell ref="C2:G2"/>
    <mergeCell ref="D3:G3"/>
    <mergeCell ref="D4:G4"/>
    <mergeCell ref="D5:G5"/>
    <mergeCell ref="D15:G15"/>
    <mergeCell ref="C19:G19"/>
    <mergeCell ref="D20:G20"/>
    <mergeCell ref="D21:G21"/>
    <mergeCell ref="D22:G22"/>
    <mergeCell ref="D6:G6"/>
    <mergeCell ref="D7:G7"/>
    <mergeCell ref="C8:G8"/>
    <mergeCell ref="C9:G9"/>
    <mergeCell ref="D10:G10"/>
    <mergeCell ref="C88:G88"/>
    <mergeCell ref="C133:G133"/>
    <mergeCell ref="D134:G134"/>
    <mergeCell ref="D135:G135"/>
    <mergeCell ref="D136:G136"/>
    <mergeCell ref="D23:G23"/>
    <mergeCell ref="C32:G32"/>
    <mergeCell ref="D77:G77"/>
    <mergeCell ref="D78:G78"/>
    <mergeCell ref="D79:G79"/>
    <mergeCell ref="C202:G202"/>
    <mergeCell ref="D247:G247"/>
    <mergeCell ref="D248:G248"/>
    <mergeCell ref="D249:G249"/>
    <mergeCell ref="C258:G258"/>
    <mergeCell ref="D137:G137"/>
    <mergeCell ref="C146:G146"/>
    <mergeCell ref="D191:G191"/>
    <mergeCell ref="D192:G192"/>
    <mergeCell ref="D193:G193"/>
  </mergeCells>
  <pageMargins left="0" right="0" top="0" bottom="0" header="0" footer="0"/>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38"/>
  <sheetViews>
    <sheetView workbookViewId="0">
      <selection activeCell="I14" sqref="I14"/>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767</v>
      </c>
      <c r="E3" s="1385"/>
      <c r="F3" s="1385"/>
      <c r="G3" s="1385"/>
      <c r="H3" s="30"/>
      <c r="I3" s="30"/>
      <c r="J3" s="30"/>
      <c r="K3" s="30"/>
    </row>
    <row r="4" spans="1:11" ht="14.1" customHeight="1" x14ac:dyDescent="0.25">
      <c r="A4" s="30"/>
      <c r="B4" s="30"/>
      <c r="C4" s="32" t="s">
        <v>4</v>
      </c>
      <c r="D4" s="1384" t="s">
        <v>766</v>
      </c>
      <c r="E4" s="1385"/>
      <c r="F4" s="1385"/>
      <c r="G4" s="1385"/>
      <c r="H4" s="30"/>
      <c r="I4" s="30"/>
      <c r="J4" s="30"/>
      <c r="K4" s="30"/>
    </row>
    <row r="5" spans="1:11" ht="14.1" customHeight="1" x14ac:dyDescent="0.25">
      <c r="A5" s="30"/>
      <c r="B5" s="30"/>
      <c r="C5" s="32" t="s">
        <v>6</v>
      </c>
      <c r="D5" s="1384" t="s">
        <v>376</v>
      </c>
      <c r="E5" s="1385"/>
      <c r="F5" s="1385"/>
      <c r="G5" s="1385"/>
      <c r="H5" s="30"/>
      <c r="I5" s="30"/>
      <c r="J5" s="30"/>
      <c r="K5" s="30"/>
    </row>
    <row r="6" spans="1:11" ht="14.1" customHeight="1" x14ac:dyDescent="0.25">
      <c r="A6" s="30"/>
      <c r="B6" s="30"/>
      <c r="C6" s="32" t="s">
        <v>8</v>
      </c>
      <c r="D6" s="1384" t="s">
        <v>130</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30.95" customHeight="1" x14ac:dyDescent="0.25">
      <c r="A9" s="30"/>
      <c r="B9" s="30"/>
      <c r="C9" s="1378" t="s">
        <v>765</v>
      </c>
      <c r="D9" s="1379"/>
      <c r="E9" s="1379"/>
      <c r="F9" s="1379"/>
      <c r="G9" s="1379"/>
      <c r="H9" s="30"/>
      <c r="I9" s="30"/>
      <c r="J9" s="30"/>
      <c r="K9" s="30"/>
    </row>
    <row r="10" spans="1:11" ht="144.94999999999999" customHeight="1" x14ac:dyDescent="0.25">
      <c r="A10" s="30"/>
      <c r="B10" s="30"/>
      <c r="C10" s="33" t="s">
        <v>14</v>
      </c>
      <c r="D10" s="1372" t="s">
        <v>764</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14.1" customHeight="1" x14ac:dyDescent="0.25">
      <c r="A13" s="30"/>
      <c r="B13" s="30"/>
      <c r="C13" s="34" t="s">
        <v>763</v>
      </c>
      <c r="D13" s="38" t="s">
        <v>762</v>
      </c>
      <c r="E13" s="38" t="s">
        <v>761</v>
      </c>
      <c r="F13" s="38" t="s">
        <v>761</v>
      </c>
      <c r="G13" s="38" t="s">
        <v>761</v>
      </c>
      <c r="H13" s="30"/>
      <c r="I13" s="30"/>
      <c r="J13" s="30"/>
      <c r="K13" s="30"/>
    </row>
    <row r="14" spans="1:11" ht="20.100000000000001" customHeight="1" x14ac:dyDescent="0.25">
      <c r="A14" s="30"/>
      <c r="B14" s="30"/>
      <c r="C14" s="34" t="s">
        <v>760</v>
      </c>
      <c r="D14" s="38" t="s">
        <v>509</v>
      </c>
      <c r="E14" s="38" t="s">
        <v>26</v>
      </c>
      <c r="F14" s="38" t="s">
        <v>26</v>
      </c>
      <c r="G14" s="38" t="s">
        <v>26</v>
      </c>
      <c r="H14" s="30"/>
      <c r="I14" s="30"/>
      <c r="J14" s="30"/>
      <c r="K14" s="30"/>
    </row>
    <row r="15" spans="1:11" ht="60.95" customHeight="1" x14ac:dyDescent="0.25">
      <c r="A15" s="30"/>
      <c r="B15" s="30"/>
      <c r="C15" s="33" t="s">
        <v>21</v>
      </c>
      <c r="D15" s="1372" t="s">
        <v>759</v>
      </c>
      <c r="E15" s="1373"/>
      <c r="F15" s="1373"/>
      <c r="G15" s="1373"/>
      <c r="H15" s="30"/>
      <c r="I15" s="30"/>
      <c r="J15" s="30"/>
      <c r="K15" s="30"/>
    </row>
    <row r="16" spans="1:11" ht="27.95" customHeight="1" x14ac:dyDescent="0.25">
      <c r="A16" s="30"/>
      <c r="B16" s="30"/>
      <c r="C16" s="34" t="s">
        <v>23</v>
      </c>
      <c r="D16" s="35">
        <v>2022</v>
      </c>
      <c r="E16" s="35">
        <v>2023</v>
      </c>
      <c r="F16" s="35">
        <v>2024</v>
      </c>
      <c r="G16" s="35">
        <v>2025</v>
      </c>
      <c r="H16" s="30"/>
      <c r="I16" s="30"/>
      <c r="J16" s="30"/>
      <c r="K16" s="30"/>
    </row>
    <row r="17" spans="1:11" ht="14.1" customHeight="1" x14ac:dyDescent="0.25">
      <c r="A17" s="30"/>
      <c r="B17" s="30"/>
      <c r="C17" s="36"/>
      <c r="D17" s="37" t="s">
        <v>17</v>
      </c>
      <c r="E17" s="37" t="s">
        <v>18</v>
      </c>
      <c r="F17" s="37" t="s">
        <v>18</v>
      </c>
      <c r="G17" s="37" t="s">
        <v>18</v>
      </c>
      <c r="H17" s="30"/>
      <c r="I17" s="30"/>
      <c r="J17" s="30"/>
      <c r="K17" s="30"/>
    </row>
    <row r="18" spans="1:11" ht="20.100000000000001" customHeight="1" x14ac:dyDescent="0.25">
      <c r="A18" s="30"/>
      <c r="B18" s="30"/>
      <c r="C18" s="34" t="s">
        <v>758</v>
      </c>
      <c r="D18" s="38" t="s">
        <v>684</v>
      </c>
      <c r="E18" s="38" t="s">
        <v>757</v>
      </c>
      <c r="F18" s="38" t="s">
        <v>757</v>
      </c>
      <c r="G18" s="38" t="s">
        <v>757</v>
      </c>
      <c r="H18" s="30"/>
      <c r="I18" s="30"/>
      <c r="J18" s="30"/>
      <c r="K18" s="30"/>
    </row>
    <row r="19" spans="1:11" ht="14.1" customHeight="1" x14ac:dyDescent="0.25">
      <c r="A19" s="30"/>
      <c r="B19" s="30"/>
      <c r="C19" s="34" t="s">
        <v>756</v>
      </c>
      <c r="D19" s="38" t="s">
        <v>134</v>
      </c>
      <c r="E19" s="38" t="s">
        <v>84</v>
      </c>
      <c r="F19" s="38" t="s">
        <v>84</v>
      </c>
      <c r="G19" s="38" t="s">
        <v>84</v>
      </c>
      <c r="H19" s="30"/>
      <c r="I19" s="30"/>
      <c r="J19" s="30"/>
      <c r="K19" s="30"/>
    </row>
    <row r="20" spans="1:11" ht="14.1" customHeight="1" x14ac:dyDescent="0.25">
      <c r="A20" s="30"/>
      <c r="B20" s="30"/>
      <c r="C20" s="1370" t="s">
        <v>30</v>
      </c>
      <c r="D20" s="1371"/>
      <c r="E20" s="1371"/>
      <c r="F20" s="1371"/>
      <c r="G20" s="1371"/>
      <c r="H20" s="30"/>
      <c r="I20" s="30"/>
      <c r="J20" s="30"/>
      <c r="K20" s="30"/>
    </row>
    <row r="21" spans="1:11" ht="14.1" customHeight="1" x14ac:dyDescent="0.25">
      <c r="A21" s="30"/>
      <c r="B21" s="30"/>
      <c r="C21" s="39" t="s">
        <v>755</v>
      </c>
      <c r="D21" s="1370" t="s">
        <v>754</v>
      </c>
      <c r="E21" s="1371"/>
      <c r="F21" s="1371"/>
      <c r="G21" s="1371"/>
      <c r="H21" s="30"/>
      <c r="I21" s="30"/>
      <c r="J21" s="30"/>
      <c r="K21" s="30"/>
    </row>
    <row r="22" spans="1:11" ht="18" customHeight="1" x14ac:dyDescent="0.25">
      <c r="A22" s="30"/>
      <c r="B22" s="30"/>
      <c r="C22" s="40" t="s">
        <v>33</v>
      </c>
      <c r="D22" s="1368" t="s">
        <v>753</v>
      </c>
      <c r="E22" s="1369"/>
      <c r="F22" s="1369"/>
      <c r="G22" s="1369"/>
      <c r="H22" s="30"/>
      <c r="I22" s="30"/>
      <c r="J22" s="30"/>
      <c r="K22" s="30"/>
    </row>
    <row r="23" spans="1:11" ht="18" customHeight="1" x14ac:dyDescent="0.25">
      <c r="A23" s="30"/>
      <c r="B23" s="30"/>
      <c r="C23" s="41" t="s">
        <v>35</v>
      </c>
      <c r="D23" s="1361" t="s">
        <v>752</v>
      </c>
      <c r="E23" s="1362"/>
      <c r="F23" s="1362"/>
      <c r="G23" s="1362"/>
      <c r="H23" s="30"/>
      <c r="I23" s="30"/>
      <c r="J23" s="30"/>
      <c r="K23" s="30"/>
    </row>
    <row r="24" spans="1:11" ht="18" customHeight="1" x14ac:dyDescent="0.25">
      <c r="A24" s="30"/>
      <c r="B24" s="30"/>
      <c r="C24" s="41" t="s">
        <v>37</v>
      </c>
      <c r="D24" s="1361" t="s">
        <v>751</v>
      </c>
      <c r="E24" s="1362"/>
      <c r="F24" s="1362"/>
      <c r="G24" s="1362"/>
      <c r="H24" s="30"/>
      <c r="I24" s="30"/>
      <c r="J24" s="30"/>
      <c r="K24" s="30"/>
    </row>
    <row r="25" spans="1:11" ht="15" customHeight="1" x14ac:dyDescent="0.25">
      <c r="A25" s="30"/>
      <c r="B25" s="30"/>
      <c r="C25" s="42"/>
      <c r="D25" s="43">
        <v>2022</v>
      </c>
      <c r="E25" s="43">
        <v>2023</v>
      </c>
      <c r="F25" s="43">
        <v>2024</v>
      </c>
      <c r="G25" s="43">
        <v>2025</v>
      </c>
      <c r="H25" s="30"/>
      <c r="I25" s="30"/>
      <c r="J25" s="30"/>
      <c r="K25" s="30"/>
    </row>
    <row r="26" spans="1:11" ht="15" customHeight="1" x14ac:dyDescent="0.25">
      <c r="A26" s="30"/>
      <c r="B26" s="30"/>
      <c r="C26" s="44"/>
      <c r="D26" s="45" t="s">
        <v>17</v>
      </c>
      <c r="E26" s="45" t="s">
        <v>18</v>
      </c>
      <c r="F26" s="45" t="s">
        <v>18</v>
      </c>
      <c r="G26" s="45" t="s">
        <v>18</v>
      </c>
      <c r="H26" s="30"/>
      <c r="I26" s="30"/>
      <c r="J26" s="30"/>
      <c r="K26" s="30"/>
    </row>
    <row r="27" spans="1:11" ht="14.1" customHeight="1" x14ac:dyDescent="0.25">
      <c r="A27" s="30"/>
      <c r="B27" s="30"/>
      <c r="C27" s="34" t="s">
        <v>39</v>
      </c>
      <c r="D27" s="38" t="s">
        <v>750</v>
      </c>
      <c r="E27" s="38" t="s">
        <v>349</v>
      </c>
      <c r="F27" s="38" t="s">
        <v>749</v>
      </c>
      <c r="G27" s="38" t="s">
        <v>348</v>
      </c>
      <c r="H27" s="30"/>
      <c r="I27" s="30"/>
      <c r="J27" s="30"/>
      <c r="K27" s="30"/>
    </row>
    <row r="28" spans="1:11" ht="14.1" customHeight="1" x14ac:dyDescent="0.25">
      <c r="A28" s="30"/>
      <c r="B28" s="30"/>
      <c r="C28" s="34" t="s">
        <v>40</v>
      </c>
      <c r="D28" s="38" t="s">
        <v>748</v>
      </c>
      <c r="E28" s="38" t="s">
        <v>747</v>
      </c>
      <c r="F28" s="38" t="s">
        <v>746</v>
      </c>
      <c r="G28" s="38" t="s">
        <v>746</v>
      </c>
      <c r="H28" s="30"/>
      <c r="I28" s="30"/>
      <c r="J28" s="30"/>
      <c r="K28" s="30"/>
    </row>
    <row r="29" spans="1:11" ht="14.1" customHeight="1" x14ac:dyDescent="0.25">
      <c r="A29" s="30"/>
      <c r="B29" s="30"/>
      <c r="C29" s="34" t="s">
        <v>43</v>
      </c>
      <c r="D29" s="38" t="s">
        <v>745</v>
      </c>
      <c r="E29" s="38" t="s">
        <v>744</v>
      </c>
      <c r="F29" s="38" t="s">
        <v>743</v>
      </c>
      <c r="G29" s="38" t="s">
        <v>742</v>
      </c>
      <c r="H29" s="30"/>
      <c r="I29" s="30"/>
      <c r="J29" s="30"/>
      <c r="K29" s="30"/>
    </row>
    <row r="30" spans="1:11" ht="14.1" customHeight="1" x14ac:dyDescent="0.25">
      <c r="A30" s="30"/>
      <c r="B30" s="30"/>
      <c r="C30" s="34" t="s">
        <v>46</v>
      </c>
      <c r="D30" s="38" t="s">
        <v>47</v>
      </c>
      <c r="E30" s="38" t="s">
        <v>741</v>
      </c>
      <c r="F30" s="38" t="s">
        <v>740</v>
      </c>
      <c r="G30" s="38" t="s">
        <v>739</v>
      </c>
      <c r="H30" s="30"/>
      <c r="I30" s="30"/>
      <c r="J30" s="30"/>
      <c r="K30" s="30"/>
    </row>
    <row r="31" spans="1:11" ht="14.1" customHeight="1" x14ac:dyDescent="0.25">
      <c r="A31" s="30"/>
      <c r="B31" s="30"/>
      <c r="C31" s="34" t="s">
        <v>49</v>
      </c>
      <c r="D31" s="38" t="s">
        <v>47</v>
      </c>
      <c r="E31" s="38" t="s">
        <v>738</v>
      </c>
      <c r="F31" s="38" t="s">
        <v>737</v>
      </c>
      <c r="G31" s="38" t="s">
        <v>48</v>
      </c>
      <c r="H31" s="30"/>
      <c r="I31" s="30"/>
      <c r="J31" s="30"/>
      <c r="K31" s="30"/>
    </row>
    <row r="32" spans="1:11" ht="14.1" customHeight="1" x14ac:dyDescent="0.25">
      <c r="A32" s="30"/>
      <c r="B32" s="30"/>
      <c r="C32" s="34" t="s">
        <v>51</v>
      </c>
      <c r="D32" s="38" t="s">
        <v>47</v>
      </c>
      <c r="E32" s="38" t="s">
        <v>736</v>
      </c>
      <c r="F32" s="38" t="s">
        <v>735</v>
      </c>
      <c r="G32" s="38" t="s">
        <v>439</v>
      </c>
      <c r="H32" s="30"/>
      <c r="I32" s="30"/>
      <c r="J32" s="30"/>
      <c r="K32" s="30"/>
    </row>
    <row r="33" spans="1:11" ht="14.1" customHeight="1" x14ac:dyDescent="0.25">
      <c r="A33" s="30"/>
      <c r="B33" s="30"/>
      <c r="C33" s="1363" t="s">
        <v>52</v>
      </c>
      <c r="D33" s="1364"/>
      <c r="E33" s="1364"/>
      <c r="F33" s="1364"/>
      <c r="G33" s="1364"/>
      <c r="H33" s="30"/>
      <c r="I33" s="30"/>
      <c r="J33" s="30"/>
      <c r="K33" s="30"/>
    </row>
    <row r="34" spans="1:11" ht="14.1" customHeight="1" x14ac:dyDescent="0.25">
      <c r="A34" s="30"/>
      <c r="B34" s="30"/>
      <c r="C34" s="42"/>
      <c r="D34" s="43">
        <v>2022</v>
      </c>
      <c r="E34" s="43">
        <v>2023</v>
      </c>
      <c r="F34" s="43">
        <v>2024</v>
      </c>
      <c r="G34" s="43">
        <v>2025</v>
      </c>
      <c r="H34" s="30"/>
      <c r="I34" s="30"/>
      <c r="J34" s="30"/>
      <c r="K34" s="30"/>
    </row>
    <row r="35" spans="1:11" ht="14.1" customHeight="1" x14ac:dyDescent="0.25">
      <c r="A35" s="30"/>
      <c r="B35" s="30"/>
      <c r="C35" s="44"/>
      <c r="D35" s="45" t="s">
        <v>17</v>
      </c>
      <c r="E35" s="45" t="s">
        <v>18</v>
      </c>
      <c r="F35" s="45" t="s">
        <v>18</v>
      </c>
      <c r="G35" s="45" t="s">
        <v>18</v>
      </c>
      <c r="H35" s="30"/>
      <c r="I35" s="30"/>
      <c r="J35" s="30"/>
      <c r="K35" s="30"/>
    </row>
    <row r="36" spans="1:11" ht="14.1" customHeight="1" x14ac:dyDescent="0.25">
      <c r="A36" s="30"/>
      <c r="B36" s="30"/>
      <c r="C36" s="46" t="s">
        <v>53</v>
      </c>
      <c r="D36" s="47">
        <v>61912000</v>
      </c>
      <c r="E36" s="47">
        <v>67500000</v>
      </c>
      <c r="F36" s="47">
        <v>67500000</v>
      </c>
      <c r="G36" s="47">
        <v>67500000</v>
      </c>
      <c r="H36" s="30"/>
      <c r="I36" s="30"/>
      <c r="J36" s="30"/>
      <c r="K36" s="30"/>
    </row>
    <row r="37" spans="1:11" ht="14.1" customHeight="1" x14ac:dyDescent="0.25">
      <c r="A37" s="30"/>
      <c r="B37" s="30"/>
      <c r="C37" s="46" t="s">
        <v>54</v>
      </c>
      <c r="D37" s="47">
        <v>61912000</v>
      </c>
      <c r="E37" s="47">
        <v>67500000</v>
      </c>
      <c r="F37" s="47">
        <v>67500000</v>
      </c>
      <c r="G37" s="47">
        <v>67500000</v>
      </c>
      <c r="H37" s="30"/>
      <c r="I37" s="30"/>
      <c r="J37" s="30"/>
      <c r="K37" s="30"/>
    </row>
    <row r="38" spans="1:11" ht="14.1" customHeight="1" x14ac:dyDescent="0.25">
      <c r="A38" s="30"/>
      <c r="B38" s="30"/>
      <c r="C38" s="46" t="s">
        <v>55</v>
      </c>
      <c r="D38" s="47">
        <v>0</v>
      </c>
      <c r="E38" s="47">
        <v>0</v>
      </c>
      <c r="F38" s="47">
        <v>0</v>
      </c>
      <c r="G38" s="47">
        <v>0</v>
      </c>
      <c r="H38" s="30"/>
      <c r="I38" s="30"/>
      <c r="J38" s="30"/>
      <c r="K38" s="30"/>
    </row>
    <row r="39" spans="1:11" ht="14.1" customHeight="1" x14ac:dyDescent="0.25">
      <c r="A39" s="30"/>
      <c r="B39" s="30"/>
      <c r="C39" s="46" t="s">
        <v>56</v>
      </c>
      <c r="D39" s="47">
        <v>11212000</v>
      </c>
      <c r="E39" s="47">
        <v>11500000</v>
      </c>
      <c r="F39" s="47">
        <v>11500000</v>
      </c>
      <c r="G39" s="47">
        <v>11500000</v>
      </c>
      <c r="H39" s="30"/>
      <c r="I39" s="30"/>
      <c r="J39" s="30"/>
      <c r="K39" s="30"/>
    </row>
    <row r="40" spans="1:11" ht="14.1" customHeight="1" x14ac:dyDescent="0.25">
      <c r="A40" s="30"/>
      <c r="B40" s="30"/>
      <c r="C40" s="46" t="s">
        <v>54</v>
      </c>
      <c r="D40" s="47">
        <v>11212000</v>
      </c>
      <c r="E40" s="47">
        <v>11500000</v>
      </c>
      <c r="F40" s="47">
        <v>11500000</v>
      </c>
      <c r="G40" s="47">
        <v>11500000</v>
      </c>
      <c r="H40" s="30"/>
      <c r="I40" s="30"/>
      <c r="J40" s="30"/>
      <c r="K40" s="30"/>
    </row>
    <row r="41" spans="1:11" ht="14.1" customHeight="1" x14ac:dyDescent="0.25">
      <c r="A41" s="30"/>
      <c r="B41" s="30"/>
      <c r="C41" s="46" t="s">
        <v>55</v>
      </c>
      <c r="D41" s="47">
        <v>0</v>
      </c>
      <c r="E41" s="47">
        <v>0</v>
      </c>
      <c r="F41" s="47">
        <v>0</v>
      </c>
      <c r="G41" s="47">
        <v>0</v>
      </c>
      <c r="H41" s="30"/>
      <c r="I41" s="30"/>
      <c r="J41" s="30"/>
      <c r="K41" s="30"/>
    </row>
    <row r="42" spans="1:11" ht="14.1" customHeight="1" x14ac:dyDescent="0.25">
      <c r="A42" s="30"/>
      <c r="B42" s="30"/>
      <c r="C42" s="46" t="s">
        <v>57</v>
      </c>
      <c r="D42" s="47">
        <v>15982000</v>
      </c>
      <c r="E42" s="47">
        <v>16251000</v>
      </c>
      <c r="F42" s="47">
        <v>16200000</v>
      </c>
      <c r="G42" s="47">
        <v>16200000</v>
      </c>
      <c r="H42" s="30"/>
      <c r="I42" s="30"/>
      <c r="J42" s="30"/>
      <c r="K42" s="30"/>
    </row>
    <row r="43" spans="1:11" ht="14.1" customHeight="1" x14ac:dyDescent="0.25">
      <c r="A43" s="30"/>
      <c r="B43" s="30"/>
      <c r="C43" s="46" t="s">
        <v>54</v>
      </c>
      <c r="D43" s="47">
        <v>15982000</v>
      </c>
      <c r="E43" s="47">
        <v>16251000</v>
      </c>
      <c r="F43" s="47">
        <v>16200000</v>
      </c>
      <c r="G43" s="47">
        <v>16200000</v>
      </c>
      <c r="H43" s="30"/>
      <c r="I43" s="30"/>
      <c r="J43" s="30"/>
      <c r="K43" s="30"/>
    </row>
    <row r="44" spans="1:11" ht="14.1" customHeight="1" x14ac:dyDescent="0.25">
      <c r="A44" s="30"/>
      <c r="B44" s="30"/>
      <c r="C44" s="46" t="s">
        <v>55</v>
      </c>
      <c r="D44" s="47">
        <v>0</v>
      </c>
      <c r="E44" s="47">
        <v>0</v>
      </c>
      <c r="F44" s="47">
        <v>0</v>
      </c>
      <c r="G44" s="47">
        <v>0</v>
      </c>
      <c r="H44" s="30"/>
      <c r="I44" s="30"/>
      <c r="J44" s="30"/>
      <c r="K44" s="30"/>
    </row>
    <row r="45" spans="1:11" ht="14.1" customHeight="1" x14ac:dyDescent="0.25">
      <c r="A45" s="30"/>
      <c r="B45" s="30"/>
      <c r="C45" s="46" t="s">
        <v>58</v>
      </c>
      <c r="D45" s="47">
        <v>0</v>
      </c>
      <c r="E45" s="47">
        <v>0</v>
      </c>
      <c r="F45" s="47">
        <v>0</v>
      </c>
      <c r="G45" s="47">
        <v>0</v>
      </c>
      <c r="H45" s="30"/>
      <c r="I45" s="30"/>
      <c r="J45" s="30"/>
      <c r="K45" s="30"/>
    </row>
    <row r="46" spans="1:11" ht="14.1" customHeight="1" x14ac:dyDescent="0.25">
      <c r="A46" s="30"/>
      <c r="B46" s="30"/>
      <c r="C46" s="46" t="s">
        <v>54</v>
      </c>
      <c r="D46" s="47">
        <v>0</v>
      </c>
      <c r="E46" s="47">
        <v>0</v>
      </c>
      <c r="F46" s="47">
        <v>0</v>
      </c>
      <c r="G46" s="47">
        <v>0</v>
      </c>
      <c r="H46" s="30"/>
      <c r="I46" s="30"/>
      <c r="J46" s="30"/>
      <c r="K46" s="30"/>
    </row>
    <row r="47" spans="1:11" ht="14.1" customHeight="1" x14ac:dyDescent="0.25">
      <c r="A47" s="30"/>
      <c r="B47" s="30"/>
      <c r="C47" s="46" t="s">
        <v>55</v>
      </c>
      <c r="D47" s="47">
        <v>0</v>
      </c>
      <c r="E47" s="47">
        <v>0</v>
      </c>
      <c r="F47" s="47">
        <v>0</v>
      </c>
      <c r="G47" s="47">
        <v>0</v>
      </c>
      <c r="H47" s="30"/>
      <c r="I47" s="30"/>
      <c r="J47" s="30"/>
      <c r="K47" s="30"/>
    </row>
    <row r="48" spans="1:11" ht="14.1" customHeight="1" x14ac:dyDescent="0.25">
      <c r="A48" s="30"/>
      <c r="B48" s="30"/>
      <c r="C48" s="46" t="s">
        <v>59</v>
      </c>
      <c r="D48" s="47">
        <v>0</v>
      </c>
      <c r="E48" s="47">
        <v>0</v>
      </c>
      <c r="F48" s="47">
        <v>0</v>
      </c>
      <c r="G48" s="47">
        <v>0</v>
      </c>
      <c r="H48" s="30"/>
      <c r="I48" s="30"/>
      <c r="J48" s="30"/>
      <c r="K48" s="30"/>
    </row>
    <row r="49" spans="1:11" ht="14.1" customHeight="1" x14ac:dyDescent="0.25">
      <c r="A49" s="30"/>
      <c r="B49" s="30"/>
      <c r="C49" s="46" t="s">
        <v>54</v>
      </c>
      <c r="D49" s="47">
        <v>0</v>
      </c>
      <c r="E49" s="47">
        <v>0</v>
      </c>
      <c r="F49" s="47">
        <v>0</v>
      </c>
      <c r="G49" s="47">
        <v>0</v>
      </c>
      <c r="H49" s="30"/>
      <c r="I49" s="30"/>
      <c r="J49" s="30"/>
      <c r="K49" s="30"/>
    </row>
    <row r="50" spans="1:11" ht="14.1" customHeight="1" x14ac:dyDescent="0.25">
      <c r="A50" s="30"/>
      <c r="B50" s="30"/>
      <c r="C50" s="46" t="s">
        <v>55</v>
      </c>
      <c r="D50" s="47">
        <v>0</v>
      </c>
      <c r="E50" s="47">
        <v>0</v>
      </c>
      <c r="F50" s="47">
        <v>0</v>
      </c>
      <c r="G50" s="47">
        <v>0</v>
      </c>
      <c r="H50" s="30"/>
      <c r="I50" s="30"/>
      <c r="J50" s="30"/>
      <c r="K50" s="30"/>
    </row>
    <row r="51" spans="1:11" ht="14.1" customHeight="1" x14ac:dyDescent="0.25">
      <c r="A51" s="30"/>
      <c r="B51" s="30"/>
      <c r="C51" s="46" t="s">
        <v>60</v>
      </c>
      <c r="D51" s="47">
        <v>0</v>
      </c>
      <c r="E51" s="47">
        <v>0</v>
      </c>
      <c r="F51" s="47">
        <v>0</v>
      </c>
      <c r="G51" s="47">
        <v>0</v>
      </c>
      <c r="H51" s="30"/>
      <c r="I51" s="30"/>
      <c r="J51" s="30"/>
      <c r="K51" s="30"/>
    </row>
    <row r="52" spans="1:11" ht="14.1" customHeight="1" x14ac:dyDescent="0.25">
      <c r="A52" s="30"/>
      <c r="B52" s="30"/>
      <c r="C52" s="46" t="s">
        <v>54</v>
      </c>
      <c r="D52" s="47">
        <v>0</v>
      </c>
      <c r="E52" s="47">
        <v>0</v>
      </c>
      <c r="F52" s="47">
        <v>0</v>
      </c>
      <c r="G52" s="47">
        <v>0</v>
      </c>
      <c r="H52" s="30"/>
      <c r="I52" s="30"/>
      <c r="J52" s="30"/>
      <c r="K52" s="30"/>
    </row>
    <row r="53" spans="1:11" ht="14.1" customHeight="1" x14ac:dyDescent="0.25">
      <c r="A53" s="30"/>
      <c r="B53" s="30"/>
      <c r="C53" s="46" t="s">
        <v>55</v>
      </c>
      <c r="D53" s="47">
        <v>0</v>
      </c>
      <c r="E53" s="47">
        <v>0</v>
      </c>
      <c r="F53" s="47">
        <v>0</v>
      </c>
      <c r="G53" s="47">
        <v>0</v>
      </c>
      <c r="H53" s="30"/>
      <c r="I53" s="30"/>
      <c r="J53" s="30"/>
      <c r="K53" s="30"/>
    </row>
    <row r="54" spans="1:11" ht="14.1" customHeight="1" x14ac:dyDescent="0.25">
      <c r="A54" s="30"/>
      <c r="B54" s="30"/>
      <c r="C54" s="46" t="s">
        <v>61</v>
      </c>
      <c r="D54" s="47">
        <v>400000</v>
      </c>
      <c r="E54" s="47">
        <v>400000</v>
      </c>
      <c r="F54" s="47">
        <v>400000</v>
      </c>
      <c r="G54" s="47">
        <v>400000</v>
      </c>
      <c r="H54" s="30"/>
      <c r="I54" s="30"/>
      <c r="J54" s="30"/>
      <c r="K54" s="30"/>
    </row>
    <row r="55" spans="1:11" ht="14.1" customHeight="1" x14ac:dyDescent="0.25">
      <c r="A55" s="30"/>
      <c r="B55" s="30"/>
      <c r="C55" s="46" t="s">
        <v>54</v>
      </c>
      <c r="D55" s="47">
        <v>400000</v>
      </c>
      <c r="E55" s="47">
        <v>400000</v>
      </c>
      <c r="F55" s="47">
        <v>400000</v>
      </c>
      <c r="G55" s="47">
        <v>400000</v>
      </c>
      <c r="H55" s="30"/>
      <c r="I55" s="30"/>
      <c r="J55" s="30"/>
      <c r="K55" s="30"/>
    </row>
    <row r="56" spans="1:11" ht="14.1" customHeight="1" x14ac:dyDescent="0.25">
      <c r="A56" s="30"/>
      <c r="B56" s="30"/>
      <c r="C56" s="46" t="s">
        <v>55</v>
      </c>
      <c r="D56" s="47">
        <v>0</v>
      </c>
      <c r="E56" s="47">
        <v>0</v>
      </c>
      <c r="F56" s="47">
        <v>0</v>
      </c>
      <c r="G56" s="47">
        <v>0</v>
      </c>
      <c r="H56" s="30"/>
      <c r="I56" s="30"/>
      <c r="J56" s="30"/>
      <c r="K56" s="30"/>
    </row>
    <row r="57" spans="1:11" ht="14.1" customHeight="1" x14ac:dyDescent="0.25">
      <c r="A57" s="30"/>
      <c r="B57" s="30"/>
      <c r="C57" s="46" t="s">
        <v>62</v>
      </c>
      <c r="D57" s="47">
        <v>0</v>
      </c>
      <c r="E57" s="47">
        <v>0</v>
      </c>
      <c r="F57" s="47">
        <v>0</v>
      </c>
      <c r="G57" s="47">
        <v>0</v>
      </c>
      <c r="H57" s="30"/>
      <c r="I57" s="30"/>
      <c r="J57" s="30"/>
      <c r="K57" s="30"/>
    </row>
    <row r="58" spans="1:11" ht="14.1" customHeight="1" x14ac:dyDescent="0.25">
      <c r="A58" s="30"/>
      <c r="B58" s="30"/>
      <c r="C58" s="46" t="s">
        <v>54</v>
      </c>
      <c r="D58" s="47">
        <v>0</v>
      </c>
      <c r="E58" s="47">
        <v>0</v>
      </c>
      <c r="F58" s="47">
        <v>0</v>
      </c>
      <c r="G58" s="47">
        <v>0</v>
      </c>
      <c r="H58" s="30"/>
      <c r="I58" s="30"/>
      <c r="J58" s="30"/>
      <c r="K58" s="30"/>
    </row>
    <row r="59" spans="1:11" ht="14.1" customHeight="1" x14ac:dyDescent="0.25">
      <c r="A59" s="30"/>
      <c r="B59" s="30"/>
      <c r="C59" s="46" t="s">
        <v>63</v>
      </c>
      <c r="D59" s="47">
        <v>0</v>
      </c>
      <c r="E59" s="47">
        <v>0</v>
      </c>
      <c r="F59" s="47">
        <v>0</v>
      </c>
      <c r="G59" s="47">
        <v>0</v>
      </c>
      <c r="H59" s="30"/>
      <c r="I59" s="30"/>
      <c r="J59" s="30"/>
      <c r="K59" s="30"/>
    </row>
    <row r="60" spans="1:11" ht="14.1" customHeight="1" x14ac:dyDescent="0.25">
      <c r="A60" s="30"/>
      <c r="B60" s="30"/>
      <c r="C60" s="46" t="s">
        <v>64</v>
      </c>
      <c r="D60" s="47">
        <v>0</v>
      </c>
      <c r="E60" s="47">
        <v>0</v>
      </c>
      <c r="F60" s="47">
        <v>0</v>
      </c>
      <c r="G60" s="47">
        <v>0</v>
      </c>
      <c r="H60" s="30"/>
      <c r="I60" s="30"/>
      <c r="J60" s="30"/>
      <c r="K60" s="30"/>
    </row>
    <row r="61" spans="1:11" ht="14.1" customHeight="1" x14ac:dyDescent="0.25">
      <c r="A61" s="30"/>
      <c r="B61" s="30"/>
      <c r="C61" s="46" t="s">
        <v>65</v>
      </c>
      <c r="D61" s="47">
        <v>0</v>
      </c>
      <c r="E61" s="47">
        <v>0</v>
      </c>
      <c r="F61" s="47">
        <v>0</v>
      </c>
      <c r="G61" s="47">
        <v>0</v>
      </c>
      <c r="H61" s="30"/>
      <c r="I61" s="30"/>
      <c r="J61" s="30"/>
      <c r="K61" s="30"/>
    </row>
    <row r="62" spans="1:11" ht="14.1" customHeight="1" x14ac:dyDescent="0.25">
      <c r="A62" s="30"/>
      <c r="B62" s="30"/>
      <c r="C62" s="46" t="s">
        <v>66</v>
      </c>
      <c r="D62" s="47">
        <v>0</v>
      </c>
      <c r="E62" s="47">
        <v>0</v>
      </c>
      <c r="F62" s="47">
        <v>0</v>
      </c>
      <c r="G62" s="47">
        <v>0</v>
      </c>
      <c r="H62" s="30"/>
      <c r="I62" s="30"/>
      <c r="J62" s="30"/>
      <c r="K62" s="30"/>
    </row>
    <row r="63" spans="1:11" ht="14.1" customHeight="1" x14ac:dyDescent="0.25">
      <c r="A63" s="30"/>
      <c r="B63" s="30"/>
      <c r="C63" s="46" t="s">
        <v>67</v>
      </c>
      <c r="D63" s="47">
        <v>0</v>
      </c>
      <c r="E63" s="47">
        <v>0</v>
      </c>
      <c r="F63" s="47">
        <v>0</v>
      </c>
      <c r="G63" s="47">
        <v>0</v>
      </c>
      <c r="H63" s="30"/>
      <c r="I63" s="30"/>
      <c r="J63" s="30"/>
      <c r="K63" s="30"/>
    </row>
    <row r="64" spans="1:11" ht="14.1" customHeight="1" x14ac:dyDescent="0.25">
      <c r="A64" s="30"/>
      <c r="B64" s="30"/>
      <c r="C64" s="46" t="s">
        <v>54</v>
      </c>
      <c r="D64" s="47">
        <v>0</v>
      </c>
      <c r="E64" s="47">
        <v>0</v>
      </c>
      <c r="F64" s="47">
        <v>0</v>
      </c>
      <c r="G64" s="47">
        <v>0</v>
      </c>
      <c r="H64" s="30"/>
      <c r="I64" s="30"/>
      <c r="J64" s="30"/>
      <c r="K64" s="30"/>
    </row>
    <row r="65" spans="1:11" ht="14.1" customHeight="1" x14ac:dyDescent="0.25">
      <c r="A65" s="30"/>
      <c r="B65" s="30"/>
      <c r="C65" s="46" t="s">
        <v>63</v>
      </c>
      <c r="D65" s="47">
        <v>0</v>
      </c>
      <c r="E65" s="47">
        <v>0</v>
      </c>
      <c r="F65" s="47">
        <v>0</v>
      </c>
      <c r="G65" s="47">
        <v>0</v>
      </c>
      <c r="H65" s="30"/>
      <c r="I65" s="30"/>
      <c r="J65" s="30"/>
      <c r="K65" s="30"/>
    </row>
    <row r="66" spans="1:11" ht="14.1" customHeight="1" x14ac:dyDescent="0.25">
      <c r="A66" s="30"/>
      <c r="B66" s="30"/>
      <c r="C66" s="46" t="s">
        <v>64</v>
      </c>
      <c r="D66" s="47">
        <v>0</v>
      </c>
      <c r="E66" s="47">
        <v>0</v>
      </c>
      <c r="F66" s="47">
        <v>0</v>
      </c>
      <c r="G66" s="47">
        <v>0</v>
      </c>
      <c r="H66" s="30"/>
      <c r="I66" s="30"/>
      <c r="J66" s="30"/>
      <c r="K66" s="30"/>
    </row>
    <row r="67" spans="1:11" ht="14.1" customHeight="1" x14ac:dyDescent="0.25">
      <c r="A67" s="30"/>
      <c r="B67" s="30"/>
      <c r="C67" s="46" t="s">
        <v>65</v>
      </c>
      <c r="D67" s="47">
        <v>0</v>
      </c>
      <c r="E67" s="47">
        <v>0</v>
      </c>
      <c r="F67" s="47">
        <v>0</v>
      </c>
      <c r="G67" s="47">
        <v>0</v>
      </c>
      <c r="H67" s="30"/>
      <c r="I67" s="30"/>
      <c r="J67" s="30"/>
      <c r="K67" s="30"/>
    </row>
    <row r="68" spans="1:11" ht="14.1" customHeight="1" x14ac:dyDescent="0.25">
      <c r="A68" s="30"/>
      <c r="B68" s="30"/>
      <c r="C68" s="46" t="s">
        <v>66</v>
      </c>
      <c r="D68" s="47">
        <v>0</v>
      </c>
      <c r="E68" s="47">
        <v>0</v>
      </c>
      <c r="F68" s="47">
        <v>0</v>
      </c>
      <c r="G68" s="47">
        <v>0</v>
      </c>
      <c r="H68" s="30"/>
      <c r="I68" s="30"/>
      <c r="J68" s="30"/>
      <c r="K68" s="30"/>
    </row>
    <row r="69" spans="1:11" ht="14.1" customHeight="1" x14ac:dyDescent="0.25">
      <c r="A69" s="30"/>
      <c r="B69" s="30"/>
      <c r="C69" s="46" t="s">
        <v>68</v>
      </c>
      <c r="D69" s="47">
        <v>0</v>
      </c>
      <c r="E69" s="47">
        <v>0</v>
      </c>
      <c r="F69" s="47">
        <v>0</v>
      </c>
      <c r="G69" s="47">
        <v>0</v>
      </c>
      <c r="H69" s="30"/>
      <c r="I69" s="30"/>
      <c r="J69" s="30"/>
      <c r="K69" s="30"/>
    </row>
    <row r="70" spans="1:11" ht="14.1" customHeight="1" x14ac:dyDescent="0.25">
      <c r="A70" s="30"/>
      <c r="B70" s="30"/>
      <c r="C70" s="46" t="s">
        <v>54</v>
      </c>
      <c r="D70" s="47">
        <v>0</v>
      </c>
      <c r="E70" s="47">
        <v>0</v>
      </c>
      <c r="F70" s="47">
        <v>0</v>
      </c>
      <c r="G70" s="47">
        <v>0</v>
      </c>
      <c r="H70" s="30"/>
      <c r="I70" s="30"/>
      <c r="J70" s="30"/>
      <c r="K70" s="30"/>
    </row>
    <row r="71" spans="1:11" ht="14.1" customHeight="1" x14ac:dyDescent="0.25">
      <c r="A71" s="30"/>
      <c r="B71" s="30"/>
      <c r="C71" s="46" t="s">
        <v>63</v>
      </c>
      <c r="D71" s="47">
        <v>0</v>
      </c>
      <c r="E71" s="47">
        <v>0</v>
      </c>
      <c r="F71" s="47">
        <v>0</v>
      </c>
      <c r="G71" s="47">
        <v>0</v>
      </c>
      <c r="H71" s="30"/>
      <c r="I71" s="30"/>
      <c r="J71" s="30"/>
      <c r="K71" s="30"/>
    </row>
    <row r="72" spans="1:11" ht="14.1" customHeight="1" x14ac:dyDescent="0.25">
      <c r="A72" s="30"/>
      <c r="B72" s="30"/>
      <c r="C72" s="46" t="s">
        <v>64</v>
      </c>
      <c r="D72" s="47">
        <v>0</v>
      </c>
      <c r="E72" s="47">
        <v>0</v>
      </c>
      <c r="F72" s="47">
        <v>0</v>
      </c>
      <c r="G72" s="47">
        <v>0</v>
      </c>
      <c r="H72" s="30"/>
      <c r="I72" s="30"/>
      <c r="J72" s="30"/>
      <c r="K72" s="30"/>
    </row>
    <row r="73" spans="1:11" ht="14.1" customHeight="1" x14ac:dyDescent="0.25">
      <c r="A73" s="30"/>
      <c r="B73" s="30"/>
      <c r="C73" s="46" t="s">
        <v>65</v>
      </c>
      <c r="D73" s="47">
        <v>0</v>
      </c>
      <c r="E73" s="47">
        <v>0</v>
      </c>
      <c r="F73" s="47">
        <v>0</v>
      </c>
      <c r="G73" s="47">
        <v>0</v>
      </c>
      <c r="H73" s="30"/>
      <c r="I73" s="30"/>
      <c r="J73" s="30"/>
      <c r="K73" s="30"/>
    </row>
    <row r="74" spans="1:11" ht="14.1" customHeight="1" x14ac:dyDescent="0.25">
      <c r="A74" s="30"/>
      <c r="B74" s="30"/>
      <c r="C74" s="46" t="s">
        <v>66</v>
      </c>
      <c r="D74" s="47">
        <v>0</v>
      </c>
      <c r="E74" s="47">
        <v>0</v>
      </c>
      <c r="F74" s="47">
        <v>0</v>
      </c>
      <c r="G74" s="47">
        <v>0</v>
      </c>
      <c r="H74" s="30"/>
      <c r="I74" s="30"/>
      <c r="J74" s="30"/>
      <c r="K74" s="30"/>
    </row>
    <row r="75" spans="1:11" ht="14.1" customHeight="1" x14ac:dyDescent="0.25">
      <c r="A75" s="30"/>
      <c r="B75" s="30"/>
      <c r="C75" s="46" t="s">
        <v>69</v>
      </c>
      <c r="D75" s="47">
        <v>0</v>
      </c>
      <c r="E75" s="47">
        <v>0</v>
      </c>
      <c r="F75" s="47">
        <v>0</v>
      </c>
      <c r="G75" s="47">
        <v>0</v>
      </c>
      <c r="H75" s="30"/>
      <c r="I75" s="30"/>
      <c r="J75" s="30"/>
      <c r="K75" s="30"/>
    </row>
    <row r="76" spans="1:11" ht="14.1" customHeight="1" x14ac:dyDescent="0.25">
      <c r="A76" s="30"/>
      <c r="B76" s="30"/>
      <c r="C76" s="46" t="s">
        <v>70</v>
      </c>
      <c r="D76" s="47">
        <v>0</v>
      </c>
      <c r="E76" s="47">
        <v>0</v>
      </c>
      <c r="F76" s="47">
        <v>0</v>
      </c>
      <c r="G76" s="47">
        <v>0</v>
      </c>
      <c r="H76" s="30"/>
      <c r="I76" s="30"/>
      <c r="J76" s="30"/>
      <c r="K76" s="30"/>
    </row>
    <row r="77" spans="1:11" ht="14.1" customHeight="1" x14ac:dyDescent="0.25">
      <c r="A77" s="30"/>
      <c r="B77" s="30"/>
      <c r="C77" s="48" t="s">
        <v>71</v>
      </c>
      <c r="D77" s="47">
        <v>89506000</v>
      </c>
      <c r="E77" s="47">
        <v>95651000</v>
      </c>
      <c r="F77" s="47">
        <v>95600000</v>
      </c>
      <c r="G77" s="47">
        <v>95600000</v>
      </c>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39" t="s">
        <v>734</v>
      </c>
      <c r="D79" s="1370" t="s">
        <v>733</v>
      </c>
      <c r="E79" s="1371"/>
      <c r="F79" s="1371"/>
      <c r="G79" s="1371"/>
      <c r="H79" s="30"/>
      <c r="I79" s="30"/>
      <c r="J79" s="30"/>
      <c r="K79" s="30"/>
    </row>
    <row r="80" spans="1:11" ht="14.1" customHeight="1" x14ac:dyDescent="0.25">
      <c r="A80" s="30"/>
      <c r="B80" s="30"/>
      <c r="C80" s="40" t="s">
        <v>33</v>
      </c>
      <c r="D80" s="1368" t="s">
        <v>732</v>
      </c>
      <c r="E80" s="1369"/>
      <c r="F80" s="1369"/>
      <c r="G80" s="1369"/>
      <c r="H80" s="30"/>
      <c r="I80" s="30"/>
      <c r="J80" s="30"/>
      <c r="K80" s="30"/>
    </row>
    <row r="81" spans="1:11" ht="14.1" customHeight="1" x14ac:dyDescent="0.25">
      <c r="A81" s="30"/>
      <c r="B81" s="30"/>
      <c r="C81" s="41" t="s">
        <v>35</v>
      </c>
      <c r="D81" s="1361" t="s">
        <v>731</v>
      </c>
      <c r="E81" s="1362"/>
      <c r="F81" s="1362"/>
      <c r="G81" s="1362"/>
      <c r="H81" s="30"/>
      <c r="I81" s="30"/>
      <c r="J81" s="30"/>
      <c r="K81" s="30"/>
    </row>
    <row r="82" spans="1:11" ht="14.1" customHeight="1" x14ac:dyDescent="0.25">
      <c r="A82" s="30"/>
      <c r="B82" s="30"/>
      <c r="C82" s="41" t="s">
        <v>37</v>
      </c>
      <c r="D82" s="1361" t="s">
        <v>680</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48</v>
      </c>
      <c r="E85" s="38" t="s">
        <v>730</v>
      </c>
      <c r="F85" s="38" t="s">
        <v>143</v>
      </c>
      <c r="G85" s="38" t="s">
        <v>394</v>
      </c>
      <c r="H85" s="30"/>
      <c r="I85" s="30"/>
      <c r="J85" s="30"/>
      <c r="K85" s="30"/>
    </row>
    <row r="86" spans="1:11" ht="14.1" customHeight="1" x14ac:dyDescent="0.25">
      <c r="A86" s="30"/>
      <c r="B86" s="30"/>
      <c r="C86" s="34" t="s">
        <v>40</v>
      </c>
      <c r="D86" s="38" t="s">
        <v>48</v>
      </c>
      <c r="E86" s="38" t="s">
        <v>492</v>
      </c>
      <c r="F86" s="38" t="s">
        <v>492</v>
      </c>
      <c r="G86" s="38" t="s">
        <v>729</v>
      </c>
      <c r="H86" s="30"/>
      <c r="I86" s="30"/>
      <c r="J86" s="30"/>
      <c r="K86" s="30"/>
    </row>
    <row r="87" spans="1:11" ht="14.1" customHeight="1" x14ac:dyDescent="0.25">
      <c r="A87" s="30"/>
      <c r="B87" s="30"/>
      <c r="C87" s="34" t="s">
        <v>43</v>
      </c>
      <c r="D87" s="38" t="s">
        <v>48</v>
      </c>
      <c r="E87" s="38" t="s">
        <v>728</v>
      </c>
      <c r="F87" s="38" t="s">
        <v>491</v>
      </c>
      <c r="G87" s="38" t="s">
        <v>683</v>
      </c>
      <c r="H87" s="30"/>
      <c r="I87" s="30"/>
      <c r="J87" s="30"/>
      <c r="K87" s="30"/>
    </row>
    <row r="88" spans="1:11" ht="14.1" customHeight="1" x14ac:dyDescent="0.25">
      <c r="A88" s="30"/>
      <c r="B88" s="30"/>
      <c r="C88" s="34" t="s">
        <v>46</v>
      </c>
      <c r="D88" s="38" t="s">
        <v>47</v>
      </c>
      <c r="E88" s="38" t="s">
        <v>47</v>
      </c>
      <c r="F88" s="38" t="s">
        <v>727</v>
      </c>
      <c r="G88" s="38" t="s">
        <v>84</v>
      </c>
      <c r="H88" s="30"/>
      <c r="I88" s="30"/>
      <c r="J88" s="30"/>
      <c r="K88" s="30"/>
    </row>
    <row r="89" spans="1:11" ht="14.1" customHeight="1" x14ac:dyDescent="0.25">
      <c r="A89" s="30"/>
      <c r="B89" s="30"/>
      <c r="C89" s="34" t="s">
        <v>49</v>
      </c>
      <c r="D89" s="38" t="s">
        <v>47</v>
      </c>
      <c r="E89" s="38" t="s">
        <v>47</v>
      </c>
      <c r="F89" s="38" t="s">
        <v>48</v>
      </c>
      <c r="G89" s="38" t="s">
        <v>726</v>
      </c>
      <c r="H89" s="30"/>
      <c r="I89" s="30"/>
      <c r="J89" s="30"/>
      <c r="K89" s="30"/>
    </row>
    <row r="90" spans="1:11" ht="14.1" customHeight="1" x14ac:dyDescent="0.25">
      <c r="A90" s="30"/>
      <c r="B90" s="30"/>
      <c r="C90" s="34" t="s">
        <v>51</v>
      </c>
      <c r="D90" s="38" t="s">
        <v>47</v>
      </c>
      <c r="E90" s="38" t="s">
        <v>47</v>
      </c>
      <c r="F90" s="38" t="s">
        <v>134</v>
      </c>
      <c r="G90" s="38" t="s">
        <v>725</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0</v>
      </c>
      <c r="E121" s="47">
        <v>1000000</v>
      </c>
      <c r="F121" s="47">
        <v>1000000</v>
      </c>
      <c r="G121" s="47">
        <v>1200000</v>
      </c>
      <c r="H121" s="30"/>
      <c r="I121" s="30"/>
      <c r="J121" s="30"/>
      <c r="K121" s="30"/>
    </row>
    <row r="122" spans="1:11" ht="14.1" customHeight="1" x14ac:dyDescent="0.25">
      <c r="A122" s="30"/>
      <c r="B122" s="30"/>
      <c r="C122" s="46" t="s">
        <v>54</v>
      </c>
      <c r="D122" s="47">
        <v>0</v>
      </c>
      <c r="E122" s="47">
        <v>1000000</v>
      </c>
      <c r="F122" s="47">
        <v>1000000</v>
      </c>
      <c r="G122" s="47">
        <v>1200000</v>
      </c>
      <c r="H122" s="30"/>
      <c r="I122" s="30"/>
      <c r="J122" s="30"/>
      <c r="K122" s="30"/>
    </row>
    <row r="123" spans="1:11" ht="14.1" customHeight="1" x14ac:dyDescent="0.25">
      <c r="A123" s="30"/>
      <c r="B123" s="30"/>
      <c r="C123" s="46" t="s">
        <v>63</v>
      </c>
      <c r="D123" s="47">
        <v>0</v>
      </c>
      <c r="E123" s="47">
        <v>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0</v>
      </c>
      <c r="E135" s="47">
        <v>1000000</v>
      </c>
      <c r="F135" s="47">
        <v>1000000</v>
      </c>
      <c r="G135" s="47">
        <v>1200000</v>
      </c>
      <c r="H135" s="30"/>
      <c r="I135" s="30"/>
      <c r="J135" s="30"/>
      <c r="K135" s="30"/>
    </row>
    <row r="136" spans="1:11" ht="14.1" customHeight="1" x14ac:dyDescent="0.25">
      <c r="A136" s="30"/>
      <c r="B136" s="30"/>
      <c r="C136" s="40" t="s">
        <v>33</v>
      </c>
      <c r="D136" s="1368" t="s">
        <v>724</v>
      </c>
      <c r="E136" s="1369"/>
      <c r="F136" s="1369"/>
      <c r="G136" s="1369"/>
      <c r="H136" s="30"/>
      <c r="I136" s="30"/>
      <c r="J136" s="30"/>
      <c r="K136" s="30"/>
    </row>
    <row r="137" spans="1:11" ht="14.1" customHeight="1" x14ac:dyDescent="0.25">
      <c r="A137" s="30"/>
      <c r="B137" s="30"/>
      <c r="C137" s="41" t="s">
        <v>35</v>
      </c>
      <c r="D137" s="1361" t="s">
        <v>723</v>
      </c>
      <c r="E137" s="1362"/>
      <c r="F137" s="1362"/>
      <c r="G137" s="1362"/>
      <c r="H137" s="30"/>
      <c r="I137" s="30"/>
      <c r="J137" s="30"/>
      <c r="K137" s="30"/>
    </row>
    <row r="138" spans="1:11" ht="14.1" customHeight="1" x14ac:dyDescent="0.25">
      <c r="A138" s="30"/>
      <c r="B138" s="30"/>
      <c r="C138" s="41" t="s">
        <v>37</v>
      </c>
      <c r="D138" s="1361" t="s">
        <v>722</v>
      </c>
      <c r="E138" s="1362"/>
      <c r="F138" s="1362"/>
      <c r="G138" s="1362"/>
      <c r="H138" s="30"/>
      <c r="I138" s="30"/>
      <c r="J138" s="30"/>
      <c r="K138" s="30"/>
    </row>
    <row r="139" spans="1:11" ht="15" customHeight="1" x14ac:dyDescent="0.25">
      <c r="A139" s="30"/>
      <c r="B139" s="30"/>
      <c r="C139" s="42"/>
      <c r="D139" s="43">
        <v>2022</v>
      </c>
      <c r="E139" s="43">
        <v>2023</v>
      </c>
      <c r="F139" s="43">
        <v>2024</v>
      </c>
      <c r="G139" s="43">
        <v>2025</v>
      </c>
      <c r="H139" s="30"/>
      <c r="I139" s="30"/>
      <c r="J139" s="30"/>
      <c r="K139" s="30"/>
    </row>
    <row r="140" spans="1:11" ht="15" customHeight="1" x14ac:dyDescent="0.25">
      <c r="A140" s="30"/>
      <c r="B140" s="30"/>
      <c r="C140" s="44"/>
      <c r="D140" s="45" t="s">
        <v>17</v>
      </c>
      <c r="E140" s="45" t="s">
        <v>18</v>
      </c>
      <c r="F140" s="45" t="s">
        <v>18</v>
      </c>
      <c r="G140" s="45" t="s">
        <v>18</v>
      </c>
      <c r="H140" s="30"/>
      <c r="I140" s="30"/>
      <c r="J140" s="30"/>
      <c r="K140" s="30"/>
    </row>
    <row r="141" spans="1:11" ht="14.1" customHeight="1" x14ac:dyDescent="0.25">
      <c r="A141" s="30"/>
      <c r="B141" s="30"/>
      <c r="C141" s="34" t="s">
        <v>39</v>
      </c>
      <c r="D141" s="38" t="s">
        <v>394</v>
      </c>
      <c r="E141" s="38" t="s">
        <v>79</v>
      </c>
      <c r="F141" s="38" t="s">
        <v>137</v>
      </c>
      <c r="G141" s="38" t="s">
        <v>134</v>
      </c>
      <c r="H141" s="30"/>
      <c r="I141" s="30"/>
      <c r="J141" s="30"/>
      <c r="K141" s="30"/>
    </row>
    <row r="142" spans="1:11" ht="14.1" customHeight="1" x14ac:dyDescent="0.25">
      <c r="A142" s="30"/>
      <c r="B142" s="30"/>
      <c r="C142" s="34" t="s">
        <v>40</v>
      </c>
      <c r="D142" s="38" t="s">
        <v>47</v>
      </c>
      <c r="E142" s="38" t="s">
        <v>492</v>
      </c>
      <c r="F142" s="38" t="s">
        <v>492</v>
      </c>
      <c r="G142" s="38" t="s">
        <v>182</v>
      </c>
      <c r="H142" s="30"/>
      <c r="I142" s="30"/>
      <c r="J142" s="30"/>
      <c r="K142" s="30"/>
    </row>
    <row r="143" spans="1:11" ht="14.1" customHeight="1" x14ac:dyDescent="0.25">
      <c r="A143" s="30"/>
      <c r="B143" s="30"/>
      <c r="C143" s="34" t="s">
        <v>43</v>
      </c>
      <c r="D143" s="38" t="s">
        <v>48</v>
      </c>
      <c r="E143" s="38" t="s">
        <v>721</v>
      </c>
      <c r="F143" s="38" t="s">
        <v>490</v>
      </c>
      <c r="G143" s="38" t="s">
        <v>720</v>
      </c>
      <c r="H143" s="30"/>
      <c r="I143" s="30"/>
      <c r="J143" s="30"/>
      <c r="K143" s="30"/>
    </row>
    <row r="144" spans="1:11" ht="14.1" customHeight="1" x14ac:dyDescent="0.25">
      <c r="A144" s="30"/>
      <c r="B144" s="30"/>
      <c r="C144" s="34" t="s">
        <v>46</v>
      </c>
      <c r="D144" s="38" t="s">
        <v>47</v>
      </c>
      <c r="E144" s="38" t="s">
        <v>134</v>
      </c>
      <c r="F144" s="38" t="s">
        <v>719</v>
      </c>
      <c r="G144" s="38" t="s">
        <v>83</v>
      </c>
      <c r="H144" s="30"/>
      <c r="I144" s="30"/>
      <c r="J144" s="30"/>
      <c r="K144" s="30"/>
    </row>
    <row r="145" spans="1:11" ht="14.1" customHeight="1" x14ac:dyDescent="0.25">
      <c r="A145" s="30"/>
      <c r="B145" s="30"/>
      <c r="C145" s="34" t="s">
        <v>49</v>
      </c>
      <c r="D145" s="38" t="s">
        <v>47</v>
      </c>
      <c r="E145" s="38" t="s">
        <v>47</v>
      </c>
      <c r="F145" s="38" t="s">
        <v>48</v>
      </c>
      <c r="G145" s="38" t="s">
        <v>174</v>
      </c>
      <c r="H145" s="30"/>
      <c r="I145" s="30"/>
      <c r="J145" s="30"/>
      <c r="K145" s="30"/>
    </row>
    <row r="146" spans="1:11" ht="14.1" customHeight="1" x14ac:dyDescent="0.25">
      <c r="A146" s="30"/>
      <c r="B146" s="30"/>
      <c r="C146" s="34" t="s">
        <v>51</v>
      </c>
      <c r="D146" s="38" t="s">
        <v>47</v>
      </c>
      <c r="E146" s="38" t="s">
        <v>47</v>
      </c>
      <c r="F146" s="38" t="s">
        <v>718</v>
      </c>
      <c r="G146" s="38" t="s">
        <v>186</v>
      </c>
      <c r="H146" s="30"/>
      <c r="I146" s="30"/>
      <c r="J146" s="30"/>
      <c r="K146" s="30"/>
    </row>
    <row r="147" spans="1:11" ht="14.1" customHeight="1" x14ac:dyDescent="0.25">
      <c r="A147" s="30"/>
      <c r="B147" s="30"/>
      <c r="C147" s="1363" t="s">
        <v>52</v>
      </c>
      <c r="D147" s="1364"/>
      <c r="E147" s="1364"/>
      <c r="F147" s="1364"/>
      <c r="G147" s="1364"/>
      <c r="H147" s="30"/>
      <c r="I147" s="30"/>
      <c r="J147" s="30"/>
      <c r="K147" s="30"/>
    </row>
    <row r="148" spans="1:11" ht="14.1" customHeight="1" x14ac:dyDescent="0.25">
      <c r="A148" s="30"/>
      <c r="B148" s="30"/>
      <c r="C148" s="42"/>
      <c r="D148" s="43">
        <v>2022</v>
      </c>
      <c r="E148" s="43">
        <v>2023</v>
      </c>
      <c r="F148" s="43">
        <v>2024</v>
      </c>
      <c r="G148" s="43">
        <v>2025</v>
      </c>
      <c r="H148" s="30"/>
      <c r="I148" s="30"/>
      <c r="J148" s="30"/>
      <c r="K148" s="30"/>
    </row>
    <row r="149" spans="1:11" ht="14.1" customHeight="1" x14ac:dyDescent="0.25">
      <c r="A149" s="30"/>
      <c r="B149" s="30"/>
      <c r="C149" s="44"/>
      <c r="D149" s="45" t="s">
        <v>17</v>
      </c>
      <c r="E149" s="45" t="s">
        <v>18</v>
      </c>
      <c r="F149" s="45" t="s">
        <v>18</v>
      </c>
      <c r="G149" s="45" t="s">
        <v>18</v>
      </c>
      <c r="H149" s="30"/>
      <c r="I149" s="30"/>
      <c r="J149" s="30"/>
      <c r="K149" s="30"/>
    </row>
    <row r="150" spans="1:11" ht="14.1" customHeight="1" x14ac:dyDescent="0.25">
      <c r="A150" s="30"/>
      <c r="B150" s="30"/>
      <c r="C150" s="46" t="s">
        <v>53</v>
      </c>
      <c r="D150" s="49" t="s">
        <v>47</v>
      </c>
      <c r="E150" s="47">
        <v>0</v>
      </c>
      <c r="F150" s="47">
        <v>0</v>
      </c>
      <c r="G150" s="47">
        <v>0</v>
      </c>
      <c r="H150" s="30"/>
      <c r="I150" s="30"/>
      <c r="J150" s="30"/>
      <c r="K150" s="30"/>
    </row>
    <row r="151" spans="1:11" ht="14.1" customHeight="1" x14ac:dyDescent="0.25">
      <c r="A151" s="30"/>
      <c r="B151" s="30"/>
      <c r="C151" s="46" t="s">
        <v>54</v>
      </c>
      <c r="D151" s="49" t="s">
        <v>47</v>
      </c>
      <c r="E151" s="47">
        <v>0</v>
      </c>
      <c r="F151" s="47">
        <v>0</v>
      </c>
      <c r="G151" s="47">
        <v>0</v>
      </c>
      <c r="H151" s="30"/>
      <c r="I151" s="30"/>
      <c r="J151" s="30"/>
      <c r="K151" s="30"/>
    </row>
    <row r="152" spans="1:11" ht="14.1" customHeight="1" x14ac:dyDescent="0.25">
      <c r="A152" s="30"/>
      <c r="B152" s="30"/>
      <c r="C152" s="46" t="s">
        <v>55</v>
      </c>
      <c r="D152" s="49" t="s">
        <v>47</v>
      </c>
      <c r="E152" s="47">
        <v>0</v>
      </c>
      <c r="F152" s="47">
        <v>0</v>
      </c>
      <c r="G152" s="47">
        <v>0</v>
      </c>
      <c r="H152" s="30"/>
      <c r="I152" s="30"/>
      <c r="J152" s="30"/>
      <c r="K152" s="30"/>
    </row>
    <row r="153" spans="1:11" ht="14.1" customHeight="1" x14ac:dyDescent="0.25">
      <c r="A153" s="30"/>
      <c r="B153" s="30"/>
      <c r="C153" s="46" t="s">
        <v>56</v>
      </c>
      <c r="D153" s="49" t="s">
        <v>47</v>
      </c>
      <c r="E153" s="47">
        <v>0</v>
      </c>
      <c r="F153" s="47">
        <v>0</v>
      </c>
      <c r="G153" s="47">
        <v>0</v>
      </c>
      <c r="H153" s="30"/>
      <c r="I153" s="30"/>
      <c r="J153" s="30"/>
      <c r="K153" s="30"/>
    </row>
    <row r="154" spans="1:11" ht="14.1" customHeight="1" x14ac:dyDescent="0.25">
      <c r="A154" s="30"/>
      <c r="B154" s="30"/>
      <c r="C154" s="46" t="s">
        <v>54</v>
      </c>
      <c r="D154" s="49" t="s">
        <v>47</v>
      </c>
      <c r="E154" s="47">
        <v>0</v>
      </c>
      <c r="F154" s="47">
        <v>0</v>
      </c>
      <c r="G154" s="47">
        <v>0</v>
      </c>
      <c r="H154" s="30"/>
      <c r="I154" s="30"/>
      <c r="J154" s="30"/>
      <c r="K154" s="30"/>
    </row>
    <row r="155" spans="1:11" ht="14.1" customHeight="1" x14ac:dyDescent="0.25">
      <c r="A155" s="30"/>
      <c r="B155" s="30"/>
      <c r="C155" s="46" t="s">
        <v>55</v>
      </c>
      <c r="D155" s="49" t="s">
        <v>47</v>
      </c>
      <c r="E155" s="47">
        <v>0</v>
      </c>
      <c r="F155" s="47">
        <v>0</v>
      </c>
      <c r="G155" s="47">
        <v>0</v>
      </c>
      <c r="H155" s="30"/>
      <c r="I155" s="30"/>
      <c r="J155" s="30"/>
      <c r="K155" s="30"/>
    </row>
    <row r="156" spans="1:11" ht="14.1" customHeight="1" x14ac:dyDescent="0.25">
      <c r="A156" s="30"/>
      <c r="B156" s="30"/>
      <c r="C156" s="46" t="s">
        <v>57</v>
      </c>
      <c r="D156" s="49" t="s">
        <v>47</v>
      </c>
      <c r="E156" s="47">
        <v>0</v>
      </c>
      <c r="F156" s="47">
        <v>0</v>
      </c>
      <c r="G156" s="47">
        <v>0</v>
      </c>
      <c r="H156" s="30"/>
      <c r="I156" s="30"/>
      <c r="J156" s="30"/>
      <c r="K156" s="30"/>
    </row>
    <row r="157" spans="1:11" ht="14.1" customHeight="1" x14ac:dyDescent="0.25">
      <c r="A157" s="30"/>
      <c r="B157" s="30"/>
      <c r="C157" s="46" t="s">
        <v>54</v>
      </c>
      <c r="D157" s="49" t="s">
        <v>47</v>
      </c>
      <c r="E157" s="47">
        <v>0</v>
      </c>
      <c r="F157" s="47">
        <v>0</v>
      </c>
      <c r="G157" s="47">
        <v>0</v>
      </c>
      <c r="H157" s="30"/>
      <c r="I157" s="30"/>
      <c r="J157" s="30"/>
      <c r="K157" s="30"/>
    </row>
    <row r="158" spans="1:11" ht="14.1" customHeight="1" x14ac:dyDescent="0.25">
      <c r="A158" s="30"/>
      <c r="B158" s="30"/>
      <c r="C158" s="46" t="s">
        <v>55</v>
      </c>
      <c r="D158" s="49" t="s">
        <v>47</v>
      </c>
      <c r="E158" s="47">
        <v>0</v>
      </c>
      <c r="F158" s="47">
        <v>0</v>
      </c>
      <c r="G158" s="47">
        <v>0</v>
      </c>
      <c r="H158" s="30"/>
      <c r="I158" s="30"/>
      <c r="J158" s="30"/>
      <c r="K158" s="30"/>
    </row>
    <row r="159" spans="1:11" ht="14.1" customHeight="1" x14ac:dyDescent="0.25">
      <c r="A159" s="30"/>
      <c r="B159" s="30"/>
      <c r="C159" s="46" t="s">
        <v>58</v>
      </c>
      <c r="D159" s="49" t="s">
        <v>47</v>
      </c>
      <c r="E159" s="47">
        <v>0</v>
      </c>
      <c r="F159" s="47">
        <v>0</v>
      </c>
      <c r="G159" s="47">
        <v>0</v>
      </c>
      <c r="H159" s="30"/>
      <c r="I159" s="30"/>
      <c r="J159" s="30"/>
      <c r="K159" s="30"/>
    </row>
    <row r="160" spans="1:11" ht="14.1" customHeight="1" x14ac:dyDescent="0.25">
      <c r="A160" s="30"/>
      <c r="B160" s="30"/>
      <c r="C160" s="46" t="s">
        <v>54</v>
      </c>
      <c r="D160" s="49" t="s">
        <v>47</v>
      </c>
      <c r="E160" s="47">
        <v>0</v>
      </c>
      <c r="F160" s="47">
        <v>0</v>
      </c>
      <c r="G160" s="47">
        <v>0</v>
      </c>
      <c r="H160" s="30"/>
      <c r="I160" s="30"/>
      <c r="J160" s="30"/>
      <c r="K160" s="30"/>
    </row>
    <row r="161" spans="1:11" ht="14.1" customHeight="1" x14ac:dyDescent="0.25">
      <c r="A161" s="30"/>
      <c r="B161" s="30"/>
      <c r="C161" s="46" t="s">
        <v>55</v>
      </c>
      <c r="D161" s="49" t="s">
        <v>47</v>
      </c>
      <c r="E161" s="47">
        <v>0</v>
      </c>
      <c r="F161" s="47">
        <v>0</v>
      </c>
      <c r="G161" s="47">
        <v>0</v>
      </c>
      <c r="H161" s="30"/>
      <c r="I161" s="30"/>
      <c r="J161" s="30"/>
      <c r="K161" s="30"/>
    </row>
    <row r="162" spans="1:11" ht="14.1" customHeight="1" x14ac:dyDescent="0.25">
      <c r="A162" s="30"/>
      <c r="B162" s="30"/>
      <c r="C162" s="46" t="s">
        <v>59</v>
      </c>
      <c r="D162" s="49" t="s">
        <v>47</v>
      </c>
      <c r="E162" s="47">
        <v>0</v>
      </c>
      <c r="F162" s="47">
        <v>0</v>
      </c>
      <c r="G162" s="47">
        <v>0</v>
      </c>
      <c r="H162" s="30"/>
      <c r="I162" s="30"/>
      <c r="J162" s="30"/>
      <c r="K162" s="30"/>
    </row>
    <row r="163" spans="1:11" ht="14.1" customHeight="1" x14ac:dyDescent="0.25">
      <c r="A163" s="30"/>
      <c r="B163" s="30"/>
      <c r="C163" s="46" t="s">
        <v>54</v>
      </c>
      <c r="D163" s="49" t="s">
        <v>47</v>
      </c>
      <c r="E163" s="47">
        <v>0</v>
      </c>
      <c r="F163" s="47">
        <v>0</v>
      </c>
      <c r="G163" s="47">
        <v>0</v>
      </c>
      <c r="H163" s="30"/>
      <c r="I163" s="30"/>
      <c r="J163" s="30"/>
      <c r="K163" s="30"/>
    </row>
    <row r="164" spans="1:11" ht="14.1" customHeight="1" x14ac:dyDescent="0.25">
      <c r="A164" s="30"/>
      <c r="B164" s="30"/>
      <c r="C164" s="46" t="s">
        <v>55</v>
      </c>
      <c r="D164" s="49" t="s">
        <v>47</v>
      </c>
      <c r="E164" s="47">
        <v>0</v>
      </c>
      <c r="F164" s="47">
        <v>0</v>
      </c>
      <c r="G164" s="47">
        <v>0</v>
      </c>
      <c r="H164" s="30"/>
      <c r="I164" s="30"/>
      <c r="J164" s="30"/>
      <c r="K164" s="30"/>
    </row>
    <row r="165" spans="1:11" ht="14.1" customHeight="1" x14ac:dyDescent="0.25">
      <c r="A165" s="30"/>
      <c r="B165" s="30"/>
      <c r="C165" s="46" t="s">
        <v>60</v>
      </c>
      <c r="D165" s="49" t="s">
        <v>47</v>
      </c>
      <c r="E165" s="47">
        <v>0</v>
      </c>
      <c r="F165" s="47">
        <v>0</v>
      </c>
      <c r="G165" s="47">
        <v>0</v>
      </c>
      <c r="H165" s="30"/>
      <c r="I165" s="30"/>
      <c r="J165" s="30"/>
      <c r="K165" s="30"/>
    </row>
    <row r="166" spans="1:11" ht="14.1" customHeight="1" x14ac:dyDescent="0.25">
      <c r="A166" s="30"/>
      <c r="B166" s="30"/>
      <c r="C166" s="46" t="s">
        <v>54</v>
      </c>
      <c r="D166" s="49" t="s">
        <v>47</v>
      </c>
      <c r="E166" s="47">
        <v>0</v>
      </c>
      <c r="F166" s="47">
        <v>0</v>
      </c>
      <c r="G166" s="47">
        <v>0</v>
      </c>
      <c r="H166" s="30"/>
      <c r="I166" s="30"/>
      <c r="J166" s="30"/>
      <c r="K166" s="30"/>
    </row>
    <row r="167" spans="1:11" ht="14.1" customHeight="1" x14ac:dyDescent="0.25">
      <c r="A167" s="30"/>
      <c r="B167" s="30"/>
      <c r="C167" s="46" t="s">
        <v>55</v>
      </c>
      <c r="D167" s="49" t="s">
        <v>47</v>
      </c>
      <c r="E167" s="47">
        <v>0</v>
      </c>
      <c r="F167" s="47">
        <v>0</v>
      </c>
      <c r="G167" s="47">
        <v>0</v>
      </c>
      <c r="H167" s="30"/>
      <c r="I167" s="30"/>
      <c r="J167" s="30"/>
      <c r="K167" s="30"/>
    </row>
    <row r="168" spans="1:11" ht="14.1" customHeight="1" x14ac:dyDescent="0.25">
      <c r="A168" s="30"/>
      <c r="B168" s="30"/>
      <c r="C168" s="46" t="s">
        <v>61</v>
      </c>
      <c r="D168" s="49" t="s">
        <v>47</v>
      </c>
      <c r="E168" s="47">
        <v>0</v>
      </c>
      <c r="F168" s="47">
        <v>0</v>
      </c>
      <c r="G168" s="47">
        <v>0</v>
      </c>
      <c r="H168" s="30"/>
      <c r="I168" s="30"/>
      <c r="J168" s="30"/>
      <c r="K168" s="30"/>
    </row>
    <row r="169" spans="1:11" ht="14.1" customHeight="1" x14ac:dyDescent="0.25">
      <c r="A169" s="30"/>
      <c r="B169" s="30"/>
      <c r="C169" s="46" t="s">
        <v>54</v>
      </c>
      <c r="D169" s="49" t="s">
        <v>47</v>
      </c>
      <c r="E169" s="47">
        <v>0</v>
      </c>
      <c r="F169" s="47">
        <v>0</v>
      </c>
      <c r="G169" s="47">
        <v>0</v>
      </c>
      <c r="H169" s="30"/>
      <c r="I169" s="30"/>
      <c r="J169" s="30"/>
      <c r="K169" s="30"/>
    </row>
    <row r="170" spans="1:11" ht="14.1" customHeight="1" x14ac:dyDescent="0.25">
      <c r="A170" s="30"/>
      <c r="B170" s="30"/>
      <c r="C170" s="46" t="s">
        <v>55</v>
      </c>
      <c r="D170" s="49" t="s">
        <v>47</v>
      </c>
      <c r="E170" s="47">
        <v>0</v>
      </c>
      <c r="F170" s="47">
        <v>0</v>
      </c>
      <c r="G170" s="47">
        <v>0</v>
      </c>
      <c r="H170" s="30"/>
      <c r="I170" s="30"/>
      <c r="J170" s="30"/>
      <c r="K170" s="30"/>
    </row>
    <row r="171" spans="1:11" ht="14.1" customHeight="1" x14ac:dyDescent="0.25">
      <c r="A171" s="30"/>
      <c r="B171" s="30"/>
      <c r="C171" s="46" t="s">
        <v>62</v>
      </c>
      <c r="D171" s="49" t="s">
        <v>47</v>
      </c>
      <c r="E171" s="47">
        <v>0</v>
      </c>
      <c r="F171" s="47">
        <v>0</v>
      </c>
      <c r="G171" s="47">
        <v>0</v>
      </c>
      <c r="H171" s="30"/>
      <c r="I171" s="30"/>
      <c r="J171" s="30"/>
      <c r="K171" s="30"/>
    </row>
    <row r="172" spans="1:11" ht="14.1" customHeight="1" x14ac:dyDescent="0.25">
      <c r="A172" s="30"/>
      <c r="B172" s="30"/>
      <c r="C172" s="46" t="s">
        <v>54</v>
      </c>
      <c r="D172" s="49" t="s">
        <v>47</v>
      </c>
      <c r="E172" s="47">
        <v>0</v>
      </c>
      <c r="F172" s="47">
        <v>0</v>
      </c>
      <c r="G172" s="47">
        <v>0</v>
      </c>
      <c r="H172" s="30"/>
      <c r="I172" s="30"/>
      <c r="J172" s="30"/>
      <c r="K172" s="30"/>
    </row>
    <row r="173" spans="1:11" ht="14.1" customHeight="1" x14ac:dyDescent="0.25">
      <c r="A173" s="30"/>
      <c r="B173" s="30"/>
      <c r="C173" s="46" t="s">
        <v>63</v>
      </c>
      <c r="D173" s="49" t="s">
        <v>47</v>
      </c>
      <c r="E173" s="47">
        <v>0</v>
      </c>
      <c r="F173" s="47">
        <v>0</v>
      </c>
      <c r="G173" s="47">
        <v>0</v>
      </c>
      <c r="H173" s="30"/>
      <c r="I173" s="30"/>
      <c r="J173" s="30"/>
      <c r="K173" s="30"/>
    </row>
    <row r="174" spans="1:11" ht="14.1" customHeight="1" x14ac:dyDescent="0.25">
      <c r="A174" s="30"/>
      <c r="B174" s="30"/>
      <c r="C174" s="46" t="s">
        <v>64</v>
      </c>
      <c r="D174" s="49" t="s">
        <v>47</v>
      </c>
      <c r="E174" s="47">
        <v>0</v>
      </c>
      <c r="F174" s="47">
        <v>0</v>
      </c>
      <c r="G174" s="47">
        <v>0</v>
      </c>
      <c r="H174" s="30"/>
      <c r="I174" s="30"/>
      <c r="J174" s="30"/>
      <c r="K174" s="30"/>
    </row>
    <row r="175" spans="1:11" ht="14.1" customHeight="1" x14ac:dyDescent="0.25">
      <c r="A175" s="30"/>
      <c r="B175" s="30"/>
      <c r="C175" s="46" t="s">
        <v>65</v>
      </c>
      <c r="D175" s="49" t="s">
        <v>47</v>
      </c>
      <c r="E175" s="47">
        <v>0</v>
      </c>
      <c r="F175" s="47">
        <v>0</v>
      </c>
      <c r="G175" s="47">
        <v>0</v>
      </c>
      <c r="H175" s="30"/>
      <c r="I175" s="30"/>
      <c r="J175" s="30"/>
      <c r="K175" s="30"/>
    </row>
    <row r="176" spans="1:11" ht="14.1" customHeight="1" x14ac:dyDescent="0.25">
      <c r="A176" s="30"/>
      <c r="B176" s="30"/>
      <c r="C176" s="46" t="s">
        <v>66</v>
      </c>
      <c r="D176" s="49" t="s">
        <v>47</v>
      </c>
      <c r="E176" s="47">
        <v>0</v>
      </c>
      <c r="F176" s="47">
        <v>0</v>
      </c>
      <c r="G176" s="47">
        <v>0</v>
      </c>
      <c r="H176" s="30"/>
      <c r="I176" s="30"/>
      <c r="J176" s="30"/>
      <c r="K176" s="30"/>
    </row>
    <row r="177" spans="1:11" ht="14.1" customHeight="1" x14ac:dyDescent="0.25">
      <c r="A177" s="30"/>
      <c r="B177" s="30"/>
      <c r="C177" s="46" t="s">
        <v>67</v>
      </c>
      <c r="D177" s="49" t="s">
        <v>47</v>
      </c>
      <c r="E177" s="47">
        <v>1000000</v>
      </c>
      <c r="F177" s="47">
        <v>1000000</v>
      </c>
      <c r="G177" s="47">
        <v>800000</v>
      </c>
      <c r="H177" s="30"/>
      <c r="I177" s="30"/>
      <c r="J177" s="30"/>
      <c r="K177" s="30"/>
    </row>
    <row r="178" spans="1:11" ht="14.1" customHeight="1" x14ac:dyDescent="0.25">
      <c r="A178" s="30"/>
      <c r="B178" s="30"/>
      <c r="C178" s="46" t="s">
        <v>54</v>
      </c>
      <c r="D178" s="49" t="s">
        <v>47</v>
      </c>
      <c r="E178" s="47">
        <v>1000000</v>
      </c>
      <c r="F178" s="47">
        <v>1000000</v>
      </c>
      <c r="G178" s="47">
        <v>800000</v>
      </c>
      <c r="H178" s="30"/>
      <c r="I178" s="30"/>
      <c r="J178" s="30"/>
      <c r="K178" s="30"/>
    </row>
    <row r="179" spans="1:11" ht="14.1" customHeight="1" x14ac:dyDescent="0.25">
      <c r="A179" s="30"/>
      <c r="B179" s="30"/>
      <c r="C179" s="46" t="s">
        <v>63</v>
      </c>
      <c r="D179" s="49" t="s">
        <v>47</v>
      </c>
      <c r="E179" s="47">
        <v>0</v>
      </c>
      <c r="F179" s="47">
        <v>0</v>
      </c>
      <c r="G179" s="47">
        <v>0</v>
      </c>
      <c r="H179" s="30"/>
      <c r="I179" s="30"/>
      <c r="J179" s="30"/>
      <c r="K179" s="30"/>
    </row>
    <row r="180" spans="1:11" ht="14.1" customHeight="1" x14ac:dyDescent="0.25">
      <c r="A180" s="30"/>
      <c r="B180" s="30"/>
      <c r="C180" s="46" t="s">
        <v>64</v>
      </c>
      <c r="D180" s="49" t="s">
        <v>47</v>
      </c>
      <c r="E180" s="47">
        <v>0</v>
      </c>
      <c r="F180" s="47">
        <v>0</v>
      </c>
      <c r="G180" s="47">
        <v>0</v>
      </c>
      <c r="H180" s="30"/>
      <c r="I180" s="30"/>
      <c r="J180" s="30"/>
      <c r="K180" s="30"/>
    </row>
    <row r="181" spans="1:11" ht="14.1" customHeight="1" x14ac:dyDescent="0.25">
      <c r="A181" s="30"/>
      <c r="B181" s="30"/>
      <c r="C181" s="46" t="s">
        <v>65</v>
      </c>
      <c r="D181" s="49" t="s">
        <v>47</v>
      </c>
      <c r="E181" s="47">
        <v>0</v>
      </c>
      <c r="F181" s="47">
        <v>0</v>
      </c>
      <c r="G181" s="47">
        <v>0</v>
      </c>
      <c r="H181" s="30"/>
      <c r="I181" s="30"/>
      <c r="J181" s="30"/>
      <c r="K181" s="30"/>
    </row>
    <row r="182" spans="1:11" ht="14.1" customHeight="1" x14ac:dyDescent="0.25">
      <c r="A182" s="30"/>
      <c r="B182" s="30"/>
      <c r="C182" s="46" t="s">
        <v>66</v>
      </c>
      <c r="D182" s="49" t="s">
        <v>47</v>
      </c>
      <c r="E182" s="47">
        <v>0</v>
      </c>
      <c r="F182" s="47">
        <v>0</v>
      </c>
      <c r="G182" s="47">
        <v>0</v>
      </c>
      <c r="H182" s="30"/>
      <c r="I182" s="30"/>
      <c r="J182" s="30"/>
      <c r="K182" s="30"/>
    </row>
    <row r="183" spans="1:11" ht="14.1" customHeight="1" x14ac:dyDescent="0.25">
      <c r="A183" s="30"/>
      <c r="B183" s="30"/>
      <c r="C183" s="46" t="s">
        <v>68</v>
      </c>
      <c r="D183" s="49" t="s">
        <v>47</v>
      </c>
      <c r="E183" s="47">
        <v>0</v>
      </c>
      <c r="F183" s="47">
        <v>0</v>
      </c>
      <c r="G183" s="47">
        <v>0</v>
      </c>
      <c r="H183" s="30"/>
      <c r="I183" s="30"/>
      <c r="J183" s="30"/>
      <c r="K183" s="30"/>
    </row>
    <row r="184" spans="1:11" ht="14.1" customHeight="1" x14ac:dyDescent="0.25">
      <c r="A184" s="30"/>
      <c r="B184" s="30"/>
      <c r="C184" s="46" t="s">
        <v>54</v>
      </c>
      <c r="D184" s="49" t="s">
        <v>47</v>
      </c>
      <c r="E184" s="47">
        <v>0</v>
      </c>
      <c r="F184" s="47">
        <v>0</v>
      </c>
      <c r="G184" s="47">
        <v>0</v>
      </c>
      <c r="H184" s="30"/>
      <c r="I184" s="30"/>
      <c r="J184" s="30"/>
      <c r="K184" s="30"/>
    </row>
    <row r="185" spans="1:11" ht="14.1" customHeight="1" x14ac:dyDescent="0.25">
      <c r="A185" s="30"/>
      <c r="B185" s="30"/>
      <c r="C185" s="46" t="s">
        <v>63</v>
      </c>
      <c r="D185" s="49" t="s">
        <v>47</v>
      </c>
      <c r="E185" s="47">
        <v>0</v>
      </c>
      <c r="F185" s="47">
        <v>0</v>
      </c>
      <c r="G185" s="47">
        <v>0</v>
      </c>
      <c r="H185" s="30"/>
      <c r="I185" s="30"/>
      <c r="J185" s="30"/>
      <c r="K185" s="30"/>
    </row>
    <row r="186" spans="1:11" ht="14.1" customHeight="1" x14ac:dyDescent="0.25">
      <c r="A186" s="30"/>
      <c r="B186" s="30"/>
      <c r="C186" s="46" t="s">
        <v>64</v>
      </c>
      <c r="D186" s="49" t="s">
        <v>47</v>
      </c>
      <c r="E186" s="47">
        <v>0</v>
      </c>
      <c r="F186" s="47">
        <v>0</v>
      </c>
      <c r="G186" s="47">
        <v>0</v>
      </c>
      <c r="H186" s="30"/>
      <c r="I186" s="30"/>
      <c r="J186" s="30"/>
      <c r="K186" s="30"/>
    </row>
    <row r="187" spans="1:11" ht="14.1" customHeight="1" x14ac:dyDescent="0.25">
      <c r="A187" s="30"/>
      <c r="B187" s="30"/>
      <c r="C187" s="46" t="s">
        <v>65</v>
      </c>
      <c r="D187" s="49" t="s">
        <v>47</v>
      </c>
      <c r="E187" s="47">
        <v>0</v>
      </c>
      <c r="F187" s="47">
        <v>0</v>
      </c>
      <c r="G187" s="47">
        <v>0</v>
      </c>
      <c r="H187" s="30"/>
      <c r="I187" s="30"/>
      <c r="J187" s="30"/>
      <c r="K187" s="30"/>
    </row>
    <row r="188" spans="1:11" ht="14.1" customHeight="1" x14ac:dyDescent="0.25">
      <c r="A188" s="30"/>
      <c r="B188" s="30"/>
      <c r="C188" s="46" t="s">
        <v>66</v>
      </c>
      <c r="D188" s="49" t="s">
        <v>47</v>
      </c>
      <c r="E188" s="47">
        <v>0</v>
      </c>
      <c r="F188" s="47">
        <v>0</v>
      </c>
      <c r="G188" s="47">
        <v>0</v>
      </c>
      <c r="H188" s="30"/>
      <c r="I188" s="30"/>
      <c r="J188" s="30"/>
      <c r="K188" s="30"/>
    </row>
    <row r="189" spans="1:11" ht="14.1" customHeight="1" x14ac:dyDescent="0.25">
      <c r="A189" s="30"/>
      <c r="B189" s="30"/>
      <c r="C189" s="46" t="s">
        <v>69</v>
      </c>
      <c r="D189" s="49" t="s">
        <v>47</v>
      </c>
      <c r="E189" s="47">
        <v>0</v>
      </c>
      <c r="F189" s="47">
        <v>0</v>
      </c>
      <c r="G189" s="47">
        <v>0</v>
      </c>
      <c r="H189" s="30"/>
      <c r="I189" s="30"/>
      <c r="J189" s="30"/>
      <c r="K189" s="30"/>
    </row>
    <row r="190" spans="1:11" ht="14.1" customHeight="1" x14ac:dyDescent="0.25">
      <c r="A190" s="30"/>
      <c r="B190" s="30"/>
      <c r="C190" s="46" t="s">
        <v>70</v>
      </c>
      <c r="D190" s="49" t="s">
        <v>47</v>
      </c>
      <c r="E190" s="47">
        <v>0</v>
      </c>
      <c r="F190" s="47">
        <v>0</v>
      </c>
      <c r="G190" s="47">
        <v>0</v>
      </c>
      <c r="H190" s="30"/>
      <c r="I190" s="30"/>
      <c r="J190" s="30"/>
      <c r="K190" s="30"/>
    </row>
    <row r="191" spans="1:11" ht="14.1" customHeight="1" x14ac:dyDescent="0.25">
      <c r="A191" s="30"/>
      <c r="B191" s="30"/>
      <c r="C191" s="48" t="s">
        <v>71</v>
      </c>
      <c r="D191" s="47">
        <v>0</v>
      </c>
      <c r="E191" s="47">
        <v>1000000</v>
      </c>
      <c r="F191" s="47">
        <v>1000000</v>
      </c>
      <c r="G191" s="47">
        <v>800000</v>
      </c>
      <c r="H191" s="30"/>
      <c r="I191" s="30"/>
      <c r="J191" s="30"/>
      <c r="K191" s="30"/>
    </row>
    <row r="192" spans="1:11" ht="15" customHeight="1" x14ac:dyDescent="0.25">
      <c r="A192" s="30"/>
      <c r="B192" s="30"/>
      <c r="C192" s="50" t="s">
        <v>47</v>
      </c>
      <c r="D192" s="51" t="s">
        <v>47</v>
      </c>
      <c r="E192" s="51" t="s">
        <v>47</v>
      </c>
      <c r="F192" s="51" t="s">
        <v>47</v>
      </c>
      <c r="G192" s="51" t="s">
        <v>47</v>
      </c>
      <c r="H192" s="30"/>
      <c r="I192" s="30"/>
      <c r="J192" s="30"/>
      <c r="K192" s="30"/>
    </row>
    <row r="193" spans="1:11" ht="15" customHeight="1" x14ac:dyDescent="0.25">
      <c r="A193" s="30"/>
      <c r="B193" s="30"/>
      <c r="C193" s="33" t="s">
        <v>118</v>
      </c>
      <c r="D193" s="52">
        <v>166506000</v>
      </c>
      <c r="E193" s="52">
        <v>97651000</v>
      </c>
      <c r="F193" s="52">
        <v>97600000</v>
      </c>
      <c r="G193" s="52">
        <v>97600000</v>
      </c>
      <c r="H193" s="30"/>
      <c r="I193" s="30"/>
      <c r="J193" s="30"/>
      <c r="K193" s="30"/>
    </row>
    <row r="194" spans="1:11" ht="15" customHeight="1" x14ac:dyDescent="0.25">
      <c r="A194" s="30"/>
      <c r="B194" s="30"/>
      <c r="C194" s="34" t="s">
        <v>53</v>
      </c>
      <c r="D194" s="53">
        <v>61912000</v>
      </c>
      <c r="E194" s="53">
        <v>67500000</v>
      </c>
      <c r="F194" s="53">
        <v>67500000</v>
      </c>
      <c r="G194" s="53">
        <v>67500000</v>
      </c>
      <c r="H194" s="30"/>
      <c r="I194" s="30"/>
      <c r="J194" s="30"/>
      <c r="K194" s="30"/>
    </row>
    <row r="195" spans="1:11" ht="15" customHeight="1" x14ac:dyDescent="0.25">
      <c r="A195" s="30"/>
      <c r="B195" s="30"/>
      <c r="C195" s="34" t="s">
        <v>54</v>
      </c>
      <c r="D195" s="53">
        <v>61912000</v>
      </c>
      <c r="E195" s="53">
        <v>67500000</v>
      </c>
      <c r="F195" s="53">
        <v>67500000</v>
      </c>
      <c r="G195" s="53">
        <v>67500000</v>
      </c>
      <c r="H195" s="30"/>
      <c r="I195" s="30"/>
      <c r="J195" s="30"/>
      <c r="K195" s="30"/>
    </row>
    <row r="196" spans="1:11" ht="15" customHeight="1" x14ac:dyDescent="0.25">
      <c r="A196" s="30"/>
      <c r="B196" s="30"/>
      <c r="C196" s="34" t="s">
        <v>55</v>
      </c>
      <c r="D196" s="53">
        <v>0</v>
      </c>
      <c r="E196" s="53">
        <v>0</v>
      </c>
      <c r="F196" s="53">
        <v>0</v>
      </c>
      <c r="G196" s="53">
        <v>0</v>
      </c>
      <c r="H196" s="30"/>
      <c r="I196" s="30"/>
      <c r="J196" s="30"/>
      <c r="K196" s="30"/>
    </row>
    <row r="197" spans="1:11" ht="15" customHeight="1" x14ac:dyDescent="0.25">
      <c r="A197" s="30"/>
      <c r="B197" s="30"/>
      <c r="C197" s="34" t="s">
        <v>56</v>
      </c>
      <c r="D197" s="53">
        <v>11212000</v>
      </c>
      <c r="E197" s="53">
        <v>11500000</v>
      </c>
      <c r="F197" s="53">
        <v>11500000</v>
      </c>
      <c r="G197" s="53">
        <v>11500000</v>
      </c>
      <c r="H197" s="30"/>
      <c r="I197" s="30"/>
      <c r="J197" s="30"/>
      <c r="K197" s="30"/>
    </row>
    <row r="198" spans="1:11" ht="15" customHeight="1" x14ac:dyDescent="0.25">
      <c r="A198" s="30"/>
      <c r="B198" s="30"/>
      <c r="C198" s="34" t="s">
        <v>54</v>
      </c>
      <c r="D198" s="53">
        <v>11212000</v>
      </c>
      <c r="E198" s="53">
        <v>11500000</v>
      </c>
      <c r="F198" s="53">
        <v>11500000</v>
      </c>
      <c r="G198" s="53">
        <v>11500000</v>
      </c>
      <c r="H198" s="30"/>
      <c r="I198" s="30"/>
      <c r="J198" s="30"/>
      <c r="K198" s="30"/>
    </row>
    <row r="199" spans="1:11" ht="15" customHeight="1" x14ac:dyDescent="0.25">
      <c r="A199" s="30"/>
      <c r="B199" s="30"/>
      <c r="C199" s="34" t="s">
        <v>55</v>
      </c>
      <c r="D199" s="53">
        <v>0</v>
      </c>
      <c r="E199" s="53">
        <v>0</v>
      </c>
      <c r="F199" s="53">
        <v>0</v>
      </c>
      <c r="G199" s="53">
        <v>0</v>
      </c>
      <c r="H199" s="30"/>
      <c r="I199" s="30"/>
      <c r="J199" s="30"/>
      <c r="K199" s="30"/>
    </row>
    <row r="200" spans="1:11" ht="15" customHeight="1" x14ac:dyDescent="0.25">
      <c r="A200" s="30"/>
      <c r="B200" s="30"/>
      <c r="C200" s="34" t="s">
        <v>57</v>
      </c>
      <c r="D200" s="53">
        <v>15982000</v>
      </c>
      <c r="E200" s="53">
        <v>16251000</v>
      </c>
      <c r="F200" s="53">
        <v>16200000</v>
      </c>
      <c r="G200" s="53">
        <v>16200000</v>
      </c>
      <c r="H200" s="30"/>
      <c r="I200" s="30"/>
      <c r="J200" s="30"/>
      <c r="K200" s="30"/>
    </row>
    <row r="201" spans="1:11" ht="15" customHeight="1" x14ac:dyDescent="0.25">
      <c r="A201" s="30"/>
      <c r="B201" s="30"/>
      <c r="C201" s="34" t="s">
        <v>54</v>
      </c>
      <c r="D201" s="53">
        <v>15982000</v>
      </c>
      <c r="E201" s="53">
        <v>16251000</v>
      </c>
      <c r="F201" s="53">
        <v>16200000</v>
      </c>
      <c r="G201" s="53">
        <v>16200000</v>
      </c>
      <c r="H201" s="30"/>
      <c r="I201" s="30"/>
      <c r="J201" s="30"/>
      <c r="K201" s="30"/>
    </row>
    <row r="202" spans="1:11" ht="15" customHeight="1" x14ac:dyDescent="0.25">
      <c r="A202" s="30"/>
      <c r="B202" s="30"/>
      <c r="C202" s="34" t="s">
        <v>55</v>
      </c>
      <c r="D202" s="53">
        <v>0</v>
      </c>
      <c r="E202" s="53">
        <v>0</v>
      </c>
      <c r="F202" s="53">
        <v>0</v>
      </c>
      <c r="G202" s="53">
        <v>0</v>
      </c>
      <c r="H202" s="30"/>
      <c r="I202" s="30"/>
      <c r="J202" s="30"/>
      <c r="K202" s="30"/>
    </row>
    <row r="203" spans="1:11" ht="15" customHeight="1" x14ac:dyDescent="0.25">
      <c r="A203" s="30"/>
      <c r="B203" s="30"/>
      <c r="C203" s="34" t="s">
        <v>58</v>
      </c>
      <c r="D203" s="53">
        <v>0</v>
      </c>
      <c r="E203" s="53">
        <v>0</v>
      </c>
      <c r="F203" s="53">
        <v>0</v>
      </c>
      <c r="G203" s="53">
        <v>0</v>
      </c>
      <c r="H203" s="30"/>
      <c r="I203" s="30"/>
      <c r="J203" s="30"/>
      <c r="K203" s="30"/>
    </row>
    <row r="204" spans="1:11" ht="15" customHeight="1" x14ac:dyDescent="0.25">
      <c r="A204" s="30"/>
      <c r="B204" s="30"/>
      <c r="C204" s="34" t="s">
        <v>54</v>
      </c>
      <c r="D204" s="53">
        <v>0</v>
      </c>
      <c r="E204" s="53">
        <v>0</v>
      </c>
      <c r="F204" s="53">
        <v>0</v>
      </c>
      <c r="G204" s="53">
        <v>0</v>
      </c>
      <c r="H204" s="30"/>
      <c r="I204" s="30"/>
      <c r="J204" s="30"/>
      <c r="K204" s="30"/>
    </row>
    <row r="205" spans="1:11" ht="15" customHeight="1" x14ac:dyDescent="0.25">
      <c r="A205" s="30"/>
      <c r="B205" s="30"/>
      <c r="C205" s="34" t="s">
        <v>55</v>
      </c>
      <c r="D205" s="53">
        <v>0</v>
      </c>
      <c r="E205" s="53">
        <v>0</v>
      </c>
      <c r="F205" s="53">
        <v>0</v>
      </c>
      <c r="G205" s="53">
        <v>0</v>
      </c>
      <c r="H205" s="30"/>
      <c r="I205" s="30"/>
      <c r="J205" s="30"/>
      <c r="K205" s="30"/>
    </row>
    <row r="206" spans="1:11" ht="20.100000000000001" customHeight="1" x14ac:dyDescent="0.25">
      <c r="A206" s="30"/>
      <c r="B206" s="30"/>
      <c r="C206" s="34" t="s">
        <v>119</v>
      </c>
      <c r="D206" s="54">
        <v>0</v>
      </c>
      <c r="E206" s="54">
        <v>0</v>
      </c>
      <c r="F206" s="54">
        <v>0</v>
      </c>
      <c r="G206" s="54">
        <v>0</v>
      </c>
      <c r="H206" s="30"/>
      <c r="I206" s="30"/>
      <c r="J206" s="30"/>
      <c r="K206" s="30"/>
    </row>
    <row r="207" spans="1:11" ht="15" customHeight="1" x14ac:dyDescent="0.25">
      <c r="A207" s="30"/>
      <c r="B207" s="30"/>
      <c r="C207" s="34" t="s">
        <v>54</v>
      </c>
      <c r="D207" s="53">
        <v>0</v>
      </c>
      <c r="E207" s="53">
        <v>0</v>
      </c>
      <c r="F207" s="53">
        <v>0</v>
      </c>
      <c r="G207" s="53">
        <v>0</v>
      </c>
      <c r="H207" s="30"/>
      <c r="I207" s="30"/>
      <c r="J207" s="30"/>
      <c r="K207" s="30"/>
    </row>
    <row r="208" spans="1:11" ht="15" customHeight="1" x14ac:dyDescent="0.25">
      <c r="A208" s="30"/>
      <c r="B208" s="30"/>
      <c r="C208" s="34" t="s">
        <v>55</v>
      </c>
      <c r="D208" s="53">
        <v>0</v>
      </c>
      <c r="E208" s="53">
        <v>0</v>
      </c>
      <c r="F208" s="53">
        <v>0</v>
      </c>
      <c r="G208" s="53">
        <v>0</v>
      </c>
      <c r="H208" s="30"/>
      <c r="I208" s="30"/>
      <c r="J208" s="30"/>
      <c r="K208" s="30"/>
    </row>
    <row r="209" spans="1:11" ht="15" customHeight="1" x14ac:dyDescent="0.25">
      <c r="A209" s="30"/>
      <c r="B209" s="30"/>
      <c r="C209" s="34" t="s">
        <v>60</v>
      </c>
      <c r="D209" s="53">
        <v>0</v>
      </c>
      <c r="E209" s="53">
        <v>0</v>
      </c>
      <c r="F209" s="53">
        <v>0</v>
      </c>
      <c r="G209" s="53">
        <v>0</v>
      </c>
      <c r="H209" s="30"/>
      <c r="I209" s="30"/>
      <c r="J209" s="30"/>
      <c r="K209" s="30"/>
    </row>
    <row r="210" spans="1:11" ht="15" customHeight="1" x14ac:dyDescent="0.25">
      <c r="A210" s="30"/>
      <c r="B210" s="30"/>
      <c r="C210" s="34" t="s">
        <v>54</v>
      </c>
      <c r="D210" s="53">
        <v>0</v>
      </c>
      <c r="E210" s="53">
        <v>0</v>
      </c>
      <c r="F210" s="53">
        <v>0</v>
      </c>
      <c r="G210" s="53">
        <v>0</v>
      </c>
      <c r="H210" s="30"/>
      <c r="I210" s="30"/>
      <c r="J210" s="30"/>
      <c r="K210" s="30"/>
    </row>
    <row r="211" spans="1:11" ht="15" customHeight="1" x14ac:dyDescent="0.25">
      <c r="A211" s="30"/>
      <c r="B211" s="30"/>
      <c r="C211" s="34" t="s">
        <v>55</v>
      </c>
      <c r="D211" s="53">
        <v>0</v>
      </c>
      <c r="E211" s="53">
        <v>0</v>
      </c>
      <c r="F211" s="53">
        <v>0</v>
      </c>
      <c r="G211" s="53">
        <v>0</v>
      </c>
      <c r="H211" s="30"/>
      <c r="I211" s="30"/>
      <c r="J211" s="30"/>
      <c r="K211" s="30"/>
    </row>
    <row r="212" spans="1:11" ht="15" customHeight="1" x14ac:dyDescent="0.25">
      <c r="A212" s="30"/>
      <c r="B212" s="30"/>
      <c r="C212" s="34" t="s">
        <v>61</v>
      </c>
      <c r="D212" s="53">
        <v>400000</v>
      </c>
      <c r="E212" s="53">
        <v>400000</v>
      </c>
      <c r="F212" s="53">
        <v>400000</v>
      </c>
      <c r="G212" s="53">
        <v>400000</v>
      </c>
      <c r="H212" s="30"/>
      <c r="I212" s="30"/>
      <c r="J212" s="30"/>
      <c r="K212" s="30"/>
    </row>
    <row r="213" spans="1:11" ht="15" customHeight="1" x14ac:dyDescent="0.25">
      <c r="A213" s="30"/>
      <c r="B213" s="30"/>
      <c r="C213" s="34" t="s">
        <v>54</v>
      </c>
      <c r="D213" s="53">
        <v>400000</v>
      </c>
      <c r="E213" s="53">
        <v>400000</v>
      </c>
      <c r="F213" s="53">
        <v>400000</v>
      </c>
      <c r="G213" s="53">
        <v>400000</v>
      </c>
      <c r="H213" s="30"/>
      <c r="I213" s="30"/>
      <c r="J213" s="30"/>
      <c r="K213" s="30"/>
    </row>
    <row r="214" spans="1:11" ht="15" customHeight="1" x14ac:dyDescent="0.25">
      <c r="A214" s="30"/>
      <c r="B214" s="30"/>
      <c r="C214" s="34" t="s">
        <v>55</v>
      </c>
      <c r="D214" s="53">
        <v>0</v>
      </c>
      <c r="E214" s="53">
        <v>0</v>
      </c>
      <c r="F214" s="53">
        <v>0</v>
      </c>
      <c r="G214" s="53">
        <v>0</v>
      </c>
      <c r="H214" s="30"/>
      <c r="I214" s="30"/>
      <c r="J214" s="30"/>
      <c r="K214" s="30"/>
    </row>
    <row r="215" spans="1:11" ht="15" customHeight="1" x14ac:dyDescent="0.25">
      <c r="A215" s="30"/>
      <c r="B215" s="30"/>
      <c r="C215" s="34" t="s">
        <v>62</v>
      </c>
      <c r="D215" s="53">
        <v>0</v>
      </c>
      <c r="E215" s="53">
        <v>0</v>
      </c>
      <c r="F215" s="53">
        <v>0</v>
      </c>
      <c r="G215" s="53">
        <v>0</v>
      </c>
      <c r="H215" s="30"/>
      <c r="I215" s="30"/>
      <c r="J215" s="30"/>
      <c r="K215" s="30"/>
    </row>
    <row r="216" spans="1:11" ht="15" customHeight="1" x14ac:dyDescent="0.25">
      <c r="A216" s="30"/>
      <c r="B216" s="30"/>
      <c r="C216" s="34" t="s">
        <v>54</v>
      </c>
      <c r="D216" s="53">
        <v>0</v>
      </c>
      <c r="E216" s="53">
        <v>0</v>
      </c>
      <c r="F216" s="53">
        <v>0</v>
      </c>
      <c r="G216" s="53">
        <v>0</v>
      </c>
      <c r="H216" s="30"/>
      <c r="I216" s="30"/>
      <c r="J216" s="30"/>
      <c r="K216" s="30"/>
    </row>
    <row r="217" spans="1:11" ht="15" customHeight="1" x14ac:dyDescent="0.25">
      <c r="A217" s="30"/>
      <c r="B217" s="30"/>
      <c r="C217" s="34" t="s">
        <v>63</v>
      </c>
      <c r="D217" s="53">
        <v>0</v>
      </c>
      <c r="E217" s="53">
        <v>0</v>
      </c>
      <c r="F217" s="53">
        <v>0</v>
      </c>
      <c r="G217" s="53">
        <v>0</v>
      </c>
      <c r="H217" s="30"/>
      <c r="I217" s="30"/>
      <c r="J217" s="30"/>
      <c r="K217" s="30"/>
    </row>
    <row r="218" spans="1:11" ht="15" customHeight="1" x14ac:dyDescent="0.25">
      <c r="A218" s="30"/>
      <c r="B218" s="30"/>
      <c r="C218" s="34" t="s">
        <v>64</v>
      </c>
      <c r="D218" s="53">
        <v>0</v>
      </c>
      <c r="E218" s="53">
        <v>0</v>
      </c>
      <c r="F218" s="53">
        <v>0</v>
      </c>
      <c r="G218" s="53">
        <v>0</v>
      </c>
      <c r="H218" s="30"/>
      <c r="I218" s="30"/>
      <c r="J218" s="30"/>
      <c r="K218" s="30"/>
    </row>
    <row r="219" spans="1:11" ht="15" customHeight="1" x14ac:dyDescent="0.25">
      <c r="A219" s="30"/>
      <c r="B219" s="30"/>
      <c r="C219" s="34" t="s">
        <v>65</v>
      </c>
      <c r="D219" s="53">
        <v>0</v>
      </c>
      <c r="E219" s="53">
        <v>0</v>
      </c>
      <c r="F219" s="53">
        <v>0</v>
      </c>
      <c r="G219" s="53">
        <v>0</v>
      </c>
      <c r="H219" s="30"/>
      <c r="I219" s="30"/>
      <c r="J219" s="30"/>
      <c r="K219" s="30"/>
    </row>
    <row r="220" spans="1:11" ht="15" customHeight="1" x14ac:dyDescent="0.25">
      <c r="A220" s="30"/>
      <c r="B220" s="30"/>
      <c r="C220" s="34" t="s">
        <v>66</v>
      </c>
      <c r="D220" s="53">
        <v>0</v>
      </c>
      <c r="E220" s="53">
        <v>0</v>
      </c>
      <c r="F220" s="53">
        <v>0</v>
      </c>
      <c r="G220" s="53">
        <v>0</v>
      </c>
      <c r="H220" s="30"/>
      <c r="I220" s="30"/>
      <c r="J220" s="30"/>
      <c r="K220" s="30"/>
    </row>
    <row r="221" spans="1:11" ht="15" customHeight="1" x14ac:dyDescent="0.25">
      <c r="A221" s="30"/>
      <c r="B221" s="30"/>
      <c r="C221" s="34" t="s">
        <v>67</v>
      </c>
      <c r="D221" s="53">
        <v>77000000</v>
      </c>
      <c r="E221" s="53">
        <v>2000000</v>
      </c>
      <c r="F221" s="53">
        <v>2000000</v>
      </c>
      <c r="G221" s="53">
        <v>2000000</v>
      </c>
      <c r="H221" s="30"/>
      <c r="I221" s="30"/>
      <c r="J221" s="30"/>
      <c r="K221" s="30"/>
    </row>
    <row r="222" spans="1:11" ht="15" customHeight="1" x14ac:dyDescent="0.25">
      <c r="A222" s="30"/>
      <c r="B222" s="30"/>
      <c r="C222" s="34" t="s">
        <v>54</v>
      </c>
      <c r="D222" s="53">
        <v>0</v>
      </c>
      <c r="E222" s="53">
        <v>2000000</v>
      </c>
      <c r="F222" s="53">
        <v>2000000</v>
      </c>
      <c r="G222" s="53">
        <v>2000000</v>
      </c>
      <c r="H222" s="30"/>
      <c r="I222" s="30"/>
      <c r="J222" s="30"/>
      <c r="K222" s="30"/>
    </row>
    <row r="223" spans="1:11" ht="15" customHeight="1" x14ac:dyDescent="0.25">
      <c r="A223" s="30"/>
      <c r="B223" s="30"/>
      <c r="C223" s="34" t="s">
        <v>63</v>
      </c>
      <c r="D223" s="53">
        <v>67000000</v>
      </c>
      <c r="E223" s="53">
        <v>0</v>
      </c>
      <c r="F223" s="53">
        <v>0</v>
      </c>
      <c r="G223" s="53">
        <v>0</v>
      </c>
      <c r="H223" s="30"/>
      <c r="I223" s="30"/>
      <c r="J223" s="30"/>
      <c r="K223" s="30"/>
    </row>
    <row r="224" spans="1:11" ht="15" customHeight="1" x14ac:dyDescent="0.25">
      <c r="A224" s="30"/>
      <c r="B224" s="30"/>
      <c r="C224" s="34" t="s">
        <v>64</v>
      </c>
      <c r="D224" s="53">
        <v>0</v>
      </c>
      <c r="E224" s="53">
        <v>0</v>
      </c>
      <c r="F224" s="53">
        <v>0</v>
      </c>
      <c r="G224" s="53">
        <v>0</v>
      </c>
      <c r="H224" s="30"/>
      <c r="I224" s="30"/>
      <c r="J224" s="30"/>
      <c r="K224" s="30"/>
    </row>
    <row r="225" spans="1:11" ht="15" customHeight="1" x14ac:dyDescent="0.25">
      <c r="A225" s="30"/>
      <c r="B225" s="30"/>
      <c r="C225" s="34" t="s">
        <v>65</v>
      </c>
      <c r="D225" s="53">
        <v>0</v>
      </c>
      <c r="E225" s="53">
        <v>0</v>
      </c>
      <c r="F225" s="53">
        <v>0</v>
      </c>
      <c r="G225" s="53">
        <v>0</v>
      </c>
      <c r="H225" s="30"/>
      <c r="I225" s="30"/>
      <c r="J225" s="30"/>
      <c r="K225" s="30"/>
    </row>
    <row r="226" spans="1:11" ht="15" customHeight="1" x14ac:dyDescent="0.25">
      <c r="A226" s="30"/>
      <c r="B226" s="30"/>
      <c r="C226" s="34" t="s">
        <v>66</v>
      </c>
      <c r="D226" s="53">
        <v>10000000</v>
      </c>
      <c r="E226" s="53">
        <v>0</v>
      </c>
      <c r="F226" s="53">
        <v>0</v>
      </c>
      <c r="G226" s="53">
        <v>0</v>
      </c>
      <c r="H226" s="30"/>
      <c r="I226" s="30"/>
      <c r="J226" s="30"/>
      <c r="K226" s="30"/>
    </row>
    <row r="227" spans="1:11" ht="15" customHeight="1" x14ac:dyDescent="0.25">
      <c r="A227" s="30"/>
      <c r="B227" s="30"/>
      <c r="C227" s="34" t="s">
        <v>68</v>
      </c>
      <c r="D227" s="53">
        <v>0</v>
      </c>
      <c r="E227" s="53">
        <v>0</v>
      </c>
      <c r="F227" s="53">
        <v>0</v>
      </c>
      <c r="G227" s="53">
        <v>0</v>
      </c>
      <c r="H227" s="30"/>
      <c r="I227" s="30"/>
      <c r="J227" s="30"/>
      <c r="K227" s="30"/>
    </row>
    <row r="228" spans="1:11" ht="15" customHeight="1" x14ac:dyDescent="0.25">
      <c r="A228" s="30"/>
      <c r="B228" s="30"/>
      <c r="C228" s="34" t="s">
        <v>54</v>
      </c>
      <c r="D228" s="53">
        <v>0</v>
      </c>
      <c r="E228" s="53">
        <v>0</v>
      </c>
      <c r="F228" s="53">
        <v>0</v>
      </c>
      <c r="G228" s="53">
        <v>0</v>
      </c>
      <c r="H228" s="30"/>
      <c r="I228" s="30"/>
      <c r="J228" s="30"/>
      <c r="K228" s="30"/>
    </row>
    <row r="229" spans="1:11" ht="15" customHeight="1" x14ac:dyDescent="0.25">
      <c r="A229" s="30"/>
      <c r="B229" s="30"/>
      <c r="C229" s="34" t="s">
        <v>63</v>
      </c>
      <c r="D229" s="53">
        <v>0</v>
      </c>
      <c r="E229" s="53">
        <v>0</v>
      </c>
      <c r="F229" s="53">
        <v>0</v>
      </c>
      <c r="G229" s="53">
        <v>0</v>
      </c>
      <c r="H229" s="30"/>
      <c r="I229" s="30"/>
      <c r="J229" s="30"/>
      <c r="K229" s="30"/>
    </row>
    <row r="230" spans="1:11" ht="15" customHeight="1" x14ac:dyDescent="0.25">
      <c r="A230" s="30"/>
      <c r="B230" s="30"/>
      <c r="C230" s="34" t="s">
        <v>64</v>
      </c>
      <c r="D230" s="53">
        <v>0</v>
      </c>
      <c r="E230" s="53">
        <v>0</v>
      </c>
      <c r="F230" s="53">
        <v>0</v>
      </c>
      <c r="G230" s="53">
        <v>0</v>
      </c>
      <c r="H230" s="30"/>
      <c r="I230" s="30"/>
      <c r="J230" s="30"/>
      <c r="K230" s="30"/>
    </row>
    <row r="231" spans="1:11" ht="15" customHeight="1" x14ac:dyDescent="0.25">
      <c r="A231" s="30"/>
      <c r="B231" s="30"/>
      <c r="C231" s="34" t="s">
        <v>65</v>
      </c>
      <c r="D231" s="53">
        <v>0</v>
      </c>
      <c r="E231" s="53">
        <v>0</v>
      </c>
      <c r="F231" s="53">
        <v>0</v>
      </c>
      <c r="G231" s="53">
        <v>0</v>
      </c>
      <c r="H231" s="30"/>
      <c r="I231" s="30"/>
      <c r="J231" s="30"/>
      <c r="K231" s="30"/>
    </row>
    <row r="232" spans="1:11" ht="15" customHeight="1" x14ac:dyDescent="0.25">
      <c r="A232" s="30"/>
      <c r="B232" s="30"/>
      <c r="C232" s="34" t="s">
        <v>66</v>
      </c>
      <c r="D232" s="53">
        <v>0</v>
      </c>
      <c r="E232" s="53">
        <v>0</v>
      </c>
      <c r="F232" s="53">
        <v>0</v>
      </c>
      <c r="G232" s="53">
        <v>0</v>
      </c>
      <c r="H232" s="30"/>
      <c r="I232" s="30"/>
      <c r="J232" s="30"/>
      <c r="K232" s="30"/>
    </row>
    <row r="233" spans="1:11" ht="15" customHeight="1" x14ac:dyDescent="0.25">
      <c r="A233" s="30"/>
      <c r="B233" s="30"/>
      <c r="C233" s="34" t="s">
        <v>69</v>
      </c>
      <c r="D233" s="53">
        <v>0</v>
      </c>
      <c r="E233" s="53">
        <v>0</v>
      </c>
      <c r="F233" s="53">
        <v>0</v>
      </c>
      <c r="G233" s="53">
        <v>0</v>
      </c>
      <c r="H233" s="30"/>
      <c r="I233" s="30"/>
      <c r="J233" s="30"/>
      <c r="K233" s="30"/>
    </row>
    <row r="234" spans="1:11" ht="15" customHeight="1" x14ac:dyDescent="0.25">
      <c r="A234" s="30"/>
      <c r="B234" s="30"/>
      <c r="C234" s="34" t="s">
        <v>70</v>
      </c>
      <c r="D234" s="53">
        <v>0</v>
      </c>
      <c r="E234" s="53">
        <v>0</v>
      </c>
      <c r="F234" s="53">
        <v>0</v>
      </c>
      <c r="G234" s="53">
        <v>0</v>
      </c>
      <c r="H234" s="30"/>
      <c r="I234" s="30"/>
      <c r="J234" s="30"/>
      <c r="K234" s="30"/>
    </row>
    <row r="235" spans="1:11" ht="20.100000000000001" customHeight="1" x14ac:dyDescent="0.25">
      <c r="A235" s="30"/>
      <c r="B235" s="30"/>
      <c r="C235" s="55" t="s">
        <v>47</v>
      </c>
      <c r="D235" s="30"/>
      <c r="E235" s="30"/>
      <c r="F235" s="30"/>
      <c r="G235" s="30"/>
      <c r="H235" s="30"/>
      <c r="I235" s="30"/>
      <c r="J235" s="30"/>
      <c r="K235" s="30"/>
    </row>
    <row r="236" spans="1:11" ht="20.100000000000001" customHeight="1" x14ac:dyDescent="0.25">
      <c r="A236" s="56" t="s">
        <v>120</v>
      </c>
      <c r="B236" s="41" t="s">
        <v>121</v>
      </c>
      <c r="C236" s="41" t="s">
        <v>47</v>
      </c>
      <c r="D236" s="30"/>
      <c r="E236" s="57" t="s">
        <v>47</v>
      </c>
      <c r="F236" s="41" t="s">
        <v>121</v>
      </c>
      <c r="G236" s="41" t="s">
        <v>47</v>
      </c>
      <c r="H236" s="58" t="s">
        <v>47</v>
      </c>
      <c r="I236" s="57" t="s">
        <v>47</v>
      </c>
      <c r="J236" s="41" t="s">
        <v>121</v>
      </c>
      <c r="K236" s="41" t="s">
        <v>47</v>
      </c>
    </row>
    <row r="237" spans="1:11" ht="20.100000000000001" customHeight="1" x14ac:dyDescent="0.25">
      <c r="A237" s="59" t="s">
        <v>122</v>
      </c>
      <c r="B237" s="41" t="s">
        <v>123</v>
      </c>
      <c r="C237" s="41" t="s">
        <v>47</v>
      </c>
      <c r="D237" s="30"/>
      <c r="E237" s="59" t="s">
        <v>124</v>
      </c>
      <c r="F237" s="41" t="s">
        <v>123</v>
      </c>
      <c r="G237" s="41" t="s">
        <v>47</v>
      </c>
      <c r="H237" s="30"/>
      <c r="I237" s="59" t="s">
        <v>125</v>
      </c>
      <c r="J237" s="41" t="s">
        <v>123</v>
      </c>
      <c r="K237" s="41" t="s">
        <v>47</v>
      </c>
    </row>
    <row r="238" spans="1:11" ht="20.100000000000001" customHeight="1" x14ac:dyDescent="0.25">
      <c r="A238" s="60" t="s">
        <v>47</v>
      </c>
      <c r="B238" s="41" t="s">
        <v>126</v>
      </c>
      <c r="C238" s="41" t="s">
        <v>47</v>
      </c>
      <c r="D238" s="30"/>
      <c r="E238" s="60" t="s">
        <v>47</v>
      </c>
      <c r="F238" s="41" t="s">
        <v>126</v>
      </c>
      <c r="G238" s="41" t="s">
        <v>47</v>
      </c>
      <c r="H238" s="30"/>
      <c r="I238" s="60" t="s">
        <v>47</v>
      </c>
      <c r="J238" s="41" t="s">
        <v>126</v>
      </c>
      <c r="K238" s="41" t="s">
        <v>47</v>
      </c>
    </row>
  </sheetData>
  <mergeCells count="27">
    <mergeCell ref="D6:G6"/>
    <mergeCell ref="D7:G7"/>
    <mergeCell ref="C8:G8"/>
    <mergeCell ref="C9:G9"/>
    <mergeCell ref="D10:G10"/>
    <mergeCell ref="C1:G1"/>
    <mergeCell ref="C2:G2"/>
    <mergeCell ref="D3:G3"/>
    <mergeCell ref="D4:G4"/>
    <mergeCell ref="D5:G5"/>
    <mergeCell ref="D24:G24"/>
    <mergeCell ref="C33:G33"/>
    <mergeCell ref="C78:G78"/>
    <mergeCell ref="D79:G79"/>
    <mergeCell ref="D80:G80"/>
    <mergeCell ref="D15:G15"/>
    <mergeCell ref="C20:G20"/>
    <mergeCell ref="D21:G21"/>
    <mergeCell ref="D22:G22"/>
    <mergeCell ref="D23:G23"/>
    <mergeCell ref="D138:G138"/>
    <mergeCell ref="C147:G147"/>
    <mergeCell ref="D81:G81"/>
    <mergeCell ref="D82:G82"/>
    <mergeCell ref="C91:G91"/>
    <mergeCell ref="D136:G136"/>
    <mergeCell ref="D137:G137"/>
  </mergeCells>
  <pageMargins left="0" right="0" top="0" bottom="0" header="0" footer="0"/>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K536"/>
  <sheetViews>
    <sheetView topLeftCell="A504" workbookViewId="0">
      <selection activeCell="C1" sqref="C1:G536"/>
    </sheetView>
  </sheetViews>
  <sheetFormatPr defaultRowHeight="15" x14ac:dyDescent="0.25"/>
  <cols>
    <col min="1" max="1" width="13.28515625" style="301" customWidth="1"/>
    <col min="2" max="2" width="9.7109375" style="301" customWidth="1"/>
    <col min="3" max="3" width="28.28515625" style="301" customWidth="1"/>
    <col min="4" max="6" width="15.85546875" style="301" customWidth="1"/>
    <col min="7" max="7" width="16.140625" style="301" customWidth="1"/>
    <col min="8" max="8" width="6.7109375" style="301" customWidth="1"/>
    <col min="9" max="9" width="18.28515625" style="301" customWidth="1"/>
    <col min="10" max="10" width="10.7109375" style="301" customWidth="1"/>
    <col min="11" max="11" width="17.42578125" style="301" customWidth="1"/>
    <col min="12" max="16384" width="9.140625" style="301"/>
  </cols>
  <sheetData>
    <row r="1" spans="1:11" ht="20.100000000000001" customHeight="1" x14ac:dyDescent="0.25">
      <c r="A1" s="324"/>
      <c r="B1" s="324"/>
      <c r="C1" s="1416" t="s">
        <v>0</v>
      </c>
      <c r="D1" s="1417"/>
      <c r="E1" s="1417"/>
      <c r="F1" s="1417"/>
      <c r="G1" s="1417"/>
      <c r="H1" s="324"/>
      <c r="I1" s="324"/>
      <c r="J1" s="324"/>
      <c r="K1" s="324"/>
    </row>
    <row r="2" spans="1:11" ht="24.95" customHeight="1" x14ac:dyDescent="0.25">
      <c r="A2" s="324"/>
      <c r="B2" s="324"/>
      <c r="C2" s="1418" t="s">
        <v>1</v>
      </c>
      <c r="D2" s="1419"/>
      <c r="E2" s="1419"/>
      <c r="F2" s="1419"/>
      <c r="G2" s="1419"/>
      <c r="H2" s="324"/>
      <c r="I2" s="324"/>
      <c r="J2" s="324"/>
      <c r="K2" s="324"/>
    </row>
    <row r="3" spans="1:11" ht="14.1" customHeight="1" x14ac:dyDescent="0.25">
      <c r="A3" s="324"/>
      <c r="B3" s="324"/>
      <c r="C3" s="323" t="s">
        <v>2</v>
      </c>
      <c r="D3" s="1420" t="s">
        <v>1607</v>
      </c>
      <c r="E3" s="1421"/>
      <c r="F3" s="1421"/>
      <c r="G3" s="1421"/>
      <c r="H3" s="324"/>
      <c r="I3" s="324"/>
      <c r="J3" s="324"/>
      <c r="K3" s="324"/>
    </row>
    <row r="4" spans="1:11" ht="14.1" customHeight="1" x14ac:dyDescent="0.25">
      <c r="A4" s="324"/>
      <c r="B4" s="324"/>
      <c r="C4" s="323" t="s">
        <v>4</v>
      </c>
      <c r="D4" s="1420" t="s">
        <v>447</v>
      </c>
      <c r="E4" s="1421"/>
      <c r="F4" s="1421"/>
      <c r="G4" s="1421"/>
      <c r="H4" s="324"/>
      <c r="I4" s="324"/>
      <c r="J4" s="324"/>
      <c r="K4" s="324"/>
    </row>
    <row r="5" spans="1:11" ht="14.1" customHeight="1" x14ac:dyDescent="0.25">
      <c r="A5" s="324"/>
      <c r="B5" s="324"/>
      <c r="C5" s="323" t="s">
        <v>6</v>
      </c>
      <c r="D5" s="1420" t="s">
        <v>1665</v>
      </c>
      <c r="E5" s="1421"/>
      <c r="F5" s="1421"/>
      <c r="G5" s="1421"/>
      <c r="H5" s="324"/>
      <c r="I5" s="324"/>
      <c r="J5" s="324"/>
      <c r="K5" s="324"/>
    </row>
    <row r="6" spans="1:11" ht="14.1" customHeight="1" x14ac:dyDescent="0.25">
      <c r="A6" s="324"/>
      <c r="B6" s="324"/>
      <c r="C6" s="323" t="s">
        <v>8</v>
      </c>
      <c r="D6" s="1420" t="s">
        <v>1664</v>
      </c>
      <c r="E6" s="1421"/>
      <c r="F6" s="1421"/>
      <c r="G6" s="1421"/>
      <c r="H6" s="324"/>
      <c r="I6" s="324"/>
      <c r="J6" s="324"/>
      <c r="K6" s="324"/>
    </row>
    <row r="7" spans="1:11" ht="14.1" customHeight="1" x14ac:dyDescent="0.25">
      <c r="A7" s="324"/>
      <c r="B7" s="324"/>
      <c r="C7" s="323" t="s">
        <v>10</v>
      </c>
      <c r="D7" s="1422" t="s">
        <v>11</v>
      </c>
      <c r="E7" s="1423"/>
      <c r="F7" s="1423"/>
      <c r="G7" s="1423"/>
      <c r="H7" s="324"/>
      <c r="I7" s="324"/>
      <c r="J7" s="324"/>
      <c r="K7" s="324"/>
    </row>
    <row r="8" spans="1:11" ht="14.1" customHeight="1" x14ac:dyDescent="0.25">
      <c r="A8" s="324"/>
      <c r="B8" s="324"/>
      <c r="C8" s="1424" t="s">
        <v>12</v>
      </c>
      <c r="D8" s="1425"/>
      <c r="E8" s="1425"/>
      <c r="F8" s="1425"/>
      <c r="G8" s="1425"/>
      <c r="H8" s="324"/>
      <c r="I8" s="324"/>
      <c r="J8" s="324"/>
      <c r="K8" s="324"/>
    </row>
    <row r="9" spans="1:11" ht="30.95" customHeight="1" x14ac:dyDescent="0.25">
      <c r="A9" s="324"/>
      <c r="B9" s="324"/>
      <c r="C9" s="1426" t="s">
        <v>1663</v>
      </c>
      <c r="D9" s="1427"/>
      <c r="E9" s="1427"/>
      <c r="F9" s="1427"/>
      <c r="G9" s="1427"/>
      <c r="H9" s="324"/>
      <c r="I9" s="324"/>
      <c r="J9" s="324"/>
      <c r="K9" s="324"/>
    </row>
    <row r="10" spans="1:11" ht="33" customHeight="1" x14ac:dyDescent="0.25">
      <c r="A10" s="324"/>
      <c r="B10" s="324"/>
      <c r="C10" s="306" t="s">
        <v>14</v>
      </c>
      <c r="D10" s="1428" t="s">
        <v>1662</v>
      </c>
      <c r="E10" s="1429"/>
      <c r="F10" s="1429"/>
      <c r="G10" s="1429"/>
      <c r="H10" s="324"/>
      <c r="I10" s="324"/>
      <c r="J10" s="324"/>
      <c r="K10" s="324"/>
    </row>
    <row r="11" spans="1:11" ht="27.95" customHeight="1" x14ac:dyDescent="0.25">
      <c r="A11" s="324"/>
      <c r="B11" s="324"/>
      <c r="C11" s="303" t="s">
        <v>16</v>
      </c>
      <c r="D11" s="322">
        <v>2022</v>
      </c>
      <c r="E11" s="322">
        <v>2023</v>
      </c>
      <c r="F11" s="322">
        <v>2024</v>
      </c>
      <c r="G11" s="322">
        <v>2025</v>
      </c>
      <c r="H11" s="324"/>
      <c r="I11" s="324"/>
      <c r="J11" s="324"/>
      <c r="K11" s="324"/>
    </row>
    <row r="12" spans="1:11" ht="14.1" customHeight="1" x14ac:dyDescent="0.25">
      <c r="A12" s="324"/>
      <c r="B12" s="324"/>
      <c r="C12" s="321"/>
      <c r="D12" s="320" t="s">
        <v>17</v>
      </c>
      <c r="E12" s="320" t="s">
        <v>18</v>
      </c>
      <c r="F12" s="320" t="s">
        <v>18</v>
      </c>
      <c r="G12" s="320" t="s">
        <v>18</v>
      </c>
      <c r="H12" s="324"/>
      <c r="I12" s="324"/>
      <c r="J12" s="324"/>
      <c r="K12" s="324"/>
    </row>
    <row r="13" spans="1:11" ht="20.100000000000001" customHeight="1" x14ac:dyDescent="0.25">
      <c r="A13" s="324"/>
      <c r="B13" s="324"/>
      <c r="C13" s="303" t="s">
        <v>1602</v>
      </c>
      <c r="D13" s="316" t="s">
        <v>1594</v>
      </c>
      <c r="E13" s="316" t="s">
        <v>1593</v>
      </c>
      <c r="F13" s="316" t="s">
        <v>1601</v>
      </c>
      <c r="G13" s="316" t="s">
        <v>47</v>
      </c>
      <c r="H13" s="324"/>
      <c r="I13" s="324"/>
      <c r="J13" s="324"/>
      <c r="K13" s="324"/>
    </row>
    <row r="14" spans="1:11" ht="54" customHeight="1" x14ac:dyDescent="0.25">
      <c r="A14" s="324"/>
      <c r="B14" s="324"/>
      <c r="C14" s="306" t="s">
        <v>21</v>
      </c>
      <c r="D14" s="1428" t="s">
        <v>1661</v>
      </c>
      <c r="E14" s="1429"/>
      <c r="F14" s="1429"/>
      <c r="G14" s="1429"/>
      <c r="H14" s="324"/>
      <c r="I14" s="324"/>
      <c r="J14" s="324"/>
      <c r="K14" s="324"/>
    </row>
    <row r="15" spans="1:11" ht="27.95" customHeight="1" x14ac:dyDescent="0.25">
      <c r="A15" s="324"/>
      <c r="B15" s="324"/>
      <c r="C15" s="303" t="s">
        <v>23</v>
      </c>
      <c r="D15" s="322">
        <v>2022</v>
      </c>
      <c r="E15" s="322">
        <v>2023</v>
      </c>
      <c r="F15" s="322">
        <v>2024</v>
      </c>
      <c r="G15" s="322">
        <v>2025</v>
      </c>
      <c r="H15" s="324"/>
      <c r="I15" s="324"/>
      <c r="J15" s="324"/>
      <c r="K15" s="324"/>
    </row>
    <row r="16" spans="1:11" ht="14.1" customHeight="1" x14ac:dyDescent="0.25">
      <c r="A16" s="324"/>
      <c r="B16" s="324"/>
      <c r="C16" s="321"/>
      <c r="D16" s="320" t="s">
        <v>17</v>
      </c>
      <c r="E16" s="320" t="s">
        <v>18</v>
      </c>
      <c r="F16" s="320" t="s">
        <v>18</v>
      </c>
      <c r="G16" s="320" t="s">
        <v>18</v>
      </c>
      <c r="H16" s="324"/>
      <c r="I16" s="324"/>
      <c r="J16" s="324"/>
      <c r="K16" s="324"/>
    </row>
    <row r="17" spans="1:11" ht="14.1" customHeight="1" x14ac:dyDescent="0.25">
      <c r="A17" s="324"/>
      <c r="B17" s="324"/>
      <c r="C17" s="303" t="s">
        <v>1660</v>
      </c>
      <c r="D17" s="316" t="s">
        <v>1594</v>
      </c>
      <c r="E17" s="316" t="s">
        <v>1593</v>
      </c>
      <c r="F17" s="316" t="s">
        <v>1601</v>
      </c>
      <c r="G17" s="316" t="s">
        <v>47</v>
      </c>
      <c r="H17" s="324"/>
      <c r="I17" s="324"/>
      <c r="J17" s="324"/>
      <c r="K17" s="324"/>
    </row>
    <row r="18" spans="1:11" ht="14.1" customHeight="1" x14ac:dyDescent="0.25">
      <c r="A18" s="324"/>
      <c r="B18" s="324"/>
      <c r="C18" s="303" t="s">
        <v>1659</v>
      </c>
      <c r="D18" s="316" t="s">
        <v>47</v>
      </c>
      <c r="E18" s="316" t="s">
        <v>1658</v>
      </c>
      <c r="F18" s="316" t="s">
        <v>1658</v>
      </c>
      <c r="G18" s="316" t="s">
        <v>47</v>
      </c>
      <c r="H18" s="324"/>
      <c r="I18" s="324"/>
      <c r="J18" s="324"/>
      <c r="K18" s="324"/>
    </row>
    <row r="19" spans="1:11" ht="14.1" customHeight="1" x14ac:dyDescent="0.25">
      <c r="A19" s="324"/>
      <c r="B19" s="324"/>
      <c r="C19" s="303" t="s">
        <v>1639</v>
      </c>
      <c r="D19" s="316" t="s">
        <v>47</v>
      </c>
      <c r="E19" s="316" t="s">
        <v>1598</v>
      </c>
      <c r="F19" s="316" t="s">
        <v>1598</v>
      </c>
      <c r="G19" s="316" t="s">
        <v>47</v>
      </c>
      <c r="H19" s="324"/>
      <c r="I19" s="324"/>
      <c r="J19" s="324"/>
      <c r="K19" s="324"/>
    </row>
    <row r="20" spans="1:11" ht="14.1" customHeight="1" x14ac:dyDescent="0.25">
      <c r="A20" s="324"/>
      <c r="B20" s="324"/>
      <c r="C20" s="1412" t="s">
        <v>30</v>
      </c>
      <c r="D20" s="1413"/>
      <c r="E20" s="1413"/>
      <c r="F20" s="1413"/>
      <c r="G20" s="1413"/>
      <c r="H20" s="324"/>
      <c r="I20" s="324"/>
      <c r="J20" s="324"/>
      <c r="K20" s="324"/>
    </row>
    <row r="21" spans="1:11" ht="14.1" customHeight="1" x14ac:dyDescent="0.25">
      <c r="A21" s="324"/>
      <c r="B21" s="324"/>
      <c r="C21" s="319" t="s">
        <v>1657</v>
      </c>
      <c r="D21" s="1412" t="s">
        <v>1656</v>
      </c>
      <c r="E21" s="1413"/>
      <c r="F21" s="1413"/>
      <c r="G21" s="1413"/>
      <c r="H21" s="324"/>
      <c r="I21" s="324"/>
      <c r="J21" s="324"/>
      <c r="K21" s="324"/>
    </row>
    <row r="22" spans="1:11" ht="14.1" customHeight="1" x14ac:dyDescent="0.25">
      <c r="A22" s="324"/>
      <c r="B22" s="324"/>
      <c r="C22" s="318" t="s">
        <v>33</v>
      </c>
      <c r="D22" s="1414" t="s">
        <v>1655</v>
      </c>
      <c r="E22" s="1415"/>
      <c r="F22" s="1415"/>
      <c r="G22" s="1415"/>
      <c r="H22" s="324"/>
      <c r="I22" s="324"/>
      <c r="J22" s="324"/>
      <c r="K22" s="324"/>
    </row>
    <row r="23" spans="1:11" ht="14.1" customHeight="1" x14ac:dyDescent="0.25">
      <c r="A23" s="324"/>
      <c r="B23" s="324"/>
      <c r="C23" s="317" t="s">
        <v>35</v>
      </c>
      <c r="D23" s="1408" t="s">
        <v>1654</v>
      </c>
      <c r="E23" s="1409"/>
      <c r="F23" s="1409"/>
      <c r="G23" s="1409"/>
      <c r="H23" s="324"/>
      <c r="I23" s="324"/>
      <c r="J23" s="324"/>
      <c r="K23" s="324"/>
    </row>
    <row r="24" spans="1:11" ht="14.1" customHeight="1" x14ac:dyDescent="0.25">
      <c r="A24" s="324"/>
      <c r="B24" s="324"/>
      <c r="C24" s="317" t="s">
        <v>37</v>
      </c>
      <c r="D24" s="1408" t="s">
        <v>1653</v>
      </c>
      <c r="E24" s="1409"/>
      <c r="F24" s="1409"/>
      <c r="G24" s="1409"/>
      <c r="H24" s="324"/>
      <c r="I24" s="324"/>
      <c r="J24" s="324"/>
      <c r="K24" s="324"/>
    </row>
    <row r="25" spans="1:11" ht="15" customHeight="1" x14ac:dyDescent="0.25">
      <c r="A25" s="324"/>
      <c r="B25" s="324"/>
      <c r="C25" s="315"/>
      <c r="D25" s="314">
        <v>2022</v>
      </c>
      <c r="E25" s="314">
        <v>2023</v>
      </c>
      <c r="F25" s="314">
        <v>2024</v>
      </c>
      <c r="G25" s="314">
        <v>2025</v>
      </c>
      <c r="H25" s="324"/>
      <c r="I25" s="324"/>
      <c r="J25" s="324"/>
      <c r="K25" s="324"/>
    </row>
    <row r="26" spans="1:11" ht="15" customHeight="1" x14ac:dyDescent="0.25">
      <c r="A26" s="324"/>
      <c r="B26" s="324"/>
      <c r="C26" s="313"/>
      <c r="D26" s="312" t="s">
        <v>17</v>
      </c>
      <c r="E26" s="312" t="s">
        <v>18</v>
      </c>
      <c r="F26" s="312" t="s">
        <v>18</v>
      </c>
      <c r="G26" s="312" t="s">
        <v>18</v>
      </c>
      <c r="H26" s="324"/>
      <c r="I26" s="324"/>
      <c r="J26" s="324"/>
      <c r="K26" s="324"/>
    </row>
    <row r="27" spans="1:11" ht="14.1" customHeight="1" x14ac:dyDescent="0.25">
      <c r="A27" s="324"/>
      <c r="B27" s="324"/>
      <c r="C27" s="303" t="s">
        <v>39</v>
      </c>
      <c r="D27" s="316" t="s">
        <v>135</v>
      </c>
      <c r="E27" s="316" t="s">
        <v>135</v>
      </c>
      <c r="F27" s="316" t="s">
        <v>135</v>
      </c>
      <c r="G27" s="316" t="s">
        <v>135</v>
      </c>
      <c r="H27" s="324"/>
      <c r="I27" s="324"/>
      <c r="J27" s="324"/>
      <c r="K27" s="324"/>
    </row>
    <row r="28" spans="1:11" ht="14.1" customHeight="1" x14ac:dyDescent="0.25">
      <c r="A28" s="324"/>
      <c r="B28" s="324"/>
      <c r="C28" s="303" t="s">
        <v>40</v>
      </c>
      <c r="D28" s="316" t="s">
        <v>1652</v>
      </c>
      <c r="E28" s="316" t="s">
        <v>1651</v>
      </c>
      <c r="F28" s="316" t="s">
        <v>1651</v>
      </c>
      <c r="G28" s="316" t="s">
        <v>1651</v>
      </c>
      <c r="H28" s="324"/>
      <c r="I28" s="324"/>
      <c r="J28" s="324"/>
      <c r="K28" s="324"/>
    </row>
    <row r="29" spans="1:11" ht="14.1" customHeight="1" x14ac:dyDescent="0.25">
      <c r="A29" s="324"/>
      <c r="B29" s="324"/>
      <c r="C29" s="303" t="s">
        <v>43</v>
      </c>
      <c r="D29" s="316" t="s">
        <v>1650</v>
      </c>
      <c r="E29" s="316" t="s">
        <v>1649</v>
      </c>
      <c r="F29" s="316" t="s">
        <v>1649</v>
      </c>
      <c r="G29" s="316" t="s">
        <v>1649</v>
      </c>
      <c r="H29" s="324"/>
      <c r="I29" s="324"/>
      <c r="J29" s="324"/>
      <c r="K29" s="324"/>
    </row>
    <row r="30" spans="1:11" ht="14.1" customHeight="1" x14ac:dyDescent="0.25">
      <c r="A30" s="324"/>
      <c r="B30" s="324"/>
      <c r="C30" s="303" t="s">
        <v>46</v>
      </c>
      <c r="D30" s="316" t="s">
        <v>47</v>
      </c>
      <c r="E30" s="316" t="s">
        <v>48</v>
      </c>
      <c r="F30" s="316" t="s">
        <v>48</v>
      </c>
      <c r="G30" s="316" t="s">
        <v>48</v>
      </c>
      <c r="H30" s="324"/>
      <c r="I30" s="324"/>
      <c r="J30" s="324"/>
      <c r="K30" s="324"/>
    </row>
    <row r="31" spans="1:11" ht="14.1" customHeight="1" x14ac:dyDescent="0.25">
      <c r="A31" s="324"/>
      <c r="B31" s="324"/>
      <c r="C31" s="303" t="s">
        <v>49</v>
      </c>
      <c r="D31" s="316" t="s">
        <v>47</v>
      </c>
      <c r="E31" s="316" t="s">
        <v>1648</v>
      </c>
      <c r="F31" s="316" t="s">
        <v>48</v>
      </c>
      <c r="G31" s="316" t="s">
        <v>48</v>
      </c>
      <c r="H31" s="324"/>
      <c r="I31" s="324"/>
      <c r="J31" s="324"/>
      <c r="K31" s="324"/>
    </row>
    <row r="32" spans="1:11" ht="14.1" customHeight="1" x14ac:dyDescent="0.25">
      <c r="A32" s="324"/>
      <c r="B32" s="324"/>
      <c r="C32" s="303" t="s">
        <v>51</v>
      </c>
      <c r="D32" s="316" t="s">
        <v>47</v>
      </c>
      <c r="E32" s="316" t="s">
        <v>1648</v>
      </c>
      <c r="F32" s="316" t="s">
        <v>48</v>
      </c>
      <c r="G32" s="316" t="s">
        <v>48</v>
      </c>
      <c r="H32" s="324"/>
      <c r="I32" s="324"/>
      <c r="J32" s="324"/>
      <c r="K32" s="324"/>
    </row>
    <row r="33" spans="1:11" ht="14.1" customHeight="1" x14ac:dyDescent="0.25">
      <c r="A33" s="324"/>
      <c r="B33" s="324"/>
      <c r="C33" s="1410" t="s">
        <v>52</v>
      </c>
      <c r="D33" s="1411"/>
      <c r="E33" s="1411"/>
      <c r="F33" s="1411"/>
      <c r="G33" s="1411"/>
      <c r="H33" s="324"/>
      <c r="I33" s="324"/>
      <c r="J33" s="324"/>
      <c r="K33" s="324"/>
    </row>
    <row r="34" spans="1:11" ht="14.1" customHeight="1" x14ac:dyDescent="0.25">
      <c r="A34" s="324"/>
      <c r="B34" s="324"/>
      <c r="C34" s="315"/>
      <c r="D34" s="314">
        <v>2022</v>
      </c>
      <c r="E34" s="314">
        <v>2023</v>
      </c>
      <c r="F34" s="314">
        <v>2024</v>
      </c>
      <c r="G34" s="314">
        <v>2025</v>
      </c>
      <c r="H34" s="324"/>
      <c r="I34" s="324"/>
      <c r="J34" s="324"/>
      <c r="K34" s="324"/>
    </row>
    <row r="35" spans="1:11" ht="14.1" customHeight="1" x14ac:dyDescent="0.25">
      <c r="A35" s="324"/>
      <c r="B35" s="324"/>
      <c r="C35" s="313"/>
      <c r="D35" s="312" t="s">
        <v>17</v>
      </c>
      <c r="E35" s="312" t="s">
        <v>18</v>
      </c>
      <c r="F35" s="312" t="s">
        <v>18</v>
      </c>
      <c r="G35" s="312" t="s">
        <v>18</v>
      </c>
      <c r="H35" s="324"/>
      <c r="I35" s="324"/>
      <c r="J35" s="324"/>
      <c r="K35" s="324"/>
    </row>
    <row r="36" spans="1:11" ht="14.1" customHeight="1" x14ac:dyDescent="0.25">
      <c r="A36" s="324"/>
      <c r="B36" s="324"/>
      <c r="C36" s="311" t="s">
        <v>53</v>
      </c>
      <c r="D36" s="309">
        <v>0</v>
      </c>
      <c r="E36" s="309">
        <v>0</v>
      </c>
      <c r="F36" s="309">
        <v>0</v>
      </c>
      <c r="G36" s="309">
        <v>0</v>
      </c>
      <c r="H36" s="324"/>
      <c r="I36" s="324"/>
      <c r="J36" s="324"/>
      <c r="K36" s="324"/>
    </row>
    <row r="37" spans="1:11" ht="14.1" customHeight="1" x14ac:dyDescent="0.25">
      <c r="A37" s="324"/>
      <c r="B37" s="324"/>
      <c r="C37" s="311" t="s">
        <v>54</v>
      </c>
      <c r="D37" s="309">
        <v>0</v>
      </c>
      <c r="E37" s="309">
        <v>0</v>
      </c>
      <c r="F37" s="309">
        <v>0</v>
      </c>
      <c r="G37" s="309">
        <v>0</v>
      </c>
      <c r="H37" s="324"/>
      <c r="I37" s="324"/>
      <c r="J37" s="324"/>
      <c r="K37" s="324"/>
    </row>
    <row r="38" spans="1:11" ht="14.1" customHeight="1" x14ac:dyDescent="0.25">
      <c r="A38" s="324"/>
      <c r="B38" s="324"/>
      <c r="C38" s="311" t="s">
        <v>55</v>
      </c>
      <c r="D38" s="309">
        <v>0</v>
      </c>
      <c r="E38" s="309">
        <v>0</v>
      </c>
      <c r="F38" s="309">
        <v>0</v>
      </c>
      <c r="G38" s="309">
        <v>0</v>
      </c>
      <c r="H38" s="324"/>
      <c r="I38" s="324"/>
      <c r="J38" s="324"/>
      <c r="K38" s="324"/>
    </row>
    <row r="39" spans="1:11" ht="14.1" customHeight="1" x14ac:dyDescent="0.25">
      <c r="A39" s="324"/>
      <c r="B39" s="324"/>
      <c r="C39" s="311" t="s">
        <v>56</v>
      </c>
      <c r="D39" s="309">
        <v>0</v>
      </c>
      <c r="E39" s="309">
        <v>0</v>
      </c>
      <c r="F39" s="309">
        <v>0</v>
      </c>
      <c r="G39" s="309">
        <v>0</v>
      </c>
      <c r="H39" s="324"/>
      <c r="I39" s="324"/>
      <c r="J39" s="324"/>
      <c r="K39" s="324"/>
    </row>
    <row r="40" spans="1:11" ht="14.1" customHeight="1" x14ac:dyDescent="0.25">
      <c r="A40" s="324"/>
      <c r="B40" s="324"/>
      <c r="C40" s="311" t="s">
        <v>54</v>
      </c>
      <c r="D40" s="309">
        <v>0</v>
      </c>
      <c r="E40" s="309">
        <v>0</v>
      </c>
      <c r="F40" s="309">
        <v>0</v>
      </c>
      <c r="G40" s="309">
        <v>0</v>
      </c>
      <c r="H40" s="324"/>
      <c r="I40" s="324"/>
      <c r="J40" s="324"/>
      <c r="K40" s="324"/>
    </row>
    <row r="41" spans="1:11" ht="14.1" customHeight="1" x14ac:dyDescent="0.25">
      <c r="A41" s="324"/>
      <c r="B41" s="324"/>
      <c r="C41" s="311" t="s">
        <v>55</v>
      </c>
      <c r="D41" s="309">
        <v>0</v>
      </c>
      <c r="E41" s="309">
        <v>0</v>
      </c>
      <c r="F41" s="309">
        <v>0</v>
      </c>
      <c r="G41" s="309">
        <v>0</v>
      </c>
      <c r="H41" s="324"/>
      <c r="I41" s="324"/>
      <c r="J41" s="324"/>
      <c r="K41" s="324"/>
    </row>
    <row r="42" spans="1:11" ht="14.1" customHeight="1" x14ac:dyDescent="0.25">
      <c r="A42" s="324"/>
      <c r="B42" s="324"/>
      <c r="C42" s="311" t="s">
        <v>57</v>
      </c>
      <c r="D42" s="309">
        <v>0</v>
      </c>
      <c r="E42" s="309">
        <v>0</v>
      </c>
      <c r="F42" s="309">
        <v>0</v>
      </c>
      <c r="G42" s="309">
        <v>0</v>
      </c>
      <c r="H42" s="324"/>
      <c r="I42" s="324"/>
      <c r="J42" s="324"/>
      <c r="K42" s="324"/>
    </row>
    <row r="43" spans="1:11" ht="14.1" customHeight="1" x14ac:dyDescent="0.25">
      <c r="A43" s="324"/>
      <c r="B43" s="324"/>
      <c r="C43" s="311" t="s">
        <v>54</v>
      </c>
      <c r="D43" s="309">
        <v>0</v>
      </c>
      <c r="E43" s="309">
        <v>0</v>
      </c>
      <c r="F43" s="309">
        <v>0</v>
      </c>
      <c r="G43" s="309">
        <v>0</v>
      </c>
      <c r="H43" s="324"/>
      <c r="I43" s="324"/>
      <c r="J43" s="324"/>
      <c r="K43" s="324"/>
    </row>
    <row r="44" spans="1:11" ht="14.1" customHeight="1" x14ac:dyDescent="0.25">
      <c r="A44" s="324"/>
      <c r="B44" s="324"/>
      <c r="C44" s="311" t="s">
        <v>55</v>
      </c>
      <c r="D44" s="309">
        <v>0</v>
      </c>
      <c r="E44" s="309">
        <v>0</v>
      </c>
      <c r="F44" s="309">
        <v>0</v>
      </c>
      <c r="G44" s="309">
        <v>0</v>
      </c>
      <c r="H44" s="324"/>
      <c r="I44" s="324"/>
      <c r="J44" s="324"/>
      <c r="K44" s="324"/>
    </row>
    <row r="45" spans="1:11" ht="14.1" customHeight="1" x14ac:dyDescent="0.25">
      <c r="A45" s="324"/>
      <c r="B45" s="324"/>
      <c r="C45" s="311" t="s">
        <v>58</v>
      </c>
      <c r="D45" s="309">
        <v>0</v>
      </c>
      <c r="E45" s="309">
        <v>0</v>
      </c>
      <c r="F45" s="309">
        <v>0</v>
      </c>
      <c r="G45" s="309">
        <v>0</v>
      </c>
      <c r="H45" s="324"/>
      <c r="I45" s="324"/>
      <c r="J45" s="324"/>
      <c r="K45" s="324"/>
    </row>
    <row r="46" spans="1:11" ht="14.1" customHeight="1" x14ac:dyDescent="0.25">
      <c r="A46" s="324"/>
      <c r="B46" s="324"/>
      <c r="C46" s="311" t="s">
        <v>54</v>
      </c>
      <c r="D46" s="309">
        <v>0</v>
      </c>
      <c r="E46" s="309">
        <v>0</v>
      </c>
      <c r="F46" s="309">
        <v>0</v>
      </c>
      <c r="G46" s="309">
        <v>0</v>
      </c>
      <c r="H46" s="324"/>
      <c r="I46" s="324"/>
      <c r="J46" s="324"/>
      <c r="K46" s="324"/>
    </row>
    <row r="47" spans="1:11" ht="14.1" customHeight="1" x14ac:dyDescent="0.25">
      <c r="A47" s="324"/>
      <c r="B47" s="324"/>
      <c r="C47" s="311" t="s">
        <v>55</v>
      </c>
      <c r="D47" s="309">
        <v>0</v>
      </c>
      <c r="E47" s="309">
        <v>0</v>
      </c>
      <c r="F47" s="309">
        <v>0</v>
      </c>
      <c r="G47" s="309">
        <v>0</v>
      </c>
      <c r="H47" s="324"/>
      <c r="I47" s="324"/>
      <c r="J47" s="324"/>
      <c r="K47" s="324"/>
    </row>
    <row r="48" spans="1:11" ht="14.1" customHeight="1" x14ac:dyDescent="0.25">
      <c r="A48" s="324"/>
      <c r="B48" s="324"/>
      <c r="C48" s="311" t="s">
        <v>59</v>
      </c>
      <c r="D48" s="309">
        <v>55000000</v>
      </c>
      <c r="E48" s="309">
        <v>68000000</v>
      </c>
      <c r="F48" s="309">
        <v>68000000</v>
      </c>
      <c r="G48" s="309">
        <v>68000000</v>
      </c>
      <c r="H48" s="324"/>
      <c r="I48" s="324"/>
      <c r="J48" s="324"/>
      <c r="K48" s="324"/>
    </row>
    <row r="49" spans="1:11" ht="14.1" customHeight="1" x14ac:dyDescent="0.25">
      <c r="A49" s="324"/>
      <c r="B49" s="324"/>
      <c r="C49" s="311" t="s">
        <v>54</v>
      </c>
      <c r="D49" s="309">
        <v>55000000</v>
      </c>
      <c r="E49" s="309">
        <v>68000000</v>
      </c>
      <c r="F49" s="309">
        <v>68000000</v>
      </c>
      <c r="G49" s="309">
        <v>68000000</v>
      </c>
      <c r="H49" s="324"/>
      <c r="I49" s="324"/>
      <c r="J49" s="324"/>
      <c r="K49" s="324"/>
    </row>
    <row r="50" spans="1:11" ht="14.1" customHeight="1" x14ac:dyDescent="0.25">
      <c r="A50" s="324"/>
      <c r="B50" s="324"/>
      <c r="C50" s="311" t="s">
        <v>55</v>
      </c>
      <c r="D50" s="309">
        <v>0</v>
      </c>
      <c r="E50" s="309">
        <v>0</v>
      </c>
      <c r="F50" s="309">
        <v>0</v>
      </c>
      <c r="G50" s="309">
        <v>0</v>
      </c>
      <c r="H50" s="324"/>
      <c r="I50" s="324"/>
      <c r="J50" s="324"/>
      <c r="K50" s="324"/>
    </row>
    <row r="51" spans="1:11" ht="14.1" customHeight="1" x14ac:dyDescent="0.25">
      <c r="A51" s="324"/>
      <c r="B51" s="324"/>
      <c r="C51" s="311" t="s">
        <v>60</v>
      </c>
      <c r="D51" s="309">
        <v>0</v>
      </c>
      <c r="E51" s="309">
        <v>0</v>
      </c>
      <c r="F51" s="309">
        <v>0</v>
      </c>
      <c r="G51" s="309">
        <v>0</v>
      </c>
      <c r="H51" s="324"/>
      <c r="I51" s="324"/>
      <c r="J51" s="324"/>
      <c r="K51" s="324"/>
    </row>
    <row r="52" spans="1:11" ht="14.1" customHeight="1" x14ac:dyDescent="0.25">
      <c r="A52" s="324"/>
      <c r="B52" s="324"/>
      <c r="C52" s="311" t="s">
        <v>54</v>
      </c>
      <c r="D52" s="309">
        <v>0</v>
      </c>
      <c r="E52" s="309">
        <v>0</v>
      </c>
      <c r="F52" s="309">
        <v>0</v>
      </c>
      <c r="G52" s="309">
        <v>0</v>
      </c>
      <c r="H52" s="324"/>
      <c r="I52" s="324"/>
      <c r="J52" s="324"/>
      <c r="K52" s="324"/>
    </row>
    <row r="53" spans="1:11" ht="14.1" customHeight="1" x14ac:dyDescent="0.25">
      <c r="A53" s="324"/>
      <c r="B53" s="324"/>
      <c r="C53" s="311" t="s">
        <v>55</v>
      </c>
      <c r="D53" s="309">
        <v>0</v>
      </c>
      <c r="E53" s="309">
        <v>0</v>
      </c>
      <c r="F53" s="309">
        <v>0</v>
      </c>
      <c r="G53" s="309">
        <v>0</v>
      </c>
      <c r="H53" s="324"/>
      <c r="I53" s="324"/>
      <c r="J53" s="324"/>
      <c r="K53" s="324"/>
    </row>
    <row r="54" spans="1:11" ht="14.1" customHeight="1" x14ac:dyDescent="0.25">
      <c r="A54" s="324"/>
      <c r="B54" s="324"/>
      <c r="C54" s="311" t="s">
        <v>61</v>
      </c>
      <c r="D54" s="309">
        <v>0</v>
      </c>
      <c r="E54" s="309">
        <v>0</v>
      </c>
      <c r="F54" s="309">
        <v>0</v>
      </c>
      <c r="G54" s="309">
        <v>0</v>
      </c>
      <c r="H54" s="324"/>
      <c r="I54" s="324"/>
      <c r="J54" s="324"/>
      <c r="K54" s="324"/>
    </row>
    <row r="55" spans="1:11" ht="14.1" customHeight="1" x14ac:dyDescent="0.25">
      <c r="A55" s="324"/>
      <c r="B55" s="324"/>
      <c r="C55" s="311" t="s">
        <v>54</v>
      </c>
      <c r="D55" s="309">
        <v>0</v>
      </c>
      <c r="E55" s="309">
        <v>0</v>
      </c>
      <c r="F55" s="309">
        <v>0</v>
      </c>
      <c r="G55" s="309">
        <v>0</v>
      </c>
      <c r="H55" s="324"/>
      <c r="I55" s="324"/>
      <c r="J55" s="324"/>
      <c r="K55" s="324"/>
    </row>
    <row r="56" spans="1:11" ht="14.1" customHeight="1" x14ac:dyDescent="0.25">
      <c r="A56" s="324"/>
      <c r="B56" s="324"/>
      <c r="C56" s="311" t="s">
        <v>55</v>
      </c>
      <c r="D56" s="309">
        <v>0</v>
      </c>
      <c r="E56" s="309">
        <v>0</v>
      </c>
      <c r="F56" s="309">
        <v>0</v>
      </c>
      <c r="G56" s="309">
        <v>0</v>
      </c>
      <c r="H56" s="324"/>
      <c r="I56" s="324"/>
      <c r="J56" s="324"/>
      <c r="K56" s="324"/>
    </row>
    <row r="57" spans="1:11" ht="14.1" customHeight="1" x14ac:dyDescent="0.25">
      <c r="A57" s="324"/>
      <c r="B57" s="324"/>
      <c r="C57" s="311" t="s">
        <v>62</v>
      </c>
      <c r="D57" s="309">
        <v>0</v>
      </c>
      <c r="E57" s="309">
        <v>0</v>
      </c>
      <c r="F57" s="309">
        <v>0</v>
      </c>
      <c r="G57" s="309">
        <v>0</v>
      </c>
      <c r="H57" s="324"/>
      <c r="I57" s="324"/>
      <c r="J57" s="324"/>
      <c r="K57" s="324"/>
    </row>
    <row r="58" spans="1:11" ht="14.1" customHeight="1" x14ac:dyDescent="0.25">
      <c r="A58" s="324"/>
      <c r="B58" s="324"/>
      <c r="C58" s="311" t="s">
        <v>54</v>
      </c>
      <c r="D58" s="309">
        <v>0</v>
      </c>
      <c r="E58" s="309">
        <v>0</v>
      </c>
      <c r="F58" s="309">
        <v>0</v>
      </c>
      <c r="G58" s="309">
        <v>0</v>
      </c>
      <c r="H58" s="324"/>
      <c r="I58" s="324"/>
      <c r="J58" s="324"/>
      <c r="K58" s="324"/>
    </row>
    <row r="59" spans="1:11" ht="14.1" customHeight="1" x14ac:dyDescent="0.25">
      <c r="A59" s="324"/>
      <c r="B59" s="324"/>
      <c r="C59" s="311" t="s">
        <v>63</v>
      </c>
      <c r="D59" s="309">
        <v>0</v>
      </c>
      <c r="E59" s="309">
        <v>0</v>
      </c>
      <c r="F59" s="309">
        <v>0</v>
      </c>
      <c r="G59" s="309">
        <v>0</v>
      </c>
      <c r="H59" s="324"/>
      <c r="I59" s="324"/>
      <c r="J59" s="324"/>
      <c r="K59" s="324"/>
    </row>
    <row r="60" spans="1:11" ht="14.1" customHeight="1" x14ac:dyDescent="0.25">
      <c r="A60" s="324"/>
      <c r="B60" s="324"/>
      <c r="C60" s="311" t="s">
        <v>64</v>
      </c>
      <c r="D60" s="309">
        <v>0</v>
      </c>
      <c r="E60" s="309">
        <v>0</v>
      </c>
      <c r="F60" s="309">
        <v>0</v>
      </c>
      <c r="G60" s="309">
        <v>0</v>
      </c>
      <c r="H60" s="324"/>
      <c r="I60" s="324"/>
      <c r="J60" s="324"/>
      <c r="K60" s="324"/>
    </row>
    <row r="61" spans="1:11" ht="14.1" customHeight="1" x14ac:dyDescent="0.25">
      <c r="A61" s="324"/>
      <c r="B61" s="324"/>
      <c r="C61" s="311" t="s">
        <v>65</v>
      </c>
      <c r="D61" s="309">
        <v>0</v>
      </c>
      <c r="E61" s="309">
        <v>0</v>
      </c>
      <c r="F61" s="309">
        <v>0</v>
      </c>
      <c r="G61" s="309">
        <v>0</v>
      </c>
      <c r="H61" s="324"/>
      <c r="I61" s="324"/>
      <c r="J61" s="324"/>
      <c r="K61" s="324"/>
    </row>
    <row r="62" spans="1:11" ht="14.1" customHeight="1" x14ac:dyDescent="0.25">
      <c r="A62" s="324"/>
      <c r="B62" s="324"/>
      <c r="C62" s="311" t="s">
        <v>66</v>
      </c>
      <c r="D62" s="309">
        <v>0</v>
      </c>
      <c r="E62" s="309">
        <v>0</v>
      </c>
      <c r="F62" s="309">
        <v>0</v>
      </c>
      <c r="G62" s="309">
        <v>0</v>
      </c>
      <c r="H62" s="324"/>
      <c r="I62" s="324"/>
      <c r="J62" s="324"/>
      <c r="K62" s="324"/>
    </row>
    <row r="63" spans="1:11" ht="14.1" customHeight="1" x14ac:dyDescent="0.25">
      <c r="A63" s="324"/>
      <c r="B63" s="324"/>
      <c r="C63" s="311" t="s">
        <v>67</v>
      </c>
      <c r="D63" s="309">
        <v>0</v>
      </c>
      <c r="E63" s="309">
        <v>0</v>
      </c>
      <c r="F63" s="309">
        <v>0</v>
      </c>
      <c r="G63" s="309">
        <v>0</v>
      </c>
      <c r="H63" s="324"/>
      <c r="I63" s="324"/>
      <c r="J63" s="324"/>
      <c r="K63" s="324"/>
    </row>
    <row r="64" spans="1:11" ht="14.1" customHeight="1" x14ac:dyDescent="0.25">
      <c r="A64" s="324"/>
      <c r="B64" s="324"/>
      <c r="C64" s="311" t="s">
        <v>54</v>
      </c>
      <c r="D64" s="309">
        <v>0</v>
      </c>
      <c r="E64" s="309">
        <v>0</v>
      </c>
      <c r="F64" s="309">
        <v>0</v>
      </c>
      <c r="G64" s="309">
        <v>0</v>
      </c>
      <c r="H64" s="324"/>
      <c r="I64" s="324"/>
      <c r="J64" s="324"/>
      <c r="K64" s="324"/>
    </row>
    <row r="65" spans="1:11" ht="14.1" customHeight="1" x14ac:dyDescent="0.25">
      <c r="A65" s="324"/>
      <c r="B65" s="324"/>
      <c r="C65" s="311" t="s">
        <v>63</v>
      </c>
      <c r="D65" s="309">
        <v>0</v>
      </c>
      <c r="E65" s="309">
        <v>0</v>
      </c>
      <c r="F65" s="309">
        <v>0</v>
      </c>
      <c r="G65" s="309">
        <v>0</v>
      </c>
      <c r="H65" s="324"/>
      <c r="I65" s="324"/>
      <c r="J65" s="324"/>
      <c r="K65" s="324"/>
    </row>
    <row r="66" spans="1:11" ht="14.1" customHeight="1" x14ac:dyDescent="0.25">
      <c r="A66" s="324"/>
      <c r="B66" s="324"/>
      <c r="C66" s="311" t="s">
        <v>64</v>
      </c>
      <c r="D66" s="309">
        <v>0</v>
      </c>
      <c r="E66" s="309">
        <v>0</v>
      </c>
      <c r="F66" s="309">
        <v>0</v>
      </c>
      <c r="G66" s="309">
        <v>0</v>
      </c>
      <c r="H66" s="324"/>
      <c r="I66" s="324"/>
      <c r="J66" s="324"/>
      <c r="K66" s="324"/>
    </row>
    <row r="67" spans="1:11" ht="14.1" customHeight="1" x14ac:dyDescent="0.25">
      <c r="A67" s="324"/>
      <c r="B67" s="324"/>
      <c r="C67" s="311" t="s">
        <v>65</v>
      </c>
      <c r="D67" s="309">
        <v>0</v>
      </c>
      <c r="E67" s="309">
        <v>0</v>
      </c>
      <c r="F67" s="309">
        <v>0</v>
      </c>
      <c r="G67" s="309">
        <v>0</v>
      </c>
      <c r="H67" s="324"/>
      <c r="I67" s="324"/>
      <c r="J67" s="324"/>
      <c r="K67" s="324"/>
    </row>
    <row r="68" spans="1:11" ht="14.1" customHeight="1" x14ac:dyDescent="0.25">
      <c r="A68" s="324"/>
      <c r="B68" s="324"/>
      <c r="C68" s="311" t="s">
        <v>66</v>
      </c>
      <c r="D68" s="309">
        <v>0</v>
      </c>
      <c r="E68" s="309">
        <v>0</v>
      </c>
      <c r="F68" s="309">
        <v>0</v>
      </c>
      <c r="G68" s="309">
        <v>0</v>
      </c>
      <c r="H68" s="324"/>
      <c r="I68" s="324"/>
      <c r="J68" s="324"/>
      <c r="K68" s="324"/>
    </row>
    <row r="69" spans="1:11" ht="14.1" customHeight="1" x14ac:dyDescent="0.25">
      <c r="A69" s="324"/>
      <c r="B69" s="324"/>
      <c r="C69" s="311" t="s">
        <v>68</v>
      </c>
      <c r="D69" s="309">
        <v>0</v>
      </c>
      <c r="E69" s="309">
        <v>0</v>
      </c>
      <c r="F69" s="309">
        <v>0</v>
      </c>
      <c r="G69" s="309">
        <v>0</v>
      </c>
      <c r="H69" s="324"/>
      <c r="I69" s="324"/>
      <c r="J69" s="324"/>
      <c r="K69" s="324"/>
    </row>
    <row r="70" spans="1:11" ht="14.1" customHeight="1" x14ac:dyDescent="0.25">
      <c r="A70" s="324"/>
      <c r="B70" s="324"/>
      <c r="C70" s="311" t="s">
        <v>54</v>
      </c>
      <c r="D70" s="309">
        <v>0</v>
      </c>
      <c r="E70" s="309">
        <v>0</v>
      </c>
      <c r="F70" s="309">
        <v>0</v>
      </c>
      <c r="G70" s="309">
        <v>0</v>
      </c>
      <c r="H70" s="324"/>
      <c r="I70" s="324"/>
      <c r="J70" s="324"/>
      <c r="K70" s="324"/>
    </row>
    <row r="71" spans="1:11" ht="14.1" customHeight="1" x14ac:dyDescent="0.25">
      <c r="A71" s="324"/>
      <c r="B71" s="324"/>
      <c r="C71" s="311" t="s">
        <v>63</v>
      </c>
      <c r="D71" s="309">
        <v>0</v>
      </c>
      <c r="E71" s="309">
        <v>0</v>
      </c>
      <c r="F71" s="309">
        <v>0</v>
      </c>
      <c r="G71" s="309">
        <v>0</v>
      </c>
      <c r="H71" s="324"/>
      <c r="I71" s="324"/>
      <c r="J71" s="324"/>
      <c r="K71" s="324"/>
    </row>
    <row r="72" spans="1:11" ht="14.1" customHeight="1" x14ac:dyDescent="0.25">
      <c r="A72" s="324"/>
      <c r="B72" s="324"/>
      <c r="C72" s="311" t="s">
        <v>64</v>
      </c>
      <c r="D72" s="309">
        <v>0</v>
      </c>
      <c r="E72" s="309">
        <v>0</v>
      </c>
      <c r="F72" s="309">
        <v>0</v>
      </c>
      <c r="G72" s="309">
        <v>0</v>
      </c>
      <c r="H72" s="324"/>
      <c r="I72" s="324"/>
      <c r="J72" s="324"/>
      <c r="K72" s="324"/>
    </row>
    <row r="73" spans="1:11" ht="14.1" customHeight="1" x14ac:dyDescent="0.25">
      <c r="A73" s="324"/>
      <c r="B73" s="324"/>
      <c r="C73" s="311" t="s">
        <v>65</v>
      </c>
      <c r="D73" s="309">
        <v>0</v>
      </c>
      <c r="E73" s="309">
        <v>0</v>
      </c>
      <c r="F73" s="309">
        <v>0</v>
      </c>
      <c r="G73" s="309">
        <v>0</v>
      </c>
      <c r="H73" s="324"/>
      <c r="I73" s="324"/>
      <c r="J73" s="324"/>
      <c r="K73" s="324"/>
    </row>
    <row r="74" spans="1:11" ht="14.1" customHeight="1" x14ac:dyDescent="0.25">
      <c r="A74" s="324"/>
      <c r="B74" s="324"/>
      <c r="C74" s="311" t="s">
        <v>66</v>
      </c>
      <c r="D74" s="309">
        <v>0</v>
      </c>
      <c r="E74" s="309">
        <v>0</v>
      </c>
      <c r="F74" s="309">
        <v>0</v>
      </c>
      <c r="G74" s="309">
        <v>0</v>
      </c>
      <c r="H74" s="324"/>
      <c r="I74" s="324"/>
      <c r="J74" s="324"/>
      <c r="K74" s="324"/>
    </row>
    <row r="75" spans="1:11" ht="14.1" customHeight="1" x14ac:dyDescent="0.25">
      <c r="A75" s="324"/>
      <c r="B75" s="324"/>
      <c r="C75" s="311" t="s">
        <v>69</v>
      </c>
      <c r="D75" s="309">
        <v>0</v>
      </c>
      <c r="E75" s="309">
        <v>0</v>
      </c>
      <c r="F75" s="309">
        <v>0</v>
      </c>
      <c r="G75" s="309">
        <v>0</v>
      </c>
      <c r="H75" s="324"/>
      <c r="I75" s="324"/>
      <c r="J75" s="324"/>
      <c r="K75" s="324"/>
    </row>
    <row r="76" spans="1:11" ht="14.1" customHeight="1" x14ac:dyDescent="0.25">
      <c r="A76" s="324"/>
      <c r="B76" s="324"/>
      <c r="C76" s="311" t="s">
        <v>70</v>
      </c>
      <c r="D76" s="309">
        <v>0</v>
      </c>
      <c r="E76" s="309">
        <v>0</v>
      </c>
      <c r="F76" s="309">
        <v>0</v>
      </c>
      <c r="G76" s="309">
        <v>0</v>
      </c>
      <c r="H76" s="324"/>
      <c r="I76" s="324"/>
      <c r="J76" s="324"/>
      <c r="K76" s="324"/>
    </row>
    <row r="77" spans="1:11" ht="14.1" customHeight="1" x14ac:dyDescent="0.25">
      <c r="A77" s="324"/>
      <c r="B77" s="324"/>
      <c r="C77" s="310" t="s">
        <v>71</v>
      </c>
      <c r="D77" s="309">
        <v>55000000</v>
      </c>
      <c r="E77" s="309">
        <v>68000000</v>
      </c>
      <c r="F77" s="309">
        <v>68000000</v>
      </c>
      <c r="G77" s="309">
        <v>68000000</v>
      </c>
      <c r="H77" s="324"/>
      <c r="I77" s="324"/>
      <c r="J77" s="324"/>
      <c r="K77" s="324"/>
    </row>
    <row r="78" spans="1:11" ht="15" customHeight="1" x14ac:dyDescent="0.25">
      <c r="A78" s="324"/>
      <c r="B78" s="324"/>
      <c r="C78" s="308" t="s">
        <v>47</v>
      </c>
      <c r="D78" s="307" t="s">
        <v>47</v>
      </c>
      <c r="E78" s="307" t="s">
        <v>47</v>
      </c>
      <c r="F78" s="307" t="s">
        <v>47</v>
      </c>
      <c r="G78" s="307" t="s">
        <v>47</v>
      </c>
      <c r="H78" s="324"/>
      <c r="I78" s="324"/>
      <c r="J78" s="324"/>
      <c r="K78" s="324"/>
    </row>
    <row r="79" spans="1:11" ht="15" customHeight="1" x14ac:dyDescent="0.25">
      <c r="A79" s="324"/>
      <c r="B79" s="324"/>
      <c r="C79" s="306" t="s">
        <v>118</v>
      </c>
      <c r="D79" s="305">
        <v>67600000</v>
      </c>
      <c r="E79" s="305">
        <v>68000000</v>
      </c>
      <c r="F79" s="305">
        <v>68000000</v>
      </c>
      <c r="G79" s="305">
        <v>68000000</v>
      </c>
      <c r="H79" s="324"/>
      <c r="I79" s="324"/>
      <c r="J79" s="324"/>
      <c r="K79" s="324"/>
    </row>
    <row r="80" spans="1:11" ht="15" customHeight="1" x14ac:dyDescent="0.25">
      <c r="A80" s="324"/>
      <c r="B80" s="324"/>
      <c r="C80" s="303" t="s">
        <v>53</v>
      </c>
      <c r="D80" s="302">
        <v>0</v>
      </c>
      <c r="E80" s="302">
        <v>0</v>
      </c>
      <c r="F80" s="302">
        <v>0</v>
      </c>
      <c r="G80" s="302">
        <v>0</v>
      </c>
      <c r="H80" s="324"/>
      <c r="I80" s="324"/>
      <c r="J80" s="324"/>
      <c r="K80" s="324"/>
    </row>
    <row r="81" spans="1:11" ht="15" customHeight="1" x14ac:dyDescent="0.25">
      <c r="A81" s="324"/>
      <c r="B81" s="324"/>
      <c r="C81" s="303" t="s">
        <v>54</v>
      </c>
      <c r="D81" s="302">
        <v>0</v>
      </c>
      <c r="E81" s="302">
        <v>0</v>
      </c>
      <c r="F81" s="302">
        <v>0</v>
      </c>
      <c r="G81" s="302">
        <v>0</v>
      </c>
      <c r="H81" s="324"/>
      <c r="I81" s="324"/>
      <c r="J81" s="324"/>
      <c r="K81" s="324"/>
    </row>
    <row r="82" spans="1:11" ht="15" customHeight="1" x14ac:dyDescent="0.25">
      <c r="A82" s="324"/>
      <c r="B82" s="324"/>
      <c r="C82" s="303" t="s">
        <v>55</v>
      </c>
      <c r="D82" s="302">
        <v>0</v>
      </c>
      <c r="E82" s="302">
        <v>0</v>
      </c>
      <c r="F82" s="302">
        <v>0</v>
      </c>
      <c r="G82" s="302">
        <v>0</v>
      </c>
      <c r="H82" s="324"/>
      <c r="I82" s="324"/>
      <c r="J82" s="324"/>
      <c r="K82" s="324"/>
    </row>
    <row r="83" spans="1:11" ht="15" customHeight="1" x14ac:dyDescent="0.25">
      <c r="A83" s="324"/>
      <c r="B83" s="324"/>
      <c r="C83" s="303" t="s">
        <v>56</v>
      </c>
      <c r="D83" s="302">
        <v>0</v>
      </c>
      <c r="E83" s="302">
        <v>0</v>
      </c>
      <c r="F83" s="302">
        <v>0</v>
      </c>
      <c r="G83" s="302">
        <v>0</v>
      </c>
      <c r="H83" s="324"/>
      <c r="I83" s="324"/>
      <c r="J83" s="324"/>
      <c r="K83" s="324"/>
    </row>
    <row r="84" spans="1:11" ht="15" customHeight="1" x14ac:dyDescent="0.25">
      <c r="A84" s="324"/>
      <c r="B84" s="324"/>
      <c r="C84" s="303" t="s">
        <v>54</v>
      </c>
      <c r="D84" s="302">
        <v>0</v>
      </c>
      <c r="E84" s="302">
        <v>0</v>
      </c>
      <c r="F84" s="302">
        <v>0</v>
      </c>
      <c r="G84" s="302">
        <v>0</v>
      </c>
      <c r="H84" s="324"/>
      <c r="I84" s="324"/>
      <c r="J84" s="324"/>
      <c r="K84" s="324"/>
    </row>
    <row r="85" spans="1:11" ht="15" customHeight="1" x14ac:dyDescent="0.25">
      <c r="A85" s="324"/>
      <c r="B85" s="324"/>
      <c r="C85" s="303" t="s">
        <v>55</v>
      </c>
      <c r="D85" s="302">
        <v>0</v>
      </c>
      <c r="E85" s="302">
        <v>0</v>
      </c>
      <c r="F85" s="302">
        <v>0</v>
      </c>
      <c r="G85" s="302">
        <v>0</v>
      </c>
      <c r="H85" s="324"/>
      <c r="I85" s="324"/>
      <c r="J85" s="324"/>
      <c r="K85" s="324"/>
    </row>
    <row r="86" spans="1:11" ht="15" customHeight="1" x14ac:dyDescent="0.25">
      <c r="A86" s="324"/>
      <c r="B86" s="324"/>
      <c r="C86" s="303" t="s">
        <v>57</v>
      </c>
      <c r="D86" s="302">
        <v>0</v>
      </c>
      <c r="E86" s="302">
        <v>0</v>
      </c>
      <c r="F86" s="302">
        <v>0</v>
      </c>
      <c r="G86" s="302">
        <v>0</v>
      </c>
      <c r="H86" s="324"/>
      <c r="I86" s="324"/>
      <c r="J86" s="324"/>
      <c r="K86" s="324"/>
    </row>
    <row r="87" spans="1:11" ht="15" customHeight="1" x14ac:dyDescent="0.25">
      <c r="A87" s="324"/>
      <c r="B87" s="324"/>
      <c r="C87" s="303" t="s">
        <v>54</v>
      </c>
      <c r="D87" s="302">
        <v>0</v>
      </c>
      <c r="E87" s="302">
        <v>0</v>
      </c>
      <c r="F87" s="302">
        <v>0</v>
      </c>
      <c r="G87" s="302">
        <v>0</v>
      </c>
      <c r="H87" s="324"/>
      <c r="I87" s="324"/>
      <c r="J87" s="324"/>
      <c r="K87" s="324"/>
    </row>
    <row r="88" spans="1:11" ht="15" customHeight="1" x14ac:dyDescent="0.25">
      <c r="A88" s="324"/>
      <c r="B88" s="324"/>
      <c r="C88" s="303" t="s">
        <v>55</v>
      </c>
      <c r="D88" s="302">
        <v>0</v>
      </c>
      <c r="E88" s="302">
        <v>0</v>
      </c>
      <c r="F88" s="302">
        <v>0</v>
      </c>
      <c r="G88" s="302">
        <v>0</v>
      </c>
      <c r="H88" s="324"/>
      <c r="I88" s="324"/>
      <c r="J88" s="324"/>
      <c r="K88" s="324"/>
    </row>
    <row r="89" spans="1:11" ht="15" customHeight="1" x14ac:dyDescent="0.25">
      <c r="A89" s="324"/>
      <c r="B89" s="324"/>
      <c r="C89" s="303" t="s">
        <v>58</v>
      </c>
      <c r="D89" s="302">
        <v>0</v>
      </c>
      <c r="E89" s="302">
        <v>0</v>
      </c>
      <c r="F89" s="302">
        <v>0</v>
      </c>
      <c r="G89" s="302">
        <v>0</v>
      </c>
      <c r="H89" s="324"/>
      <c r="I89" s="324"/>
      <c r="J89" s="324"/>
      <c r="K89" s="324"/>
    </row>
    <row r="90" spans="1:11" ht="15" customHeight="1" x14ac:dyDescent="0.25">
      <c r="A90" s="324"/>
      <c r="B90" s="324"/>
      <c r="C90" s="303" t="s">
        <v>54</v>
      </c>
      <c r="D90" s="302">
        <v>0</v>
      </c>
      <c r="E90" s="302">
        <v>0</v>
      </c>
      <c r="F90" s="302">
        <v>0</v>
      </c>
      <c r="G90" s="302">
        <v>0</v>
      </c>
      <c r="H90" s="324"/>
      <c r="I90" s="324"/>
      <c r="J90" s="324"/>
      <c r="K90" s="324"/>
    </row>
    <row r="91" spans="1:11" ht="15" customHeight="1" x14ac:dyDescent="0.25">
      <c r="A91" s="324"/>
      <c r="B91" s="324"/>
      <c r="C91" s="303" t="s">
        <v>55</v>
      </c>
      <c r="D91" s="302">
        <v>0</v>
      </c>
      <c r="E91" s="302">
        <v>0</v>
      </c>
      <c r="F91" s="302">
        <v>0</v>
      </c>
      <c r="G91" s="302">
        <v>0</v>
      </c>
      <c r="H91" s="324"/>
      <c r="I91" s="324"/>
      <c r="J91" s="324"/>
      <c r="K91" s="324"/>
    </row>
    <row r="92" spans="1:11" ht="20.100000000000001" customHeight="1" x14ac:dyDescent="0.25">
      <c r="A92" s="324"/>
      <c r="B92" s="324"/>
      <c r="C92" s="303" t="s">
        <v>119</v>
      </c>
      <c r="D92" s="304">
        <v>67600000</v>
      </c>
      <c r="E92" s="304">
        <v>68000000</v>
      </c>
      <c r="F92" s="304">
        <v>68000000</v>
      </c>
      <c r="G92" s="304">
        <v>68000000</v>
      </c>
      <c r="H92" s="324"/>
      <c r="I92" s="324"/>
      <c r="J92" s="324"/>
      <c r="K92" s="324"/>
    </row>
    <row r="93" spans="1:11" ht="15" customHeight="1" x14ac:dyDescent="0.25">
      <c r="A93" s="324"/>
      <c r="B93" s="324"/>
      <c r="C93" s="303" t="s">
        <v>54</v>
      </c>
      <c r="D93" s="302">
        <v>67600000</v>
      </c>
      <c r="E93" s="302">
        <v>68000000</v>
      </c>
      <c r="F93" s="302">
        <v>68000000</v>
      </c>
      <c r="G93" s="302">
        <v>68000000</v>
      </c>
      <c r="H93" s="324"/>
      <c r="I93" s="324"/>
      <c r="J93" s="324"/>
      <c r="K93" s="324"/>
    </row>
    <row r="94" spans="1:11" ht="15" customHeight="1" x14ac:dyDescent="0.25">
      <c r="A94" s="324"/>
      <c r="B94" s="324"/>
      <c r="C94" s="303" t="s">
        <v>55</v>
      </c>
      <c r="D94" s="302">
        <v>0</v>
      </c>
      <c r="E94" s="302">
        <v>0</v>
      </c>
      <c r="F94" s="302">
        <v>0</v>
      </c>
      <c r="G94" s="302">
        <v>0</v>
      </c>
      <c r="H94" s="324"/>
      <c r="I94" s="324"/>
      <c r="J94" s="324"/>
      <c r="K94" s="324"/>
    </row>
    <row r="95" spans="1:11" ht="15" customHeight="1" x14ac:dyDescent="0.25">
      <c r="A95" s="324"/>
      <c r="B95" s="324"/>
      <c r="C95" s="303" t="s">
        <v>60</v>
      </c>
      <c r="D95" s="302">
        <v>0</v>
      </c>
      <c r="E95" s="302">
        <v>0</v>
      </c>
      <c r="F95" s="302">
        <v>0</v>
      </c>
      <c r="G95" s="302">
        <v>0</v>
      </c>
      <c r="H95" s="324"/>
      <c r="I95" s="324"/>
      <c r="J95" s="324"/>
      <c r="K95" s="324"/>
    </row>
    <row r="96" spans="1:11" ht="15" customHeight="1" x14ac:dyDescent="0.25">
      <c r="A96" s="324"/>
      <c r="B96" s="324"/>
      <c r="C96" s="303" t="s">
        <v>54</v>
      </c>
      <c r="D96" s="302">
        <v>0</v>
      </c>
      <c r="E96" s="302">
        <v>0</v>
      </c>
      <c r="F96" s="302">
        <v>0</v>
      </c>
      <c r="G96" s="302">
        <v>0</v>
      </c>
      <c r="H96" s="324"/>
      <c r="I96" s="324"/>
      <c r="J96" s="324"/>
      <c r="K96" s="324"/>
    </row>
    <row r="97" spans="1:11" ht="15" customHeight="1" x14ac:dyDescent="0.25">
      <c r="A97" s="324"/>
      <c r="B97" s="324"/>
      <c r="C97" s="303" t="s">
        <v>55</v>
      </c>
      <c r="D97" s="302">
        <v>0</v>
      </c>
      <c r="E97" s="302">
        <v>0</v>
      </c>
      <c r="F97" s="302">
        <v>0</v>
      </c>
      <c r="G97" s="302">
        <v>0</v>
      </c>
      <c r="H97" s="324"/>
      <c r="I97" s="324"/>
      <c r="J97" s="324"/>
      <c r="K97" s="324"/>
    </row>
    <row r="98" spans="1:11" ht="15" customHeight="1" x14ac:dyDescent="0.25">
      <c r="A98" s="324"/>
      <c r="B98" s="324"/>
      <c r="C98" s="303" t="s">
        <v>61</v>
      </c>
      <c r="D98" s="302">
        <v>0</v>
      </c>
      <c r="E98" s="302">
        <v>0</v>
      </c>
      <c r="F98" s="302">
        <v>0</v>
      </c>
      <c r="G98" s="302">
        <v>0</v>
      </c>
      <c r="H98" s="324"/>
      <c r="I98" s="324"/>
      <c r="J98" s="324"/>
      <c r="K98" s="324"/>
    </row>
    <row r="99" spans="1:11" ht="15" customHeight="1" x14ac:dyDescent="0.25">
      <c r="A99" s="324"/>
      <c r="B99" s="324"/>
      <c r="C99" s="303" t="s">
        <v>54</v>
      </c>
      <c r="D99" s="302">
        <v>0</v>
      </c>
      <c r="E99" s="302">
        <v>0</v>
      </c>
      <c r="F99" s="302">
        <v>0</v>
      </c>
      <c r="G99" s="302">
        <v>0</v>
      </c>
      <c r="H99" s="324"/>
      <c r="I99" s="324"/>
      <c r="J99" s="324"/>
      <c r="K99" s="324"/>
    </row>
    <row r="100" spans="1:11" ht="15" customHeight="1" x14ac:dyDescent="0.25">
      <c r="A100" s="324"/>
      <c r="B100" s="324"/>
      <c r="C100" s="303" t="s">
        <v>55</v>
      </c>
      <c r="D100" s="302">
        <v>0</v>
      </c>
      <c r="E100" s="302">
        <v>0</v>
      </c>
      <c r="F100" s="302">
        <v>0</v>
      </c>
      <c r="G100" s="302">
        <v>0</v>
      </c>
      <c r="H100" s="324"/>
      <c r="I100" s="324"/>
      <c r="J100" s="324"/>
      <c r="K100" s="324"/>
    </row>
    <row r="101" spans="1:11" ht="15" customHeight="1" x14ac:dyDescent="0.25">
      <c r="A101" s="324"/>
      <c r="B101" s="324"/>
      <c r="C101" s="303" t="s">
        <v>62</v>
      </c>
      <c r="D101" s="302">
        <v>0</v>
      </c>
      <c r="E101" s="302">
        <v>0</v>
      </c>
      <c r="F101" s="302">
        <v>0</v>
      </c>
      <c r="G101" s="302">
        <v>0</v>
      </c>
      <c r="H101" s="324"/>
      <c r="I101" s="324"/>
      <c r="J101" s="324"/>
      <c r="K101" s="324"/>
    </row>
    <row r="102" spans="1:11" ht="15" customHeight="1" x14ac:dyDescent="0.25">
      <c r="A102" s="324"/>
      <c r="B102" s="324"/>
      <c r="C102" s="303" t="s">
        <v>54</v>
      </c>
      <c r="D102" s="302">
        <v>0</v>
      </c>
      <c r="E102" s="302">
        <v>0</v>
      </c>
      <c r="F102" s="302">
        <v>0</v>
      </c>
      <c r="G102" s="302">
        <v>0</v>
      </c>
      <c r="H102" s="324"/>
      <c r="I102" s="324"/>
      <c r="J102" s="324"/>
      <c r="K102" s="324"/>
    </row>
    <row r="103" spans="1:11" ht="15" customHeight="1" x14ac:dyDescent="0.25">
      <c r="A103" s="324"/>
      <c r="B103" s="324"/>
      <c r="C103" s="303" t="s">
        <v>63</v>
      </c>
      <c r="D103" s="302">
        <v>0</v>
      </c>
      <c r="E103" s="302">
        <v>0</v>
      </c>
      <c r="F103" s="302">
        <v>0</v>
      </c>
      <c r="G103" s="302">
        <v>0</v>
      </c>
      <c r="H103" s="324"/>
      <c r="I103" s="324"/>
      <c r="J103" s="324"/>
      <c r="K103" s="324"/>
    </row>
    <row r="104" spans="1:11" ht="15" customHeight="1" x14ac:dyDescent="0.25">
      <c r="A104" s="324"/>
      <c r="B104" s="324"/>
      <c r="C104" s="303" t="s">
        <v>64</v>
      </c>
      <c r="D104" s="302">
        <v>0</v>
      </c>
      <c r="E104" s="302">
        <v>0</v>
      </c>
      <c r="F104" s="302">
        <v>0</v>
      </c>
      <c r="G104" s="302">
        <v>0</v>
      </c>
      <c r="H104" s="324"/>
      <c r="I104" s="324"/>
      <c r="J104" s="324"/>
      <c r="K104" s="324"/>
    </row>
    <row r="105" spans="1:11" ht="15" customHeight="1" x14ac:dyDescent="0.25">
      <c r="A105" s="324"/>
      <c r="B105" s="324"/>
      <c r="C105" s="303" t="s">
        <v>65</v>
      </c>
      <c r="D105" s="302">
        <v>0</v>
      </c>
      <c r="E105" s="302">
        <v>0</v>
      </c>
      <c r="F105" s="302">
        <v>0</v>
      </c>
      <c r="G105" s="302">
        <v>0</v>
      </c>
      <c r="H105" s="324"/>
      <c r="I105" s="324"/>
      <c r="J105" s="324"/>
      <c r="K105" s="324"/>
    </row>
    <row r="106" spans="1:11" ht="15" customHeight="1" x14ac:dyDescent="0.25">
      <c r="A106" s="324"/>
      <c r="B106" s="324"/>
      <c r="C106" s="303" t="s">
        <v>66</v>
      </c>
      <c r="D106" s="302">
        <v>0</v>
      </c>
      <c r="E106" s="302">
        <v>0</v>
      </c>
      <c r="F106" s="302">
        <v>0</v>
      </c>
      <c r="G106" s="302">
        <v>0</v>
      </c>
      <c r="H106" s="324"/>
      <c r="I106" s="324"/>
      <c r="J106" s="324"/>
      <c r="K106" s="324"/>
    </row>
    <row r="107" spans="1:11" ht="15" customHeight="1" x14ac:dyDescent="0.25">
      <c r="A107" s="324"/>
      <c r="B107" s="324"/>
      <c r="C107" s="303" t="s">
        <v>67</v>
      </c>
      <c r="D107" s="302">
        <v>0</v>
      </c>
      <c r="E107" s="302">
        <v>0</v>
      </c>
      <c r="F107" s="302">
        <v>0</v>
      </c>
      <c r="G107" s="302">
        <v>0</v>
      </c>
      <c r="H107" s="324"/>
      <c r="I107" s="324"/>
      <c r="J107" s="324"/>
      <c r="K107" s="324"/>
    </row>
    <row r="108" spans="1:11" ht="15" customHeight="1" x14ac:dyDescent="0.25">
      <c r="A108" s="324"/>
      <c r="B108" s="324"/>
      <c r="C108" s="303" t="s">
        <v>54</v>
      </c>
      <c r="D108" s="302">
        <v>0</v>
      </c>
      <c r="E108" s="302">
        <v>0</v>
      </c>
      <c r="F108" s="302">
        <v>0</v>
      </c>
      <c r="G108" s="302">
        <v>0</v>
      </c>
      <c r="H108" s="324"/>
      <c r="I108" s="324"/>
      <c r="J108" s="324"/>
      <c r="K108" s="324"/>
    </row>
    <row r="109" spans="1:11" ht="15" customHeight="1" x14ac:dyDescent="0.25">
      <c r="A109" s="324"/>
      <c r="B109" s="324"/>
      <c r="C109" s="303" t="s">
        <v>63</v>
      </c>
      <c r="D109" s="302">
        <v>0</v>
      </c>
      <c r="E109" s="302">
        <v>0</v>
      </c>
      <c r="F109" s="302">
        <v>0</v>
      </c>
      <c r="G109" s="302">
        <v>0</v>
      </c>
      <c r="H109" s="324"/>
      <c r="I109" s="324"/>
      <c r="J109" s="324"/>
      <c r="K109" s="324"/>
    </row>
    <row r="110" spans="1:11" ht="15" customHeight="1" x14ac:dyDescent="0.25">
      <c r="A110" s="324"/>
      <c r="B110" s="324"/>
      <c r="C110" s="303" t="s">
        <v>64</v>
      </c>
      <c r="D110" s="302">
        <v>0</v>
      </c>
      <c r="E110" s="302">
        <v>0</v>
      </c>
      <c r="F110" s="302">
        <v>0</v>
      </c>
      <c r="G110" s="302">
        <v>0</v>
      </c>
      <c r="H110" s="324"/>
      <c r="I110" s="324"/>
      <c r="J110" s="324"/>
      <c r="K110" s="324"/>
    </row>
    <row r="111" spans="1:11" ht="15" customHeight="1" x14ac:dyDescent="0.25">
      <c r="A111" s="324"/>
      <c r="B111" s="324"/>
      <c r="C111" s="303" t="s">
        <v>65</v>
      </c>
      <c r="D111" s="302">
        <v>0</v>
      </c>
      <c r="E111" s="302">
        <v>0</v>
      </c>
      <c r="F111" s="302">
        <v>0</v>
      </c>
      <c r="G111" s="302">
        <v>0</v>
      </c>
      <c r="H111" s="324"/>
      <c r="I111" s="324"/>
      <c r="J111" s="324"/>
      <c r="K111" s="324"/>
    </row>
    <row r="112" spans="1:11" ht="15" customHeight="1" x14ac:dyDescent="0.25">
      <c r="A112" s="324"/>
      <c r="B112" s="324"/>
      <c r="C112" s="303" t="s">
        <v>66</v>
      </c>
      <c r="D112" s="302">
        <v>0</v>
      </c>
      <c r="E112" s="302">
        <v>0</v>
      </c>
      <c r="F112" s="302">
        <v>0</v>
      </c>
      <c r="G112" s="302">
        <v>0</v>
      </c>
      <c r="H112" s="324"/>
      <c r="I112" s="324"/>
      <c r="J112" s="324"/>
      <c r="K112" s="324"/>
    </row>
    <row r="113" spans="1:11" ht="15" customHeight="1" x14ac:dyDescent="0.25">
      <c r="A113" s="324"/>
      <c r="B113" s="324"/>
      <c r="C113" s="303" t="s">
        <v>68</v>
      </c>
      <c r="D113" s="302">
        <v>0</v>
      </c>
      <c r="E113" s="302">
        <v>0</v>
      </c>
      <c r="F113" s="302">
        <v>0</v>
      </c>
      <c r="G113" s="302">
        <v>0</v>
      </c>
      <c r="H113" s="324"/>
      <c r="I113" s="324"/>
      <c r="J113" s="324"/>
      <c r="K113" s="324"/>
    </row>
    <row r="114" spans="1:11" ht="15" customHeight="1" x14ac:dyDescent="0.25">
      <c r="A114" s="324"/>
      <c r="B114" s="324"/>
      <c r="C114" s="303" t="s">
        <v>54</v>
      </c>
      <c r="D114" s="302">
        <v>0</v>
      </c>
      <c r="E114" s="302">
        <v>0</v>
      </c>
      <c r="F114" s="302">
        <v>0</v>
      </c>
      <c r="G114" s="302">
        <v>0</v>
      </c>
      <c r="H114" s="324"/>
      <c r="I114" s="324"/>
      <c r="J114" s="324"/>
      <c r="K114" s="324"/>
    </row>
    <row r="115" spans="1:11" ht="15" customHeight="1" x14ac:dyDescent="0.25">
      <c r="A115" s="324"/>
      <c r="B115" s="324"/>
      <c r="C115" s="303" t="s">
        <v>63</v>
      </c>
      <c r="D115" s="302">
        <v>0</v>
      </c>
      <c r="E115" s="302">
        <v>0</v>
      </c>
      <c r="F115" s="302">
        <v>0</v>
      </c>
      <c r="G115" s="302">
        <v>0</v>
      </c>
      <c r="H115" s="324"/>
      <c r="I115" s="324"/>
      <c r="J115" s="324"/>
      <c r="K115" s="324"/>
    </row>
    <row r="116" spans="1:11" ht="15" customHeight="1" x14ac:dyDescent="0.25">
      <c r="A116" s="324"/>
      <c r="B116" s="324"/>
      <c r="C116" s="303" t="s">
        <v>64</v>
      </c>
      <c r="D116" s="302">
        <v>0</v>
      </c>
      <c r="E116" s="302">
        <v>0</v>
      </c>
      <c r="F116" s="302">
        <v>0</v>
      </c>
      <c r="G116" s="302">
        <v>0</v>
      </c>
      <c r="H116" s="324"/>
      <c r="I116" s="324"/>
      <c r="J116" s="324"/>
      <c r="K116" s="324"/>
    </row>
    <row r="117" spans="1:11" ht="15" customHeight="1" x14ac:dyDescent="0.25">
      <c r="A117" s="324"/>
      <c r="B117" s="324"/>
      <c r="C117" s="303" t="s">
        <v>65</v>
      </c>
      <c r="D117" s="302">
        <v>0</v>
      </c>
      <c r="E117" s="302">
        <v>0</v>
      </c>
      <c r="F117" s="302">
        <v>0</v>
      </c>
      <c r="G117" s="302">
        <v>0</v>
      </c>
      <c r="H117" s="324"/>
      <c r="I117" s="324"/>
      <c r="J117" s="324"/>
      <c r="K117" s="324"/>
    </row>
    <row r="118" spans="1:11" ht="15" customHeight="1" x14ac:dyDescent="0.25">
      <c r="A118" s="324"/>
      <c r="B118" s="324"/>
      <c r="C118" s="303" t="s">
        <v>66</v>
      </c>
      <c r="D118" s="302">
        <v>0</v>
      </c>
      <c r="E118" s="302">
        <v>0</v>
      </c>
      <c r="F118" s="302">
        <v>0</v>
      </c>
      <c r="G118" s="302">
        <v>0</v>
      </c>
      <c r="H118" s="324"/>
      <c r="I118" s="324"/>
      <c r="J118" s="324"/>
      <c r="K118" s="324"/>
    </row>
    <row r="119" spans="1:11" ht="15" customHeight="1" x14ac:dyDescent="0.25">
      <c r="A119" s="324"/>
      <c r="B119" s="324"/>
      <c r="C119" s="303" t="s">
        <v>69</v>
      </c>
      <c r="D119" s="302">
        <v>0</v>
      </c>
      <c r="E119" s="302">
        <v>0</v>
      </c>
      <c r="F119" s="302">
        <v>0</v>
      </c>
      <c r="G119" s="302">
        <v>0</v>
      </c>
      <c r="H119" s="324"/>
      <c r="I119" s="324"/>
      <c r="J119" s="324"/>
      <c r="K119" s="324"/>
    </row>
    <row r="120" spans="1:11" ht="15" customHeight="1" x14ac:dyDescent="0.25">
      <c r="A120" s="324"/>
      <c r="B120" s="324"/>
      <c r="C120" s="303" t="s">
        <v>70</v>
      </c>
      <c r="D120" s="302">
        <v>0</v>
      </c>
      <c r="E120" s="302">
        <v>0</v>
      </c>
      <c r="F120" s="302">
        <v>0</v>
      </c>
      <c r="G120" s="302">
        <v>0</v>
      </c>
      <c r="H120" s="324"/>
      <c r="I120" s="324"/>
      <c r="J120" s="324"/>
      <c r="K120" s="324"/>
    </row>
    <row r="121" spans="1:11" ht="15" customHeight="1" x14ac:dyDescent="0.25">
      <c r="B121" s="324"/>
      <c r="C121" s="1416" t="s">
        <v>0</v>
      </c>
      <c r="D121" s="1417"/>
      <c r="E121" s="1417"/>
      <c r="F121" s="1417"/>
      <c r="G121" s="1417"/>
      <c r="H121" s="324"/>
    </row>
    <row r="122" spans="1:11" ht="15" customHeight="1" x14ac:dyDescent="0.25">
      <c r="B122" s="324"/>
      <c r="C122" s="1418" t="s">
        <v>1</v>
      </c>
      <c r="D122" s="1419"/>
      <c r="E122" s="1419"/>
      <c r="F122" s="1419"/>
      <c r="G122" s="1419"/>
      <c r="H122" s="324"/>
    </row>
    <row r="123" spans="1:11" x14ac:dyDescent="0.25">
      <c r="B123" s="324"/>
      <c r="C123" s="323" t="s">
        <v>2</v>
      </c>
      <c r="D123" s="1420" t="s">
        <v>1607</v>
      </c>
      <c r="E123" s="1421"/>
      <c r="F123" s="1421"/>
      <c r="G123" s="1421"/>
      <c r="H123" s="324"/>
    </row>
    <row r="124" spans="1:11" x14ac:dyDescent="0.25">
      <c r="B124" s="324"/>
      <c r="C124" s="323" t="s">
        <v>4</v>
      </c>
      <c r="D124" s="1420" t="s">
        <v>447</v>
      </c>
      <c r="E124" s="1421"/>
      <c r="F124" s="1421"/>
      <c r="G124" s="1421"/>
      <c r="H124" s="324"/>
    </row>
    <row r="125" spans="1:11" x14ac:dyDescent="0.25">
      <c r="B125" s="324"/>
      <c r="C125" s="323" t="s">
        <v>6</v>
      </c>
      <c r="D125" s="1420" t="s">
        <v>1647</v>
      </c>
      <c r="E125" s="1421"/>
      <c r="F125" s="1421"/>
      <c r="G125" s="1421"/>
      <c r="H125" s="324"/>
    </row>
    <row r="126" spans="1:11" x14ac:dyDescent="0.25">
      <c r="B126" s="324"/>
      <c r="C126" s="323" t="s">
        <v>8</v>
      </c>
      <c r="D126" s="1420" t="s">
        <v>1646</v>
      </c>
      <c r="E126" s="1421"/>
      <c r="F126" s="1421"/>
      <c r="G126" s="1421"/>
      <c r="H126" s="324"/>
    </row>
    <row r="127" spans="1:11" x14ac:dyDescent="0.25">
      <c r="B127" s="324"/>
      <c r="C127" s="323" t="s">
        <v>10</v>
      </c>
      <c r="D127" s="1422" t="s">
        <v>11</v>
      </c>
      <c r="E127" s="1423"/>
      <c r="F127" s="1423"/>
      <c r="G127" s="1423"/>
      <c r="H127" s="324"/>
    </row>
    <row r="128" spans="1:11" x14ac:dyDescent="0.25">
      <c r="B128" s="324"/>
      <c r="C128" s="1424" t="s">
        <v>12</v>
      </c>
      <c r="D128" s="1425"/>
      <c r="E128" s="1425"/>
      <c r="F128" s="1425"/>
      <c r="G128" s="1425"/>
      <c r="H128" s="324"/>
    </row>
    <row r="129" spans="2:8" x14ac:dyDescent="0.25">
      <c r="B129" s="324"/>
      <c r="C129" s="1426" t="s">
        <v>1645</v>
      </c>
      <c r="D129" s="1427"/>
      <c r="E129" s="1427"/>
      <c r="F129" s="1427"/>
      <c r="G129" s="1427"/>
      <c r="H129" s="324"/>
    </row>
    <row r="130" spans="2:8" x14ac:dyDescent="0.25">
      <c r="B130" s="324"/>
      <c r="C130" s="306" t="s">
        <v>14</v>
      </c>
      <c r="D130" s="1428" t="s">
        <v>1644</v>
      </c>
      <c r="E130" s="1429"/>
      <c r="F130" s="1429"/>
      <c r="G130" s="1429"/>
      <c r="H130" s="324"/>
    </row>
    <row r="131" spans="2:8" ht="22.5" x14ac:dyDescent="0.25">
      <c r="B131" s="324"/>
      <c r="C131" s="303" t="s">
        <v>16</v>
      </c>
      <c r="D131" s="322">
        <v>2022</v>
      </c>
      <c r="E131" s="322">
        <v>2023</v>
      </c>
      <c r="F131" s="322">
        <v>2024</v>
      </c>
      <c r="G131" s="322">
        <v>2025</v>
      </c>
      <c r="H131" s="324"/>
    </row>
    <row r="132" spans="2:8" x14ac:dyDescent="0.25">
      <c r="B132" s="324"/>
      <c r="C132" s="321"/>
      <c r="D132" s="320" t="s">
        <v>17</v>
      </c>
      <c r="E132" s="320" t="s">
        <v>18</v>
      </c>
      <c r="F132" s="320" t="s">
        <v>18</v>
      </c>
      <c r="G132" s="320" t="s">
        <v>18</v>
      </c>
      <c r="H132" s="324"/>
    </row>
    <row r="133" spans="2:8" x14ac:dyDescent="0.25">
      <c r="B133" s="324"/>
      <c r="C133" s="303" t="s">
        <v>1643</v>
      </c>
      <c r="D133" s="316" t="s">
        <v>47</v>
      </c>
      <c r="E133" s="316" t="s">
        <v>47</v>
      </c>
      <c r="F133" s="316" t="s">
        <v>47</v>
      </c>
      <c r="G133" s="316" t="s">
        <v>47</v>
      </c>
      <c r="H133" s="324"/>
    </row>
    <row r="134" spans="2:8" x14ac:dyDescent="0.25">
      <c r="B134" s="324"/>
      <c r="C134" s="306" t="s">
        <v>21</v>
      </c>
      <c r="D134" s="1428" t="s">
        <v>1642</v>
      </c>
      <c r="E134" s="1429"/>
      <c r="F134" s="1429"/>
      <c r="G134" s="1429"/>
      <c r="H134" s="324"/>
    </row>
    <row r="135" spans="2:8" x14ac:dyDescent="0.25">
      <c r="B135" s="324"/>
      <c r="C135" s="303" t="s">
        <v>23</v>
      </c>
      <c r="D135" s="322">
        <v>2022</v>
      </c>
      <c r="E135" s="322">
        <v>2023</v>
      </c>
      <c r="F135" s="322">
        <v>2024</v>
      </c>
      <c r="G135" s="322">
        <v>2025</v>
      </c>
      <c r="H135" s="324"/>
    </row>
    <row r="136" spans="2:8" x14ac:dyDescent="0.25">
      <c r="B136" s="324"/>
      <c r="C136" s="321"/>
      <c r="D136" s="320" t="s">
        <v>17</v>
      </c>
      <c r="E136" s="320" t="s">
        <v>18</v>
      </c>
      <c r="F136" s="320" t="s">
        <v>18</v>
      </c>
      <c r="G136" s="320" t="s">
        <v>18</v>
      </c>
      <c r="H136" s="324"/>
    </row>
    <row r="137" spans="2:8" x14ac:dyDescent="0.25">
      <c r="B137" s="324"/>
      <c r="C137" s="303" t="s">
        <v>1641</v>
      </c>
      <c r="D137" s="316" t="s">
        <v>47</v>
      </c>
      <c r="E137" s="316" t="s">
        <v>79</v>
      </c>
      <c r="F137" s="316" t="s">
        <v>79</v>
      </c>
      <c r="G137" s="316" t="s">
        <v>47</v>
      </c>
      <c r="H137" s="324"/>
    </row>
    <row r="138" spans="2:8" x14ac:dyDescent="0.25">
      <c r="B138" s="324"/>
      <c r="C138" s="303" t="s">
        <v>1640</v>
      </c>
      <c r="D138" s="316" t="s">
        <v>47</v>
      </c>
      <c r="E138" s="316" t="s">
        <v>1488</v>
      </c>
      <c r="F138" s="316" t="s">
        <v>1488</v>
      </c>
      <c r="G138" s="316" t="s">
        <v>47</v>
      </c>
      <c r="H138" s="324"/>
    </row>
    <row r="139" spans="2:8" x14ac:dyDescent="0.25">
      <c r="B139" s="324"/>
      <c r="C139" s="303" t="s">
        <v>1639</v>
      </c>
      <c r="D139" s="316" t="s">
        <v>479</v>
      </c>
      <c r="E139" s="316" t="s">
        <v>479</v>
      </c>
      <c r="F139" s="316" t="s">
        <v>481</v>
      </c>
      <c r="G139" s="316" t="s">
        <v>47</v>
      </c>
      <c r="H139" s="324"/>
    </row>
    <row r="140" spans="2:8" x14ac:dyDescent="0.25">
      <c r="B140" s="324"/>
      <c r="C140" s="1412" t="s">
        <v>30</v>
      </c>
      <c r="D140" s="1413"/>
      <c r="E140" s="1413"/>
      <c r="F140" s="1413"/>
      <c r="G140" s="1413"/>
      <c r="H140" s="324"/>
    </row>
    <row r="141" spans="2:8" x14ac:dyDescent="0.25">
      <c r="B141" s="324"/>
      <c r="C141" s="319" t="s">
        <v>1638</v>
      </c>
      <c r="D141" s="1412" t="s">
        <v>1637</v>
      </c>
      <c r="E141" s="1413"/>
      <c r="F141" s="1413"/>
      <c r="G141" s="1413"/>
      <c r="H141" s="324"/>
    </row>
    <row r="142" spans="2:8" x14ac:dyDescent="0.25">
      <c r="B142" s="324"/>
      <c r="C142" s="318" t="s">
        <v>33</v>
      </c>
      <c r="D142" s="1414" t="s">
        <v>1636</v>
      </c>
      <c r="E142" s="1415"/>
      <c r="F142" s="1415"/>
      <c r="G142" s="1415"/>
      <c r="H142" s="324"/>
    </row>
    <row r="143" spans="2:8" x14ac:dyDescent="0.25">
      <c r="B143" s="324"/>
      <c r="C143" s="317" t="s">
        <v>35</v>
      </c>
      <c r="D143" s="1408" t="s">
        <v>1635</v>
      </c>
      <c r="E143" s="1409"/>
      <c r="F143" s="1409"/>
      <c r="G143" s="1409"/>
      <c r="H143" s="324"/>
    </row>
    <row r="144" spans="2:8" x14ac:dyDescent="0.25">
      <c r="B144" s="324"/>
      <c r="C144" s="317" t="s">
        <v>37</v>
      </c>
      <c r="D144" s="1408" t="s">
        <v>1634</v>
      </c>
      <c r="E144" s="1409"/>
      <c r="F144" s="1409"/>
      <c r="G144" s="1409"/>
      <c r="H144" s="324"/>
    </row>
    <row r="145" spans="2:8" x14ac:dyDescent="0.25">
      <c r="B145" s="324"/>
      <c r="C145" s="315"/>
      <c r="D145" s="314">
        <v>2022</v>
      </c>
      <c r="E145" s="314">
        <v>2023</v>
      </c>
      <c r="F145" s="314">
        <v>2024</v>
      </c>
      <c r="G145" s="314">
        <v>2025</v>
      </c>
      <c r="H145" s="324"/>
    </row>
    <row r="146" spans="2:8" x14ac:dyDescent="0.25">
      <c r="B146" s="324"/>
      <c r="C146" s="313"/>
      <c r="D146" s="312" t="s">
        <v>17</v>
      </c>
      <c r="E146" s="312" t="s">
        <v>18</v>
      </c>
      <c r="F146" s="312" t="s">
        <v>18</v>
      </c>
      <c r="G146" s="312" t="s">
        <v>18</v>
      </c>
      <c r="H146" s="324"/>
    </row>
    <row r="147" spans="2:8" x14ac:dyDescent="0.25">
      <c r="B147" s="324"/>
      <c r="C147" s="303" t="s">
        <v>39</v>
      </c>
      <c r="D147" s="316" t="s">
        <v>79</v>
      </c>
      <c r="E147" s="316" t="s">
        <v>79</v>
      </c>
      <c r="F147" s="316" t="s">
        <v>79</v>
      </c>
      <c r="G147" s="316" t="s">
        <v>79</v>
      </c>
      <c r="H147" s="324"/>
    </row>
    <row r="148" spans="2:8" x14ac:dyDescent="0.25">
      <c r="B148" s="324"/>
      <c r="C148" s="303" t="s">
        <v>40</v>
      </c>
      <c r="D148" s="316" t="s">
        <v>1633</v>
      </c>
      <c r="E148" s="316" t="s">
        <v>1632</v>
      </c>
      <c r="F148" s="316" t="s">
        <v>1632</v>
      </c>
      <c r="G148" s="316" t="s">
        <v>1632</v>
      </c>
      <c r="H148" s="324"/>
    </row>
    <row r="149" spans="2:8" x14ac:dyDescent="0.25">
      <c r="B149" s="324"/>
      <c r="C149" s="303" t="s">
        <v>43</v>
      </c>
      <c r="D149" s="316" t="s">
        <v>1631</v>
      </c>
      <c r="E149" s="316" t="s">
        <v>1630</v>
      </c>
      <c r="F149" s="316" t="s">
        <v>1630</v>
      </c>
      <c r="G149" s="316" t="s">
        <v>1630</v>
      </c>
      <c r="H149" s="324"/>
    </row>
    <row r="150" spans="2:8" x14ac:dyDescent="0.25">
      <c r="B150" s="324"/>
      <c r="C150" s="303" t="s">
        <v>46</v>
      </c>
      <c r="D150" s="316" t="s">
        <v>47</v>
      </c>
      <c r="E150" s="316" t="s">
        <v>48</v>
      </c>
      <c r="F150" s="316" t="s">
        <v>48</v>
      </c>
      <c r="G150" s="316" t="s">
        <v>48</v>
      </c>
      <c r="H150" s="324"/>
    </row>
    <row r="151" spans="2:8" x14ac:dyDescent="0.25">
      <c r="B151" s="324"/>
      <c r="C151" s="303" t="s">
        <v>49</v>
      </c>
      <c r="D151" s="316" t="s">
        <v>47</v>
      </c>
      <c r="E151" s="316" t="s">
        <v>1629</v>
      </c>
      <c r="F151" s="316" t="s">
        <v>48</v>
      </c>
      <c r="G151" s="316" t="s">
        <v>48</v>
      </c>
      <c r="H151" s="324"/>
    </row>
    <row r="152" spans="2:8" x14ac:dyDescent="0.25">
      <c r="B152" s="324"/>
      <c r="C152" s="303" t="s">
        <v>51</v>
      </c>
      <c r="D152" s="316" t="s">
        <v>47</v>
      </c>
      <c r="E152" s="316" t="s">
        <v>1629</v>
      </c>
      <c r="F152" s="316" t="s">
        <v>48</v>
      </c>
      <c r="G152" s="316" t="s">
        <v>48</v>
      </c>
      <c r="H152" s="324"/>
    </row>
    <row r="153" spans="2:8" x14ac:dyDescent="0.25">
      <c r="B153" s="324"/>
      <c r="C153" s="1410" t="s">
        <v>52</v>
      </c>
      <c r="D153" s="1411"/>
      <c r="E153" s="1411"/>
      <c r="F153" s="1411"/>
      <c r="G153" s="1411"/>
      <c r="H153" s="324"/>
    </row>
    <row r="154" spans="2:8" x14ac:dyDescent="0.25">
      <c r="B154" s="324"/>
      <c r="C154" s="315"/>
      <c r="D154" s="314">
        <v>2022</v>
      </c>
      <c r="E154" s="314">
        <v>2023</v>
      </c>
      <c r="F154" s="314">
        <v>2024</v>
      </c>
      <c r="G154" s="314">
        <v>2025</v>
      </c>
      <c r="H154" s="324"/>
    </row>
    <row r="155" spans="2:8" x14ac:dyDescent="0.25">
      <c r="B155" s="324"/>
      <c r="C155" s="313"/>
      <c r="D155" s="312" t="s">
        <v>17</v>
      </c>
      <c r="E155" s="312" t="s">
        <v>18</v>
      </c>
      <c r="F155" s="312" t="s">
        <v>18</v>
      </c>
      <c r="G155" s="312" t="s">
        <v>18</v>
      </c>
      <c r="H155" s="324"/>
    </row>
    <row r="156" spans="2:8" x14ac:dyDescent="0.25">
      <c r="B156" s="324"/>
      <c r="C156" s="311" t="s">
        <v>53</v>
      </c>
      <c r="D156" s="309">
        <v>0</v>
      </c>
      <c r="E156" s="309">
        <v>0</v>
      </c>
      <c r="F156" s="309">
        <v>0</v>
      </c>
      <c r="G156" s="309">
        <v>0</v>
      </c>
      <c r="H156" s="324"/>
    </row>
    <row r="157" spans="2:8" x14ac:dyDescent="0.25">
      <c r="B157" s="324"/>
      <c r="C157" s="311" t="s">
        <v>54</v>
      </c>
      <c r="D157" s="309">
        <v>0</v>
      </c>
      <c r="E157" s="309">
        <v>0</v>
      </c>
      <c r="F157" s="309">
        <v>0</v>
      </c>
      <c r="G157" s="309">
        <v>0</v>
      </c>
      <c r="H157" s="324"/>
    </row>
    <row r="158" spans="2:8" x14ac:dyDescent="0.25">
      <c r="B158" s="324"/>
      <c r="C158" s="311" t="s">
        <v>55</v>
      </c>
      <c r="D158" s="309">
        <v>0</v>
      </c>
      <c r="E158" s="309">
        <v>0</v>
      </c>
      <c r="F158" s="309">
        <v>0</v>
      </c>
      <c r="G158" s="309">
        <v>0</v>
      </c>
      <c r="H158" s="324"/>
    </row>
    <row r="159" spans="2:8" x14ac:dyDescent="0.25">
      <c r="B159" s="324"/>
      <c r="C159" s="311" t="s">
        <v>56</v>
      </c>
      <c r="D159" s="309">
        <v>0</v>
      </c>
      <c r="E159" s="309">
        <v>0</v>
      </c>
      <c r="F159" s="309">
        <v>0</v>
      </c>
      <c r="G159" s="309">
        <v>0</v>
      </c>
      <c r="H159" s="324"/>
    </row>
    <row r="160" spans="2:8" x14ac:dyDescent="0.25">
      <c r="B160" s="324"/>
      <c r="C160" s="311" t="s">
        <v>54</v>
      </c>
      <c r="D160" s="309">
        <v>0</v>
      </c>
      <c r="E160" s="309">
        <v>0</v>
      </c>
      <c r="F160" s="309">
        <v>0</v>
      </c>
      <c r="G160" s="309">
        <v>0</v>
      </c>
      <c r="H160" s="324"/>
    </row>
    <row r="161" spans="2:8" x14ac:dyDescent="0.25">
      <c r="B161" s="324"/>
      <c r="C161" s="311" t="s">
        <v>55</v>
      </c>
      <c r="D161" s="309">
        <v>0</v>
      </c>
      <c r="E161" s="309">
        <v>0</v>
      </c>
      <c r="F161" s="309">
        <v>0</v>
      </c>
      <c r="G161" s="309">
        <v>0</v>
      </c>
      <c r="H161" s="324"/>
    </row>
    <row r="162" spans="2:8" x14ac:dyDescent="0.25">
      <c r="B162" s="324"/>
      <c r="C162" s="311" t="s">
        <v>57</v>
      </c>
      <c r="D162" s="309">
        <v>0</v>
      </c>
      <c r="E162" s="309">
        <v>0</v>
      </c>
      <c r="F162" s="309">
        <v>0</v>
      </c>
      <c r="G162" s="309">
        <v>0</v>
      </c>
      <c r="H162" s="324"/>
    </row>
    <row r="163" spans="2:8" x14ac:dyDescent="0.25">
      <c r="B163" s="324"/>
      <c r="C163" s="311" t="s">
        <v>54</v>
      </c>
      <c r="D163" s="309">
        <v>0</v>
      </c>
      <c r="E163" s="309">
        <v>0</v>
      </c>
      <c r="F163" s="309">
        <v>0</v>
      </c>
      <c r="G163" s="309">
        <v>0</v>
      </c>
      <c r="H163" s="324"/>
    </row>
    <row r="164" spans="2:8" x14ac:dyDescent="0.25">
      <c r="B164" s="324"/>
      <c r="C164" s="311" t="s">
        <v>55</v>
      </c>
      <c r="D164" s="309">
        <v>0</v>
      </c>
      <c r="E164" s="309">
        <v>0</v>
      </c>
      <c r="F164" s="309">
        <v>0</v>
      </c>
      <c r="G164" s="309">
        <v>0</v>
      </c>
      <c r="H164" s="324"/>
    </row>
    <row r="165" spans="2:8" x14ac:dyDescent="0.25">
      <c r="B165" s="324"/>
      <c r="C165" s="311" t="s">
        <v>58</v>
      </c>
      <c r="D165" s="309">
        <v>0</v>
      </c>
      <c r="E165" s="309">
        <v>0</v>
      </c>
      <c r="F165" s="309">
        <v>0</v>
      </c>
      <c r="G165" s="309">
        <v>0</v>
      </c>
      <c r="H165" s="324"/>
    </row>
    <row r="166" spans="2:8" x14ac:dyDescent="0.25">
      <c r="B166" s="324"/>
      <c r="C166" s="311" t="s">
        <v>54</v>
      </c>
      <c r="D166" s="309">
        <v>0</v>
      </c>
      <c r="E166" s="309">
        <v>0</v>
      </c>
      <c r="F166" s="309">
        <v>0</v>
      </c>
      <c r="G166" s="309">
        <v>0</v>
      </c>
      <c r="H166" s="324"/>
    </row>
    <row r="167" spans="2:8" x14ac:dyDescent="0.25">
      <c r="B167" s="324"/>
      <c r="C167" s="311" t="s">
        <v>55</v>
      </c>
      <c r="D167" s="309">
        <v>0</v>
      </c>
      <c r="E167" s="309">
        <v>0</v>
      </c>
      <c r="F167" s="309">
        <v>0</v>
      </c>
      <c r="G167" s="309">
        <v>0</v>
      </c>
      <c r="H167" s="324"/>
    </row>
    <row r="168" spans="2:8" x14ac:dyDescent="0.25">
      <c r="B168" s="324"/>
      <c r="C168" s="311" t="s">
        <v>59</v>
      </c>
      <c r="D168" s="309">
        <v>62400000</v>
      </c>
      <c r="E168" s="309">
        <v>62000000</v>
      </c>
      <c r="F168" s="309">
        <v>62000000</v>
      </c>
      <c r="G168" s="309">
        <v>62000000</v>
      </c>
      <c r="H168" s="324"/>
    </row>
    <row r="169" spans="2:8" x14ac:dyDescent="0.25">
      <c r="B169" s="324"/>
      <c r="C169" s="311" t="s">
        <v>54</v>
      </c>
      <c r="D169" s="309">
        <v>62400000</v>
      </c>
      <c r="E169" s="309">
        <v>62000000</v>
      </c>
      <c r="F169" s="309">
        <v>62000000</v>
      </c>
      <c r="G169" s="309">
        <v>62000000</v>
      </c>
      <c r="H169" s="324"/>
    </row>
    <row r="170" spans="2:8" x14ac:dyDescent="0.25">
      <c r="B170" s="324"/>
      <c r="C170" s="311" t="s">
        <v>55</v>
      </c>
      <c r="D170" s="309">
        <v>0</v>
      </c>
      <c r="E170" s="309">
        <v>0</v>
      </c>
      <c r="F170" s="309">
        <v>0</v>
      </c>
      <c r="G170" s="309">
        <v>0</v>
      </c>
      <c r="H170" s="324"/>
    </row>
    <row r="171" spans="2:8" x14ac:dyDescent="0.25">
      <c r="B171" s="324"/>
      <c r="C171" s="311" t="s">
        <v>60</v>
      </c>
      <c r="D171" s="309">
        <v>0</v>
      </c>
      <c r="E171" s="309">
        <v>0</v>
      </c>
      <c r="F171" s="309">
        <v>0</v>
      </c>
      <c r="G171" s="309">
        <v>0</v>
      </c>
      <c r="H171" s="324"/>
    </row>
    <row r="172" spans="2:8" x14ac:dyDescent="0.25">
      <c r="B172" s="324"/>
      <c r="C172" s="311" t="s">
        <v>54</v>
      </c>
      <c r="D172" s="309">
        <v>0</v>
      </c>
      <c r="E172" s="309">
        <v>0</v>
      </c>
      <c r="F172" s="309">
        <v>0</v>
      </c>
      <c r="G172" s="309">
        <v>0</v>
      </c>
      <c r="H172" s="324"/>
    </row>
    <row r="173" spans="2:8" x14ac:dyDescent="0.25">
      <c r="B173" s="324"/>
      <c r="C173" s="311" t="s">
        <v>55</v>
      </c>
      <c r="D173" s="309">
        <v>0</v>
      </c>
      <c r="E173" s="309">
        <v>0</v>
      </c>
      <c r="F173" s="309">
        <v>0</v>
      </c>
      <c r="G173" s="309">
        <v>0</v>
      </c>
      <c r="H173" s="324"/>
    </row>
    <row r="174" spans="2:8" x14ac:dyDescent="0.25">
      <c r="B174" s="324"/>
      <c r="C174" s="311" t="s">
        <v>61</v>
      </c>
      <c r="D174" s="309">
        <v>0</v>
      </c>
      <c r="E174" s="309">
        <v>0</v>
      </c>
      <c r="F174" s="309">
        <v>0</v>
      </c>
      <c r="G174" s="309">
        <v>0</v>
      </c>
      <c r="H174" s="324"/>
    </row>
    <row r="175" spans="2:8" x14ac:dyDescent="0.25">
      <c r="B175" s="324"/>
      <c r="C175" s="311" t="s">
        <v>54</v>
      </c>
      <c r="D175" s="309">
        <v>0</v>
      </c>
      <c r="E175" s="309">
        <v>0</v>
      </c>
      <c r="F175" s="309">
        <v>0</v>
      </c>
      <c r="G175" s="309">
        <v>0</v>
      </c>
      <c r="H175" s="324"/>
    </row>
    <row r="176" spans="2:8" x14ac:dyDescent="0.25">
      <c r="B176" s="324"/>
      <c r="C176" s="311" t="s">
        <v>55</v>
      </c>
      <c r="D176" s="309">
        <v>0</v>
      </c>
      <c r="E176" s="309">
        <v>0</v>
      </c>
      <c r="F176" s="309">
        <v>0</v>
      </c>
      <c r="G176" s="309">
        <v>0</v>
      </c>
      <c r="H176" s="324"/>
    </row>
    <row r="177" spans="2:8" x14ac:dyDescent="0.25">
      <c r="B177" s="324"/>
      <c r="C177" s="311" t="s">
        <v>62</v>
      </c>
      <c r="D177" s="309">
        <v>0</v>
      </c>
      <c r="E177" s="309">
        <v>0</v>
      </c>
      <c r="F177" s="309">
        <v>0</v>
      </c>
      <c r="G177" s="309">
        <v>0</v>
      </c>
      <c r="H177" s="324"/>
    </row>
    <row r="178" spans="2:8" x14ac:dyDescent="0.25">
      <c r="B178" s="324"/>
      <c r="C178" s="311" t="s">
        <v>54</v>
      </c>
      <c r="D178" s="309">
        <v>0</v>
      </c>
      <c r="E178" s="309">
        <v>0</v>
      </c>
      <c r="F178" s="309">
        <v>0</v>
      </c>
      <c r="G178" s="309">
        <v>0</v>
      </c>
      <c r="H178" s="324"/>
    </row>
    <row r="179" spans="2:8" x14ac:dyDescent="0.25">
      <c r="B179" s="324"/>
      <c r="C179" s="311" t="s">
        <v>63</v>
      </c>
      <c r="D179" s="309">
        <v>0</v>
      </c>
      <c r="E179" s="309">
        <v>0</v>
      </c>
      <c r="F179" s="309">
        <v>0</v>
      </c>
      <c r="G179" s="309">
        <v>0</v>
      </c>
      <c r="H179" s="324"/>
    </row>
    <row r="180" spans="2:8" x14ac:dyDescent="0.25">
      <c r="B180" s="324"/>
      <c r="C180" s="311" t="s">
        <v>64</v>
      </c>
      <c r="D180" s="309">
        <v>0</v>
      </c>
      <c r="E180" s="309">
        <v>0</v>
      </c>
      <c r="F180" s="309">
        <v>0</v>
      </c>
      <c r="G180" s="309">
        <v>0</v>
      </c>
      <c r="H180" s="324"/>
    </row>
    <row r="181" spans="2:8" x14ac:dyDescent="0.25">
      <c r="B181" s="324"/>
      <c r="C181" s="311" t="s">
        <v>65</v>
      </c>
      <c r="D181" s="309">
        <v>0</v>
      </c>
      <c r="E181" s="309">
        <v>0</v>
      </c>
      <c r="F181" s="309">
        <v>0</v>
      </c>
      <c r="G181" s="309">
        <v>0</v>
      </c>
      <c r="H181" s="324"/>
    </row>
    <row r="182" spans="2:8" x14ac:dyDescent="0.25">
      <c r="B182" s="324"/>
      <c r="C182" s="311" t="s">
        <v>66</v>
      </c>
      <c r="D182" s="309">
        <v>0</v>
      </c>
      <c r="E182" s="309">
        <v>0</v>
      </c>
      <c r="F182" s="309">
        <v>0</v>
      </c>
      <c r="G182" s="309">
        <v>0</v>
      </c>
      <c r="H182" s="324"/>
    </row>
    <row r="183" spans="2:8" x14ac:dyDescent="0.25">
      <c r="B183" s="324"/>
      <c r="C183" s="311" t="s">
        <v>67</v>
      </c>
      <c r="D183" s="309">
        <v>0</v>
      </c>
      <c r="E183" s="309">
        <v>0</v>
      </c>
      <c r="F183" s="309">
        <v>0</v>
      </c>
      <c r="G183" s="309">
        <v>0</v>
      </c>
      <c r="H183" s="324"/>
    </row>
    <row r="184" spans="2:8" x14ac:dyDescent="0.25">
      <c r="B184" s="324"/>
      <c r="C184" s="311" t="s">
        <v>54</v>
      </c>
      <c r="D184" s="309">
        <v>0</v>
      </c>
      <c r="E184" s="309">
        <v>0</v>
      </c>
      <c r="F184" s="309">
        <v>0</v>
      </c>
      <c r="G184" s="309">
        <v>0</v>
      </c>
      <c r="H184" s="324"/>
    </row>
    <row r="185" spans="2:8" x14ac:dyDescent="0.25">
      <c r="B185" s="324"/>
      <c r="C185" s="311" t="s">
        <v>63</v>
      </c>
      <c r="D185" s="309">
        <v>0</v>
      </c>
      <c r="E185" s="309">
        <v>0</v>
      </c>
      <c r="F185" s="309">
        <v>0</v>
      </c>
      <c r="G185" s="309">
        <v>0</v>
      </c>
      <c r="H185" s="324"/>
    </row>
    <row r="186" spans="2:8" x14ac:dyDescent="0.25">
      <c r="B186" s="324"/>
      <c r="C186" s="311" t="s">
        <v>64</v>
      </c>
      <c r="D186" s="309">
        <v>0</v>
      </c>
      <c r="E186" s="309">
        <v>0</v>
      </c>
      <c r="F186" s="309">
        <v>0</v>
      </c>
      <c r="G186" s="309">
        <v>0</v>
      </c>
      <c r="H186" s="324"/>
    </row>
    <row r="187" spans="2:8" x14ac:dyDescent="0.25">
      <c r="B187" s="324"/>
      <c r="C187" s="311" t="s">
        <v>65</v>
      </c>
      <c r="D187" s="309">
        <v>0</v>
      </c>
      <c r="E187" s="309">
        <v>0</v>
      </c>
      <c r="F187" s="309">
        <v>0</v>
      </c>
      <c r="G187" s="309">
        <v>0</v>
      </c>
      <c r="H187" s="324"/>
    </row>
    <row r="188" spans="2:8" x14ac:dyDescent="0.25">
      <c r="B188" s="324"/>
      <c r="C188" s="311" t="s">
        <v>66</v>
      </c>
      <c r="D188" s="309">
        <v>0</v>
      </c>
      <c r="E188" s="309">
        <v>0</v>
      </c>
      <c r="F188" s="309">
        <v>0</v>
      </c>
      <c r="G188" s="309">
        <v>0</v>
      </c>
      <c r="H188" s="324"/>
    </row>
    <row r="189" spans="2:8" x14ac:dyDescent="0.25">
      <c r="B189" s="324"/>
      <c r="C189" s="311" t="s">
        <v>68</v>
      </c>
      <c r="D189" s="309">
        <v>0</v>
      </c>
      <c r="E189" s="309">
        <v>0</v>
      </c>
      <c r="F189" s="309">
        <v>0</v>
      </c>
      <c r="G189" s="309">
        <v>0</v>
      </c>
      <c r="H189" s="324"/>
    </row>
    <row r="190" spans="2:8" x14ac:dyDescent="0.25">
      <c r="B190" s="324"/>
      <c r="C190" s="311" t="s">
        <v>54</v>
      </c>
      <c r="D190" s="309">
        <v>0</v>
      </c>
      <c r="E190" s="309">
        <v>0</v>
      </c>
      <c r="F190" s="309">
        <v>0</v>
      </c>
      <c r="G190" s="309">
        <v>0</v>
      </c>
      <c r="H190" s="324"/>
    </row>
    <row r="191" spans="2:8" x14ac:dyDescent="0.25">
      <c r="B191" s="324"/>
      <c r="C191" s="311" t="s">
        <v>63</v>
      </c>
      <c r="D191" s="309">
        <v>0</v>
      </c>
      <c r="E191" s="309">
        <v>0</v>
      </c>
      <c r="F191" s="309">
        <v>0</v>
      </c>
      <c r="G191" s="309">
        <v>0</v>
      </c>
      <c r="H191" s="324"/>
    </row>
    <row r="192" spans="2:8" x14ac:dyDescent="0.25">
      <c r="B192" s="324"/>
      <c r="C192" s="311" t="s">
        <v>64</v>
      </c>
      <c r="D192" s="309">
        <v>0</v>
      </c>
      <c r="E192" s="309">
        <v>0</v>
      </c>
      <c r="F192" s="309">
        <v>0</v>
      </c>
      <c r="G192" s="309">
        <v>0</v>
      </c>
      <c r="H192" s="324"/>
    </row>
    <row r="193" spans="2:8" x14ac:dyDescent="0.25">
      <c r="B193" s="324"/>
      <c r="C193" s="311" t="s">
        <v>65</v>
      </c>
      <c r="D193" s="309">
        <v>0</v>
      </c>
      <c r="E193" s="309">
        <v>0</v>
      </c>
      <c r="F193" s="309">
        <v>0</v>
      </c>
      <c r="G193" s="309">
        <v>0</v>
      </c>
      <c r="H193" s="324"/>
    </row>
    <row r="194" spans="2:8" x14ac:dyDescent="0.25">
      <c r="B194" s="324"/>
      <c r="C194" s="311" t="s">
        <v>66</v>
      </c>
      <c r="D194" s="309">
        <v>0</v>
      </c>
      <c r="E194" s="309">
        <v>0</v>
      </c>
      <c r="F194" s="309">
        <v>0</v>
      </c>
      <c r="G194" s="309">
        <v>0</v>
      </c>
      <c r="H194" s="324"/>
    </row>
    <row r="195" spans="2:8" x14ac:dyDescent="0.25">
      <c r="B195" s="324"/>
      <c r="C195" s="311" t="s">
        <v>69</v>
      </c>
      <c r="D195" s="309">
        <v>0</v>
      </c>
      <c r="E195" s="309">
        <v>0</v>
      </c>
      <c r="F195" s="309">
        <v>0</v>
      </c>
      <c r="G195" s="309">
        <v>0</v>
      </c>
      <c r="H195" s="324"/>
    </row>
    <row r="196" spans="2:8" x14ac:dyDescent="0.25">
      <c r="B196" s="324"/>
      <c r="C196" s="311" t="s">
        <v>70</v>
      </c>
      <c r="D196" s="309">
        <v>0</v>
      </c>
      <c r="E196" s="309">
        <v>0</v>
      </c>
      <c r="F196" s="309">
        <v>0</v>
      </c>
      <c r="G196" s="309">
        <v>0</v>
      </c>
      <c r="H196" s="324"/>
    </row>
    <row r="197" spans="2:8" x14ac:dyDescent="0.25">
      <c r="B197" s="324"/>
      <c r="C197" s="310" t="s">
        <v>71</v>
      </c>
      <c r="D197" s="309">
        <v>62400000</v>
      </c>
      <c r="E197" s="309">
        <v>62000000</v>
      </c>
      <c r="F197" s="309">
        <v>62000000</v>
      </c>
      <c r="G197" s="309">
        <v>62000000</v>
      </c>
      <c r="H197" s="324"/>
    </row>
    <row r="198" spans="2:8" x14ac:dyDescent="0.25">
      <c r="B198" s="324"/>
      <c r="C198" s="308" t="s">
        <v>47</v>
      </c>
      <c r="D198" s="307" t="s">
        <v>47</v>
      </c>
      <c r="E198" s="307" t="s">
        <v>47</v>
      </c>
      <c r="F198" s="307" t="s">
        <v>47</v>
      </c>
      <c r="G198" s="307" t="s">
        <v>47</v>
      </c>
      <c r="H198" s="324"/>
    </row>
    <row r="199" spans="2:8" x14ac:dyDescent="0.25">
      <c r="B199" s="324"/>
      <c r="C199" s="306" t="s">
        <v>118</v>
      </c>
      <c r="D199" s="305">
        <v>62400000</v>
      </c>
      <c r="E199" s="305">
        <v>62000000</v>
      </c>
      <c r="F199" s="305">
        <v>62000000</v>
      </c>
      <c r="G199" s="305">
        <v>62000000</v>
      </c>
      <c r="H199" s="324"/>
    </row>
    <row r="200" spans="2:8" x14ac:dyDescent="0.25">
      <c r="B200" s="324"/>
      <c r="C200" s="303" t="s">
        <v>53</v>
      </c>
      <c r="D200" s="302">
        <v>0</v>
      </c>
      <c r="E200" s="302">
        <v>0</v>
      </c>
      <c r="F200" s="302">
        <v>0</v>
      </c>
      <c r="G200" s="302">
        <v>0</v>
      </c>
      <c r="H200" s="324"/>
    </row>
    <row r="201" spans="2:8" x14ac:dyDescent="0.25">
      <c r="B201" s="324"/>
      <c r="C201" s="303" t="s">
        <v>54</v>
      </c>
      <c r="D201" s="302">
        <v>0</v>
      </c>
      <c r="E201" s="302">
        <v>0</v>
      </c>
      <c r="F201" s="302">
        <v>0</v>
      </c>
      <c r="G201" s="302">
        <v>0</v>
      </c>
      <c r="H201" s="324"/>
    </row>
    <row r="202" spans="2:8" x14ac:dyDescent="0.25">
      <c r="B202" s="324"/>
      <c r="C202" s="303" t="s">
        <v>55</v>
      </c>
      <c r="D202" s="302">
        <v>0</v>
      </c>
      <c r="E202" s="302">
        <v>0</v>
      </c>
      <c r="F202" s="302">
        <v>0</v>
      </c>
      <c r="G202" s="302">
        <v>0</v>
      </c>
      <c r="H202" s="324"/>
    </row>
    <row r="203" spans="2:8" x14ac:dyDescent="0.25">
      <c r="B203" s="324"/>
      <c r="C203" s="303" t="s">
        <v>56</v>
      </c>
      <c r="D203" s="302">
        <v>0</v>
      </c>
      <c r="E203" s="302">
        <v>0</v>
      </c>
      <c r="F203" s="302">
        <v>0</v>
      </c>
      <c r="G203" s="302">
        <v>0</v>
      </c>
      <c r="H203" s="324"/>
    </row>
    <row r="204" spans="2:8" x14ac:dyDescent="0.25">
      <c r="B204" s="324"/>
      <c r="C204" s="303" t="s">
        <v>54</v>
      </c>
      <c r="D204" s="302">
        <v>0</v>
      </c>
      <c r="E204" s="302">
        <v>0</v>
      </c>
      <c r="F204" s="302">
        <v>0</v>
      </c>
      <c r="G204" s="302">
        <v>0</v>
      </c>
      <c r="H204" s="324"/>
    </row>
    <row r="205" spans="2:8" x14ac:dyDescent="0.25">
      <c r="B205" s="324"/>
      <c r="C205" s="303" t="s">
        <v>55</v>
      </c>
      <c r="D205" s="302">
        <v>0</v>
      </c>
      <c r="E205" s="302">
        <v>0</v>
      </c>
      <c r="F205" s="302">
        <v>0</v>
      </c>
      <c r="G205" s="302">
        <v>0</v>
      </c>
      <c r="H205" s="324"/>
    </row>
    <row r="206" spans="2:8" x14ac:dyDescent="0.25">
      <c r="B206" s="324"/>
      <c r="C206" s="303" t="s">
        <v>57</v>
      </c>
      <c r="D206" s="302">
        <v>0</v>
      </c>
      <c r="E206" s="302">
        <v>0</v>
      </c>
      <c r="F206" s="302">
        <v>0</v>
      </c>
      <c r="G206" s="302">
        <v>0</v>
      </c>
      <c r="H206" s="324"/>
    </row>
    <row r="207" spans="2:8" x14ac:dyDescent="0.25">
      <c r="B207" s="324"/>
      <c r="C207" s="303" t="s">
        <v>54</v>
      </c>
      <c r="D207" s="302">
        <v>0</v>
      </c>
      <c r="E207" s="302">
        <v>0</v>
      </c>
      <c r="F207" s="302">
        <v>0</v>
      </c>
      <c r="G207" s="302">
        <v>0</v>
      </c>
      <c r="H207" s="324"/>
    </row>
    <row r="208" spans="2:8" x14ac:dyDescent="0.25">
      <c r="B208" s="324"/>
      <c r="C208" s="303" t="s">
        <v>55</v>
      </c>
      <c r="D208" s="302">
        <v>0</v>
      </c>
      <c r="E208" s="302">
        <v>0</v>
      </c>
      <c r="F208" s="302">
        <v>0</v>
      </c>
      <c r="G208" s="302">
        <v>0</v>
      </c>
      <c r="H208" s="324"/>
    </row>
    <row r="209" spans="2:8" x14ac:dyDescent="0.25">
      <c r="B209" s="324"/>
      <c r="C209" s="303" t="s">
        <v>58</v>
      </c>
      <c r="D209" s="302">
        <v>0</v>
      </c>
      <c r="E209" s="302">
        <v>0</v>
      </c>
      <c r="F209" s="302">
        <v>0</v>
      </c>
      <c r="G209" s="302">
        <v>0</v>
      </c>
      <c r="H209" s="324"/>
    </row>
    <row r="210" spans="2:8" x14ac:dyDescent="0.25">
      <c r="B210" s="324"/>
      <c r="C210" s="303" t="s">
        <v>54</v>
      </c>
      <c r="D210" s="302">
        <v>0</v>
      </c>
      <c r="E210" s="302">
        <v>0</v>
      </c>
      <c r="F210" s="302">
        <v>0</v>
      </c>
      <c r="G210" s="302">
        <v>0</v>
      </c>
      <c r="H210" s="324"/>
    </row>
    <row r="211" spans="2:8" x14ac:dyDescent="0.25">
      <c r="B211" s="324"/>
      <c r="C211" s="303" t="s">
        <v>55</v>
      </c>
      <c r="D211" s="302">
        <v>0</v>
      </c>
      <c r="E211" s="302">
        <v>0</v>
      </c>
      <c r="F211" s="302">
        <v>0</v>
      </c>
      <c r="G211" s="302">
        <v>0</v>
      </c>
      <c r="H211" s="324"/>
    </row>
    <row r="212" spans="2:8" x14ac:dyDescent="0.25">
      <c r="B212" s="324"/>
      <c r="C212" s="303" t="s">
        <v>119</v>
      </c>
      <c r="D212" s="304">
        <v>62400000</v>
      </c>
      <c r="E212" s="304">
        <v>62000000</v>
      </c>
      <c r="F212" s="304">
        <v>62000000</v>
      </c>
      <c r="G212" s="304">
        <v>62000000</v>
      </c>
      <c r="H212" s="324"/>
    </row>
    <row r="213" spans="2:8" x14ac:dyDescent="0.25">
      <c r="B213" s="324"/>
      <c r="C213" s="303" t="s">
        <v>54</v>
      </c>
      <c r="D213" s="302">
        <v>62400000</v>
      </c>
      <c r="E213" s="302">
        <v>62000000</v>
      </c>
      <c r="F213" s="302">
        <v>62000000</v>
      </c>
      <c r="G213" s="302">
        <v>62000000</v>
      </c>
      <c r="H213" s="324"/>
    </row>
    <row r="214" spans="2:8" x14ac:dyDescent="0.25">
      <c r="B214" s="324"/>
      <c r="C214" s="303" t="s">
        <v>55</v>
      </c>
      <c r="D214" s="302">
        <v>0</v>
      </c>
      <c r="E214" s="302">
        <v>0</v>
      </c>
      <c r="F214" s="302">
        <v>0</v>
      </c>
      <c r="G214" s="302">
        <v>0</v>
      </c>
      <c r="H214" s="324"/>
    </row>
    <row r="215" spans="2:8" x14ac:dyDescent="0.25">
      <c r="B215" s="324"/>
      <c r="C215" s="303" t="s">
        <v>60</v>
      </c>
      <c r="D215" s="302">
        <v>0</v>
      </c>
      <c r="E215" s="302">
        <v>0</v>
      </c>
      <c r="F215" s="302">
        <v>0</v>
      </c>
      <c r="G215" s="302">
        <v>0</v>
      </c>
      <c r="H215" s="324"/>
    </row>
    <row r="216" spans="2:8" x14ac:dyDescent="0.25">
      <c r="B216" s="324"/>
      <c r="C216" s="303" t="s">
        <v>54</v>
      </c>
      <c r="D216" s="302">
        <v>0</v>
      </c>
      <c r="E216" s="302">
        <v>0</v>
      </c>
      <c r="F216" s="302">
        <v>0</v>
      </c>
      <c r="G216" s="302">
        <v>0</v>
      </c>
      <c r="H216" s="324"/>
    </row>
    <row r="217" spans="2:8" x14ac:dyDescent="0.25">
      <c r="B217" s="324"/>
      <c r="C217" s="303" t="s">
        <v>55</v>
      </c>
      <c r="D217" s="302">
        <v>0</v>
      </c>
      <c r="E217" s="302">
        <v>0</v>
      </c>
      <c r="F217" s="302">
        <v>0</v>
      </c>
      <c r="G217" s="302">
        <v>0</v>
      </c>
      <c r="H217" s="324"/>
    </row>
    <row r="218" spans="2:8" x14ac:dyDescent="0.25">
      <c r="B218" s="324"/>
      <c r="C218" s="303" t="s">
        <v>61</v>
      </c>
      <c r="D218" s="302">
        <v>0</v>
      </c>
      <c r="E218" s="302">
        <v>0</v>
      </c>
      <c r="F218" s="302">
        <v>0</v>
      </c>
      <c r="G218" s="302">
        <v>0</v>
      </c>
      <c r="H218" s="324"/>
    </row>
    <row r="219" spans="2:8" x14ac:dyDescent="0.25">
      <c r="B219" s="324"/>
      <c r="C219" s="303" t="s">
        <v>54</v>
      </c>
      <c r="D219" s="302">
        <v>0</v>
      </c>
      <c r="E219" s="302">
        <v>0</v>
      </c>
      <c r="F219" s="302">
        <v>0</v>
      </c>
      <c r="G219" s="302">
        <v>0</v>
      </c>
      <c r="H219" s="324"/>
    </row>
    <row r="220" spans="2:8" x14ac:dyDescent="0.25">
      <c r="B220" s="324"/>
      <c r="C220" s="303" t="s">
        <v>55</v>
      </c>
      <c r="D220" s="302">
        <v>0</v>
      </c>
      <c r="E220" s="302">
        <v>0</v>
      </c>
      <c r="F220" s="302">
        <v>0</v>
      </c>
      <c r="G220" s="302">
        <v>0</v>
      </c>
      <c r="H220" s="324"/>
    </row>
    <row r="221" spans="2:8" x14ac:dyDescent="0.25">
      <c r="B221" s="324"/>
      <c r="C221" s="303" t="s">
        <v>62</v>
      </c>
      <c r="D221" s="302">
        <v>0</v>
      </c>
      <c r="E221" s="302">
        <v>0</v>
      </c>
      <c r="F221" s="302">
        <v>0</v>
      </c>
      <c r="G221" s="302">
        <v>0</v>
      </c>
      <c r="H221" s="324"/>
    </row>
    <row r="222" spans="2:8" x14ac:dyDescent="0.25">
      <c r="B222" s="324"/>
      <c r="C222" s="303" t="s">
        <v>54</v>
      </c>
      <c r="D222" s="302">
        <v>0</v>
      </c>
      <c r="E222" s="302">
        <v>0</v>
      </c>
      <c r="F222" s="302">
        <v>0</v>
      </c>
      <c r="G222" s="302">
        <v>0</v>
      </c>
      <c r="H222" s="324"/>
    </row>
    <row r="223" spans="2:8" x14ac:dyDescent="0.25">
      <c r="B223" s="324"/>
      <c r="C223" s="303" t="s">
        <v>63</v>
      </c>
      <c r="D223" s="302">
        <v>0</v>
      </c>
      <c r="E223" s="302">
        <v>0</v>
      </c>
      <c r="F223" s="302">
        <v>0</v>
      </c>
      <c r="G223" s="302">
        <v>0</v>
      </c>
      <c r="H223" s="324"/>
    </row>
    <row r="224" spans="2:8" x14ac:dyDescent="0.25">
      <c r="B224" s="324"/>
      <c r="C224" s="303" t="s">
        <v>64</v>
      </c>
      <c r="D224" s="302">
        <v>0</v>
      </c>
      <c r="E224" s="302">
        <v>0</v>
      </c>
      <c r="F224" s="302">
        <v>0</v>
      </c>
      <c r="G224" s="302">
        <v>0</v>
      </c>
      <c r="H224" s="324"/>
    </row>
    <row r="225" spans="2:8" x14ac:dyDescent="0.25">
      <c r="B225" s="324"/>
      <c r="C225" s="303" t="s">
        <v>65</v>
      </c>
      <c r="D225" s="302">
        <v>0</v>
      </c>
      <c r="E225" s="302">
        <v>0</v>
      </c>
      <c r="F225" s="302">
        <v>0</v>
      </c>
      <c r="G225" s="302">
        <v>0</v>
      </c>
      <c r="H225" s="324"/>
    </row>
    <row r="226" spans="2:8" x14ac:dyDescent="0.25">
      <c r="B226" s="324"/>
      <c r="C226" s="303" t="s">
        <v>66</v>
      </c>
      <c r="D226" s="302">
        <v>0</v>
      </c>
      <c r="E226" s="302">
        <v>0</v>
      </c>
      <c r="F226" s="302">
        <v>0</v>
      </c>
      <c r="G226" s="302">
        <v>0</v>
      </c>
      <c r="H226" s="324"/>
    </row>
    <row r="227" spans="2:8" x14ac:dyDescent="0.25">
      <c r="B227" s="324"/>
      <c r="C227" s="303" t="s">
        <v>67</v>
      </c>
      <c r="D227" s="302">
        <v>0</v>
      </c>
      <c r="E227" s="302">
        <v>0</v>
      </c>
      <c r="F227" s="302">
        <v>0</v>
      </c>
      <c r="G227" s="302">
        <v>0</v>
      </c>
      <c r="H227" s="324"/>
    </row>
    <row r="228" spans="2:8" x14ac:dyDescent="0.25">
      <c r="B228" s="324"/>
      <c r="C228" s="303" t="s">
        <v>54</v>
      </c>
      <c r="D228" s="302">
        <v>0</v>
      </c>
      <c r="E228" s="302">
        <v>0</v>
      </c>
      <c r="F228" s="302">
        <v>0</v>
      </c>
      <c r="G228" s="302">
        <v>0</v>
      </c>
      <c r="H228" s="324"/>
    </row>
    <row r="229" spans="2:8" x14ac:dyDescent="0.25">
      <c r="B229" s="324"/>
      <c r="C229" s="303" t="s">
        <v>63</v>
      </c>
      <c r="D229" s="302">
        <v>0</v>
      </c>
      <c r="E229" s="302">
        <v>0</v>
      </c>
      <c r="F229" s="302">
        <v>0</v>
      </c>
      <c r="G229" s="302">
        <v>0</v>
      </c>
      <c r="H229" s="324"/>
    </row>
    <row r="230" spans="2:8" x14ac:dyDescent="0.25">
      <c r="B230" s="324"/>
      <c r="C230" s="303" t="s">
        <v>64</v>
      </c>
      <c r="D230" s="302">
        <v>0</v>
      </c>
      <c r="E230" s="302">
        <v>0</v>
      </c>
      <c r="F230" s="302">
        <v>0</v>
      </c>
      <c r="G230" s="302">
        <v>0</v>
      </c>
      <c r="H230" s="324"/>
    </row>
    <row r="231" spans="2:8" x14ac:dyDescent="0.25">
      <c r="B231" s="324"/>
      <c r="C231" s="303" t="s">
        <v>65</v>
      </c>
      <c r="D231" s="302">
        <v>0</v>
      </c>
      <c r="E231" s="302">
        <v>0</v>
      </c>
      <c r="F231" s="302">
        <v>0</v>
      </c>
      <c r="G231" s="302">
        <v>0</v>
      </c>
      <c r="H231" s="324"/>
    </row>
    <row r="232" spans="2:8" x14ac:dyDescent="0.25">
      <c r="B232" s="324"/>
      <c r="C232" s="303" t="s">
        <v>66</v>
      </c>
      <c r="D232" s="302">
        <v>0</v>
      </c>
      <c r="E232" s="302">
        <v>0</v>
      </c>
      <c r="F232" s="302">
        <v>0</v>
      </c>
      <c r="G232" s="302">
        <v>0</v>
      </c>
      <c r="H232" s="324"/>
    </row>
    <row r="233" spans="2:8" x14ac:dyDescent="0.25">
      <c r="B233" s="324"/>
      <c r="C233" s="303" t="s">
        <v>68</v>
      </c>
      <c r="D233" s="302">
        <v>0</v>
      </c>
      <c r="E233" s="302">
        <v>0</v>
      </c>
      <c r="F233" s="302">
        <v>0</v>
      </c>
      <c r="G233" s="302">
        <v>0</v>
      </c>
      <c r="H233" s="324"/>
    </row>
    <row r="234" spans="2:8" x14ac:dyDescent="0.25">
      <c r="B234" s="324"/>
      <c r="C234" s="303" t="s">
        <v>54</v>
      </c>
      <c r="D234" s="302">
        <v>0</v>
      </c>
      <c r="E234" s="302">
        <v>0</v>
      </c>
      <c r="F234" s="302">
        <v>0</v>
      </c>
      <c r="G234" s="302">
        <v>0</v>
      </c>
      <c r="H234" s="324"/>
    </row>
    <row r="235" spans="2:8" x14ac:dyDescent="0.25">
      <c r="B235" s="324"/>
      <c r="C235" s="303" t="s">
        <v>63</v>
      </c>
      <c r="D235" s="302">
        <v>0</v>
      </c>
      <c r="E235" s="302">
        <v>0</v>
      </c>
      <c r="F235" s="302">
        <v>0</v>
      </c>
      <c r="G235" s="302">
        <v>0</v>
      </c>
      <c r="H235" s="324"/>
    </row>
    <row r="236" spans="2:8" x14ac:dyDescent="0.25">
      <c r="B236" s="324"/>
      <c r="C236" s="303" t="s">
        <v>64</v>
      </c>
      <c r="D236" s="302">
        <v>0</v>
      </c>
      <c r="E236" s="302">
        <v>0</v>
      </c>
      <c r="F236" s="302">
        <v>0</v>
      </c>
      <c r="G236" s="302">
        <v>0</v>
      </c>
      <c r="H236" s="324"/>
    </row>
    <row r="237" spans="2:8" x14ac:dyDescent="0.25">
      <c r="B237" s="324"/>
      <c r="C237" s="303" t="s">
        <v>65</v>
      </c>
      <c r="D237" s="302">
        <v>0</v>
      </c>
      <c r="E237" s="302">
        <v>0</v>
      </c>
      <c r="F237" s="302">
        <v>0</v>
      </c>
      <c r="G237" s="302">
        <v>0</v>
      </c>
      <c r="H237" s="324"/>
    </row>
    <row r="238" spans="2:8" x14ac:dyDescent="0.25">
      <c r="B238" s="324"/>
      <c r="C238" s="303" t="s">
        <v>66</v>
      </c>
      <c r="D238" s="302">
        <v>0</v>
      </c>
      <c r="E238" s="302">
        <v>0</v>
      </c>
      <c r="F238" s="302">
        <v>0</v>
      </c>
      <c r="G238" s="302">
        <v>0</v>
      </c>
      <c r="H238" s="324"/>
    </row>
    <row r="239" spans="2:8" x14ac:dyDescent="0.25">
      <c r="B239" s="324"/>
      <c r="C239" s="303" t="s">
        <v>69</v>
      </c>
      <c r="D239" s="302">
        <v>0</v>
      </c>
      <c r="E239" s="302">
        <v>0</v>
      </c>
      <c r="F239" s="302">
        <v>0</v>
      </c>
      <c r="G239" s="302">
        <v>0</v>
      </c>
      <c r="H239" s="324"/>
    </row>
    <row r="240" spans="2:8" x14ac:dyDescent="0.25">
      <c r="B240" s="324"/>
      <c r="C240" s="303" t="s">
        <v>70</v>
      </c>
      <c r="D240" s="302">
        <v>0</v>
      </c>
      <c r="E240" s="302">
        <v>0</v>
      </c>
      <c r="F240" s="302">
        <v>0</v>
      </c>
      <c r="G240" s="302">
        <v>0</v>
      </c>
      <c r="H240" s="324"/>
    </row>
    <row r="242" spans="3:7" x14ac:dyDescent="0.25">
      <c r="C242" s="1416" t="s">
        <v>0</v>
      </c>
      <c r="D242" s="1417"/>
      <c r="E242" s="1417"/>
      <c r="F242" s="1417"/>
      <c r="G242" s="1417"/>
    </row>
    <row r="243" spans="3:7" x14ac:dyDescent="0.25">
      <c r="C243" s="1418" t="s">
        <v>1</v>
      </c>
      <c r="D243" s="1419"/>
      <c r="E243" s="1419"/>
      <c r="F243" s="1419"/>
      <c r="G243" s="1419"/>
    </row>
    <row r="244" spans="3:7" x14ac:dyDescent="0.25">
      <c r="C244" s="323" t="s">
        <v>2</v>
      </c>
      <c r="D244" s="1420" t="s">
        <v>1607</v>
      </c>
      <c r="E244" s="1421"/>
      <c r="F244" s="1421"/>
      <c r="G244" s="1421"/>
    </row>
    <row r="245" spans="3:7" x14ac:dyDescent="0.25">
      <c r="C245" s="323" t="s">
        <v>4</v>
      </c>
      <c r="D245" s="1420" t="s">
        <v>447</v>
      </c>
      <c r="E245" s="1421"/>
      <c r="F245" s="1421"/>
      <c r="G245" s="1421"/>
    </row>
    <row r="246" spans="3:7" x14ac:dyDescent="0.25">
      <c r="C246" s="323" t="s">
        <v>6</v>
      </c>
      <c r="D246" s="1420" t="s">
        <v>1628</v>
      </c>
      <c r="E246" s="1421"/>
      <c r="F246" s="1421"/>
      <c r="G246" s="1421"/>
    </row>
    <row r="247" spans="3:7" x14ac:dyDescent="0.25">
      <c r="C247" s="323" t="s">
        <v>8</v>
      </c>
      <c r="D247" s="1420" t="s">
        <v>1627</v>
      </c>
      <c r="E247" s="1421"/>
      <c r="F247" s="1421"/>
      <c r="G247" s="1421"/>
    </row>
    <row r="248" spans="3:7" x14ac:dyDescent="0.25">
      <c r="C248" s="323" t="s">
        <v>10</v>
      </c>
      <c r="D248" s="1422" t="s">
        <v>11</v>
      </c>
      <c r="E248" s="1423"/>
      <c r="F248" s="1423"/>
      <c r="G248" s="1423"/>
    </row>
    <row r="249" spans="3:7" x14ac:dyDescent="0.25">
      <c r="C249" s="1424" t="s">
        <v>12</v>
      </c>
      <c r="D249" s="1425"/>
      <c r="E249" s="1425"/>
      <c r="F249" s="1425"/>
      <c r="G249" s="1425"/>
    </row>
    <row r="250" spans="3:7" x14ac:dyDescent="0.25">
      <c r="C250" s="1426" t="s">
        <v>1626</v>
      </c>
      <c r="D250" s="1427"/>
      <c r="E250" s="1427"/>
      <c r="F250" s="1427"/>
      <c r="G250" s="1427"/>
    </row>
    <row r="251" spans="3:7" x14ac:dyDescent="0.25">
      <c r="C251" s="306" t="s">
        <v>14</v>
      </c>
      <c r="D251" s="1428" t="s">
        <v>1625</v>
      </c>
      <c r="E251" s="1429"/>
      <c r="F251" s="1429"/>
      <c r="G251" s="1429"/>
    </row>
    <row r="252" spans="3:7" ht="22.5" x14ac:dyDescent="0.25">
      <c r="C252" s="303" t="s">
        <v>16</v>
      </c>
      <c r="D252" s="322">
        <v>2022</v>
      </c>
      <c r="E252" s="322">
        <v>2023</v>
      </c>
      <c r="F252" s="322">
        <v>2024</v>
      </c>
      <c r="G252" s="322">
        <v>2025</v>
      </c>
    </row>
    <row r="253" spans="3:7" x14ac:dyDescent="0.25">
      <c r="C253" s="321"/>
      <c r="D253" s="320" t="s">
        <v>17</v>
      </c>
      <c r="E253" s="320" t="s">
        <v>18</v>
      </c>
      <c r="F253" s="320" t="s">
        <v>18</v>
      </c>
      <c r="G253" s="320" t="s">
        <v>18</v>
      </c>
    </row>
    <row r="254" spans="3:7" x14ac:dyDescent="0.25">
      <c r="C254" s="303" t="s">
        <v>1624</v>
      </c>
      <c r="D254" s="316" t="s">
        <v>1243</v>
      </c>
      <c r="E254" s="316" t="s">
        <v>1621</v>
      </c>
      <c r="F254" s="316" t="s">
        <v>1621</v>
      </c>
      <c r="G254" s="316" t="s">
        <v>1621</v>
      </c>
    </row>
    <row r="255" spans="3:7" x14ac:dyDescent="0.25">
      <c r="C255" s="306" t="s">
        <v>21</v>
      </c>
      <c r="D255" s="1428" t="s">
        <v>1623</v>
      </c>
      <c r="E255" s="1429"/>
      <c r="F255" s="1429"/>
      <c r="G255" s="1429"/>
    </row>
    <row r="256" spans="3:7" x14ac:dyDescent="0.25">
      <c r="C256" s="303" t="s">
        <v>23</v>
      </c>
      <c r="D256" s="322">
        <v>2022</v>
      </c>
      <c r="E256" s="322">
        <v>2023</v>
      </c>
      <c r="F256" s="322">
        <v>2024</v>
      </c>
      <c r="G256" s="322">
        <v>2025</v>
      </c>
    </row>
    <row r="257" spans="3:7" x14ac:dyDescent="0.25">
      <c r="C257" s="321"/>
      <c r="D257" s="320" t="s">
        <v>17</v>
      </c>
      <c r="E257" s="320" t="s">
        <v>18</v>
      </c>
      <c r="F257" s="320" t="s">
        <v>18</v>
      </c>
      <c r="G257" s="320" t="s">
        <v>18</v>
      </c>
    </row>
    <row r="258" spans="3:7" x14ac:dyDescent="0.25">
      <c r="C258" s="303" t="s">
        <v>1622</v>
      </c>
      <c r="D258" s="316" t="s">
        <v>1243</v>
      </c>
      <c r="E258" s="316" t="s">
        <v>1621</v>
      </c>
      <c r="F258" s="316" t="s">
        <v>1621</v>
      </c>
      <c r="G258" s="316" t="s">
        <v>1621</v>
      </c>
    </row>
    <row r="259" spans="3:7" x14ac:dyDescent="0.25">
      <c r="C259" s="303" t="s">
        <v>1620</v>
      </c>
      <c r="D259" s="316" t="s">
        <v>1593</v>
      </c>
      <c r="E259" s="316" t="s">
        <v>1619</v>
      </c>
      <c r="F259" s="316" t="s">
        <v>1335</v>
      </c>
      <c r="G259" s="316" t="s">
        <v>1086</v>
      </c>
    </row>
    <row r="260" spans="3:7" ht="22.5" x14ac:dyDescent="0.25">
      <c r="C260" s="303" t="s">
        <v>1618</v>
      </c>
      <c r="D260" s="316" t="s">
        <v>1243</v>
      </c>
      <c r="E260" s="316" t="s">
        <v>1086</v>
      </c>
      <c r="F260" s="316" t="s">
        <v>1086</v>
      </c>
      <c r="G260" s="316" t="s">
        <v>1086</v>
      </c>
    </row>
    <row r="261" spans="3:7" x14ac:dyDescent="0.25">
      <c r="C261" s="1412" t="s">
        <v>30</v>
      </c>
      <c r="D261" s="1413"/>
      <c r="E261" s="1413"/>
      <c r="F261" s="1413"/>
      <c r="G261" s="1413"/>
    </row>
    <row r="262" spans="3:7" x14ac:dyDescent="0.25">
      <c r="C262" s="319" t="s">
        <v>1617</v>
      </c>
      <c r="D262" s="1412" t="s">
        <v>1616</v>
      </c>
      <c r="E262" s="1413"/>
      <c r="F262" s="1413"/>
      <c r="G262" s="1413"/>
    </row>
    <row r="263" spans="3:7" x14ac:dyDescent="0.25">
      <c r="C263" s="318" t="s">
        <v>33</v>
      </c>
      <c r="D263" s="1414" t="s">
        <v>1615</v>
      </c>
      <c r="E263" s="1415"/>
      <c r="F263" s="1415"/>
      <c r="G263" s="1415"/>
    </row>
    <row r="264" spans="3:7" x14ac:dyDescent="0.25">
      <c r="C264" s="317" t="s">
        <v>35</v>
      </c>
      <c r="D264" s="1408" t="s">
        <v>1614</v>
      </c>
      <c r="E264" s="1409"/>
      <c r="F264" s="1409"/>
      <c r="G264" s="1409"/>
    </row>
    <row r="265" spans="3:7" x14ac:dyDescent="0.25">
      <c r="C265" s="317" t="s">
        <v>37</v>
      </c>
      <c r="D265" s="1408" t="s">
        <v>1613</v>
      </c>
      <c r="E265" s="1409"/>
      <c r="F265" s="1409"/>
      <c r="G265" s="1409"/>
    </row>
    <row r="266" spans="3:7" x14ac:dyDescent="0.25">
      <c r="C266" s="315"/>
      <c r="D266" s="314">
        <v>2022</v>
      </c>
      <c r="E266" s="314">
        <v>2023</v>
      </c>
      <c r="F266" s="314">
        <v>2024</v>
      </c>
      <c r="G266" s="314">
        <v>2025</v>
      </c>
    </row>
    <row r="267" spans="3:7" x14ac:dyDescent="0.25">
      <c r="C267" s="313"/>
      <c r="D267" s="312" t="s">
        <v>17</v>
      </c>
      <c r="E267" s="312" t="s">
        <v>18</v>
      </c>
      <c r="F267" s="312" t="s">
        <v>18</v>
      </c>
      <c r="G267" s="312" t="s">
        <v>18</v>
      </c>
    </row>
    <row r="268" spans="3:7" x14ac:dyDescent="0.25">
      <c r="C268" s="303" t="s">
        <v>39</v>
      </c>
      <c r="D268" s="316" t="s">
        <v>1587</v>
      </c>
      <c r="E268" s="316" t="s">
        <v>1587</v>
      </c>
      <c r="F268" s="316" t="s">
        <v>1587</v>
      </c>
      <c r="G268" s="316" t="s">
        <v>1587</v>
      </c>
    </row>
    <row r="269" spans="3:7" x14ac:dyDescent="0.25">
      <c r="C269" s="303" t="s">
        <v>40</v>
      </c>
      <c r="D269" s="316" t="s">
        <v>1612</v>
      </c>
      <c r="E269" s="316" t="s">
        <v>1611</v>
      </c>
      <c r="F269" s="316" t="s">
        <v>1611</v>
      </c>
      <c r="G269" s="316" t="s">
        <v>1611</v>
      </c>
    </row>
    <row r="270" spans="3:7" x14ac:dyDescent="0.25">
      <c r="C270" s="303" t="s">
        <v>43</v>
      </c>
      <c r="D270" s="316" t="s">
        <v>1610</v>
      </c>
      <c r="E270" s="316" t="s">
        <v>1609</v>
      </c>
      <c r="F270" s="316" t="s">
        <v>1609</v>
      </c>
      <c r="G270" s="316" t="s">
        <v>1609</v>
      </c>
    </row>
    <row r="271" spans="3:7" x14ac:dyDescent="0.25">
      <c r="C271" s="303" t="s">
        <v>46</v>
      </c>
      <c r="D271" s="316" t="s">
        <v>47</v>
      </c>
      <c r="E271" s="316" t="s">
        <v>48</v>
      </c>
      <c r="F271" s="316" t="s">
        <v>48</v>
      </c>
      <c r="G271" s="316" t="s">
        <v>48</v>
      </c>
    </row>
    <row r="272" spans="3:7" x14ac:dyDescent="0.25">
      <c r="C272" s="303" t="s">
        <v>49</v>
      </c>
      <c r="D272" s="316" t="s">
        <v>47</v>
      </c>
      <c r="E272" s="316" t="s">
        <v>1608</v>
      </c>
      <c r="F272" s="316" t="s">
        <v>48</v>
      </c>
      <c r="G272" s="316" t="s">
        <v>48</v>
      </c>
    </row>
    <row r="273" spans="3:7" x14ac:dyDescent="0.25">
      <c r="C273" s="303" t="s">
        <v>51</v>
      </c>
      <c r="D273" s="316" t="s">
        <v>47</v>
      </c>
      <c r="E273" s="316" t="s">
        <v>1608</v>
      </c>
      <c r="F273" s="316" t="s">
        <v>48</v>
      </c>
      <c r="G273" s="316" t="s">
        <v>48</v>
      </c>
    </row>
    <row r="274" spans="3:7" x14ac:dyDescent="0.25">
      <c r="C274" s="1410" t="s">
        <v>52</v>
      </c>
      <c r="D274" s="1411"/>
      <c r="E274" s="1411"/>
      <c r="F274" s="1411"/>
      <c r="G274" s="1411"/>
    </row>
    <row r="275" spans="3:7" x14ac:dyDescent="0.25">
      <c r="C275" s="315"/>
      <c r="D275" s="314">
        <v>2022</v>
      </c>
      <c r="E275" s="314">
        <v>2023</v>
      </c>
      <c r="F275" s="314">
        <v>2024</v>
      </c>
      <c r="G275" s="314">
        <v>2025</v>
      </c>
    </row>
    <row r="276" spans="3:7" x14ac:dyDescent="0.25">
      <c r="C276" s="313"/>
      <c r="D276" s="312" t="s">
        <v>17</v>
      </c>
      <c r="E276" s="312" t="s">
        <v>18</v>
      </c>
      <c r="F276" s="312" t="s">
        <v>18</v>
      </c>
      <c r="G276" s="312" t="s">
        <v>18</v>
      </c>
    </row>
    <row r="277" spans="3:7" x14ac:dyDescent="0.25">
      <c r="C277" s="311" t="s">
        <v>53</v>
      </c>
      <c r="D277" s="309">
        <v>0</v>
      </c>
      <c r="E277" s="309">
        <v>0</v>
      </c>
      <c r="F277" s="309">
        <v>0</v>
      </c>
      <c r="G277" s="309">
        <v>0</v>
      </c>
    </row>
    <row r="278" spans="3:7" x14ac:dyDescent="0.25">
      <c r="C278" s="311" t="s">
        <v>54</v>
      </c>
      <c r="D278" s="309">
        <v>0</v>
      </c>
      <c r="E278" s="309">
        <v>0</v>
      </c>
      <c r="F278" s="309">
        <v>0</v>
      </c>
      <c r="G278" s="309">
        <v>0</v>
      </c>
    </row>
    <row r="279" spans="3:7" x14ac:dyDescent="0.25">
      <c r="C279" s="311" t="s">
        <v>55</v>
      </c>
      <c r="D279" s="309">
        <v>0</v>
      </c>
      <c r="E279" s="309">
        <v>0</v>
      </c>
      <c r="F279" s="309">
        <v>0</v>
      </c>
      <c r="G279" s="309">
        <v>0</v>
      </c>
    </row>
    <row r="280" spans="3:7" x14ac:dyDescent="0.25">
      <c r="C280" s="311" t="s">
        <v>56</v>
      </c>
      <c r="D280" s="309">
        <v>0</v>
      </c>
      <c r="E280" s="309">
        <v>0</v>
      </c>
      <c r="F280" s="309">
        <v>0</v>
      </c>
      <c r="G280" s="309">
        <v>0</v>
      </c>
    </row>
    <row r="281" spans="3:7" x14ac:dyDescent="0.25">
      <c r="C281" s="311" t="s">
        <v>54</v>
      </c>
      <c r="D281" s="309">
        <v>0</v>
      </c>
      <c r="E281" s="309">
        <v>0</v>
      </c>
      <c r="F281" s="309">
        <v>0</v>
      </c>
      <c r="G281" s="309">
        <v>0</v>
      </c>
    </row>
    <row r="282" spans="3:7" x14ac:dyDescent="0.25">
      <c r="C282" s="311" t="s">
        <v>55</v>
      </c>
      <c r="D282" s="309">
        <v>0</v>
      </c>
      <c r="E282" s="309">
        <v>0</v>
      </c>
      <c r="F282" s="309">
        <v>0</v>
      </c>
      <c r="G282" s="309">
        <v>0</v>
      </c>
    </row>
    <row r="283" spans="3:7" x14ac:dyDescent="0.25">
      <c r="C283" s="311" t="s">
        <v>57</v>
      </c>
      <c r="D283" s="309">
        <v>0</v>
      </c>
      <c r="E283" s="309">
        <v>0</v>
      </c>
      <c r="F283" s="309">
        <v>0</v>
      </c>
      <c r="G283" s="309">
        <v>0</v>
      </c>
    </row>
    <row r="284" spans="3:7" x14ac:dyDescent="0.25">
      <c r="C284" s="311" t="s">
        <v>54</v>
      </c>
      <c r="D284" s="309">
        <v>0</v>
      </c>
      <c r="E284" s="309">
        <v>0</v>
      </c>
      <c r="F284" s="309">
        <v>0</v>
      </c>
      <c r="G284" s="309">
        <v>0</v>
      </c>
    </row>
    <row r="285" spans="3:7" x14ac:dyDescent="0.25">
      <c r="C285" s="311" t="s">
        <v>55</v>
      </c>
      <c r="D285" s="309">
        <v>0</v>
      </c>
      <c r="E285" s="309">
        <v>0</v>
      </c>
      <c r="F285" s="309">
        <v>0</v>
      </c>
      <c r="G285" s="309">
        <v>0</v>
      </c>
    </row>
    <row r="286" spans="3:7" x14ac:dyDescent="0.25">
      <c r="C286" s="311" t="s">
        <v>58</v>
      </c>
      <c r="D286" s="309">
        <v>0</v>
      </c>
      <c r="E286" s="309">
        <v>0</v>
      </c>
      <c r="F286" s="309">
        <v>0</v>
      </c>
      <c r="G286" s="309">
        <v>0</v>
      </c>
    </row>
    <row r="287" spans="3:7" x14ac:dyDescent="0.25">
      <c r="C287" s="311" t="s">
        <v>54</v>
      </c>
      <c r="D287" s="309">
        <v>0</v>
      </c>
      <c r="E287" s="309">
        <v>0</v>
      </c>
      <c r="F287" s="309">
        <v>0</v>
      </c>
      <c r="G287" s="309">
        <v>0</v>
      </c>
    </row>
    <row r="288" spans="3:7" x14ac:dyDescent="0.25">
      <c r="C288" s="311" t="s">
        <v>55</v>
      </c>
      <c r="D288" s="309">
        <v>0</v>
      </c>
      <c r="E288" s="309">
        <v>0</v>
      </c>
      <c r="F288" s="309">
        <v>0</v>
      </c>
      <c r="G288" s="309">
        <v>0</v>
      </c>
    </row>
    <row r="289" spans="3:7" x14ac:dyDescent="0.25">
      <c r="C289" s="311" t="s">
        <v>59</v>
      </c>
      <c r="D289" s="309">
        <v>197600000</v>
      </c>
      <c r="E289" s="309">
        <v>200000000</v>
      </c>
      <c r="F289" s="309">
        <v>200000000</v>
      </c>
      <c r="G289" s="309">
        <v>200000000</v>
      </c>
    </row>
    <row r="290" spans="3:7" x14ac:dyDescent="0.25">
      <c r="C290" s="311" t="s">
        <v>54</v>
      </c>
      <c r="D290" s="309">
        <v>197600000</v>
      </c>
      <c r="E290" s="309">
        <v>200000000</v>
      </c>
      <c r="F290" s="309">
        <v>200000000</v>
      </c>
      <c r="G290" s="309">
        <v>200000000</v>
      </c>
    </row>
    <row r="291" spans="3:7" x14ac:dyDescent="0.25">
      <c r="C291" s="311" t="s">
        <v>55</v>
      </c>
      <c r="D291" s="309">
        <v>0</v>
      </c>
      <c r="E291" s="309">
        <v>0</v>
      </c>
      <c r="F291" s="309">
        <v>0</v>
      </c>
      <c r="G291" s="309">
        <v>0</v>
      </c>
    </row>
    <row r="292" spans="3:7" x14ac:dyDescent="0.25">
      <c r="C292" s="311" t="s">
        <v>60</v>
      </c>
      <c r="D292" s="309">
        <v>0</v>
      </c>
      <c r="E292" s="309">
        <v>0</v>
      </c>
      <c r="F292" s="309">
        <v>0</v>
      </c>
      <c r="G292" s="309">
        <v>0</v>
      </c>
    </row>
    <row r="293" spans="3:7" x14ac:dyDescent="0.25">
      <c r="C293" s="311" t="s">
        <v>54</v>
      </c>
      <c r="D293" s="309">
        <v>0</v>
      </c>
      <c r="E293" s="309">
        <v>0</v>
      </c>
      <c r="F293" s="309">
        <v>0</v>
      </c>
      <c r="G293" s="309">
        <v>0</v>
      </c>
    </row>
    <row r="294" spans="3:7" x14ac:dyDescent="0.25">
      <c r="C294" s="311" t="s">
        <v>55</v>
      </c>
      <c r="D294" s="309">
        <v>0</v>
      </c>
      <c r="E294" s="309">
        <v>0</v>
      </c>
      <c r="F294" s="309">
        <v>0</v>
      </c>
      <c r="G294" s="309">
        <v>0</v>
      </c>
    </row>
    <row r="295" spans="3:7" x14ac:dyDescent="0.25">
      <c r="C295" s="311" t="s">
        <v>61</v>
      </c>
      <c r="D295" s="309">
        <v>0</v>
      </c>
      <c r="E295" s="309">
        <v>0</v>
      </c>
      <c r="F295" s="309">
        <v>0</v>
      </c>
      <c r="G295" s="309">
        <v>0</v>
      </c>
    </row>
    <row r="296" spans="3:7" x14ac:dyDescent="0.25">
      <c r="C296" s="311" t="s">
        <v>54</v>
      </c>
      <c r="D296" s="309">
        <v>0</v>
      </c>
      <c r="E296" s="309">
        <v>0</v>
      </c>
      <c r="F296" s="309">
        <v>0</v>
      </c>
      <c r="G296" s="309">
        <v>0</v>
      </c>
    </row>
    <row r="297" spans="3:7" x14ac:dyDescent="0.25">
      <c r="C297" s="311" t="s">
        <v>55</v>
      </c>
      <c r="D297" s="309">
        <v>0</v>
      </c>
      <c r="E297" s="309">
        <v>0</v>
      </c>
      <c r="F297" s="309">
        <v>0</v>
      </c>
      <c r="G297" s="309">
        <v>0</v>
      </c>
    </row>
    <row r="298" spans="3:7" x14ac:dyDescent="0.25">
      <c r="C298" s="311" t="s">
        <v>62</v>
      </c>
      <c r="D298" s="309">
        <v>0</v>
      </c>
      <c r="E298" s="309">
        <v>0</v>
      </c>
      <c r="F298" s="309">
        <v>0</v>
      </c>
      <c r="G298" s="309">
        <v>0</v>
      </c>
    </row>
    <row r="299" spans="3:7" x14ac:dyDescent="0.25">
      <c r="C299" s="311" t="s">
        <v>54</v>
      </c>
      <c r="D299" s="309">
        <v>0</v>
      </c>
      <c r="E299" s="309">
        <v>0</v>
      </c>
      <c r="F299" s="309">
        <v>0</v>
      </c>
      <c r="G299" s="309">
        <v>0</v>
      </c>
    </row>
    <row r="300" spans="3:7" x14ac:dyDescent="0.25">
      <c r="C300" s="311" t="s">
        <v>63</v>
      </c>
      <c r="D300" s="309">
        <v>0</v>
      </c>
      <c r="E300" s="309">
        <v>0</v>
      </c>
      <c r="F300" s="309">
        <v>0</v>
      </c>
      <c r="G300" s="309">
        <v>0</v>
      </c>
    </row>
    <row r="301" spans="3:7" x14ac:dyDescent="0.25">
      <c r="C301" s="311" t="s">
        <v>64</v>
      </c>
      <c r="D301" s="309">
        <v>0</v>
      </c>
      <c r="E301" s="309">
        <v>0</v>
      </c>
      <c r="F301" s="309">
        <v>0</v>
      </c>
      <c r="G301" s="309">
        <v>0</v>
      </c>
    </row>
    <row r="302" spans="3:7" x14ac:dyDescent="0.25">
      <c r="C302" s="311" t="s">
        <v>65</v>
      </c>
      <c r="D302" s="309">
        <v>0</v>
      </c>
      <c r="E302" s="309">
        <v>0</v>
      </c>
      <c r="F302" s="309">
        <v>0</v>
      </c>
      <c r="G302" s="309">
        <v>0</v>
      </c>
    </row>
    <row r="303" spans="3:7" x14ac:dyDescent="0.25">
      <c r="C303" s="311" t="s">
        <v>66</v>
      </c>
      <c r="D303" s="309">
        <v>0</v>
      </c>
      <c r="E303" s="309">
        <v>0</v>
      </c>
      <c r="F303" s="309">
        <v>0</v>
      </c>
      <c r="G303" s="309">
        <v>0</v>
      </c>
    </row>
    <row r="304" spans="3:7" x14ac:dyDescent="0.25">
      <c r="C304" s="311" t="s">
        <v>67</v>
      </c>
      <c r="D304" s="309">
        <v>0</v>
      </c>
      <c r="E304" s="309">
        <v>0</v>
      </c>
      <c r="F304" s="309">
        <v>0</v>
      </c>
      <c r="G304" s="309">
        <v>0</v>
      </c>
    </row>
    <row r="305" spans="3:7" x14ac:dyDescent="0.25">
      <c r="C305" s="311" t="s">
        <v>54</v>
      </c>
      <c r="D305" s="309">
        <v>0</v>
      </c>
      <c r="E305" s="309">
        <v>0</v>
      </c>
      <c r="F305" s="309">
        <v>0</v>
      </c>
      <c r="G305" s="309">
        <v>0</v>
      </c>
    </row>
    <row r="306" spans="3:7" x14ac:dyDescent="0.25">
      <c r="C306" s="311" t="s">
        <v>63</v>
      </c>
      <c r="D306" s="309">
        <v>0</v>
      </c>
      <c r="E306" s="309">
        <v>0</v>
      </c>
      <c r="F306" s="309">
        <v>0</v>
      </c>
      <c r="G306" s="309">
        <v>0</v>
      </c>
    </row>
    <row r="307" spans="3:7" x14ac:dyDescent="0.25">
      <c r="C307" s="311" t="s">
        <v>64</v>
      </c>
      <c r="D307" s="309">
        <v>0</v>
      </c>
      <c r="E307" s="309">
        <v>0</v>
      </c>
      <c r="F307" s="309">
        <v>0</v>
      </c>
      <c r="G307" s="309">
        <v>0</v>
      </c>
    </row>
    <row r="308" spans="3:7" x14ac:dyDescent="0.25">
      <c r="C308" s="311" t="s">
        <v>65</v>
      </c>
      <c r="D308" s="309">
        <v>0</v>
      </c>
      <c r="E308" s="309">
        <v>0</v>
      </c>
      <c r="F308" s="309">
        <v>0</v>
      </c>
      <c r="G308" s="309">
        <v>0</v>
      </c>
    </row>
    <row r="309" spans="3:7" x14ac:dyDescent="0.25">
      <c r="C309" s="311" t="s">
        <v>66</v>
      </c>
      <c r="D309" s="309">
        <v>0</v>
      </c>
      <c r="E309" s="309">
        <v>0</v>
      </c>
      <c r="F309" s="309">
        <v>0</v>
      </c>
      <c r="G309" s="309">
        <v>0</v>
      </c>
    </row>
    <row r="310" spans="3:7" x14ac:dyDescent="0.25">
      <c r="C310" s="311" t="s">
        <v>68</v>
      </c>
      <c r="D310" s="309">
        <v>0</v>
      </c>
      <c r="E310" s="309">
        <v>0</v>
      </c>
      <c r="F310" s="309">
        <v>0</v>
      </c>
      <c r="G310" s="309">
        <v>0</v>
      </c>
    </row>
    <row r="311" spans="3:7" x14ac:dyDescent="0.25">
      <c r="C311" s="311" t="s">
        <v>54</v>
      </c>
      <c r="D311" s="309">
        <v>0</v>
      </c>
      <c r="E311" s="309">
        <v>0</v>
      </c>
      <c r="F311" s="309">
        <v>0</v>
      </c>
      <c r="G311" s="309">
        <v>0</v>
      </c>
    </row>
    <row r="312" spans="3:7" x14ac:dyDescent="0.25">
      <c r="C312" s="311" t="s">
        <v>63</v>
      </c>
      <c r="D312" s="309">
        <v>0</v>
      </c>
      <c r="E312" s="309">
        <v>0</v>
      </c>
      <c r="F312" s="309">
        <v>0</v>
      </c>
      <c r="G312" s="309">
        <v>0</v>
      </c>
    </row>
    <row r="313" spans="3:7" x14ac:dyDescent="0.25">
      <c r="C313" s="311" t="s">
        <v>64</v>
      </c>
      <c r="D313" s="309">
        <v>0</v>
      </c>
      <c r="E313" s="309">
        <v>0</v>
      </c>
      <c r="F313" s="309">
        <v>0</v>
      </c>
      <c r="G313" s="309">
        <v>0</v>
      </c>
    </row>
    <row r="314" spans="3:7" x14ac:dyDescent="0.25">
      <c r="C314" s="311" t="s">
        <v>65</v>
      </c>
      <c r="D314" s="309">
        <v>0</v>
      </c>
      <c r="E314" s="309">
        <v>0</v>
      </c>
      <c r="F314" s="309">
        <v>0</v>
      </c>
      <c r="G314" s="309">
        <v>0</v>
      </c>
    </row>
    <row r="315" spans="3:7" x14ac:dyDescent="0.25">
      <c r="C315" s="311" t="s">
        <v>66</v>
      </c>
      <c r="D315" s="309">
        <v>0</v>
      </c>
      <c r="E315" s="309">
        <v>0</v>
      </c>
      <c r="F315" s="309">
        <v>0</v>
      </c>
      <c r="G315" s="309">
        <v>0</v>
      </c>
    </row>
    <row r="316" spans="3:7" x14ac:dyDescent="0.25">
      <c r="C316" s="311" t="s">
        <v>69</v>
      </c>
      <c r="D316" s="309">
        <v>0</v>
      </c>
      <c r="E316" s="309">
        <v>0</v>
      </c>
      <c r="F316" s="309">
        <v>0</v>
      </c>
      <c r="G316" s="309">
        <v>0</v>
      </c>
    </row>
    <row r="317" spans="3:7" x14ac:dyDescent="0.25">
      <c r="C317" s="311" t="s">
        <v>70</v>
      </c>
      <c r="D317" s="309">
        <v>0</v>
      </c>
      <c r="E317" s="309">
        <v>0</v>
      </c>
      <c r="F317" s="309">
        <v>0</v>
      </c>
      <c r="G317" s="309">
        <v>0</v>
      </c>
    </row>
    <row r="318" spans="3:7" x14ac:dyDescent="0.25">
      <c r="C318" s="310" t="s">
        <v>71</v>
      </c>
      <c r="D318" s="309">
        <v>197600000</v>
      </c>
      <c r="E318" s="309">
        <v>200000000</v>
      </c>
      <c r="F318" s="309">
        <v>200000000</v>
      </c>
      <c r="G318" s="309">
        <v>200000000</v>
      </c>
    </row>
    <row r="319" spans="3:7" x14ac:dyDescent="0.25">
      <c r="C319" s="308" t="s">
        <v>47</v>
      </c>
      <c r="D319" s="307" t="s">
        <v>47</v>
      </c>
      <c r="E319" s="307" t="s">
        <v>47</v>
      </c>
      <c r="F319" s="307" t="s">
        <v>47</v>
      </c>
      <c r="G319" s="307" t="s">
        <v>47</v>
      </c>
    </row>
    <row r="320" spans="3:7" x14ac:dyDescent="0.25">
      <c r="C320" s="306" t="s">
        <v>118</v>
      </c>
      <c r="D320" s="305">
        <v>197600000</v>
      </c>
      <c r="E320" s="305">
        <v>200000000</v>
      </c>
      <c r="F320" s="305">
        <v>200000000</v>
      </c>
      <c r="G320" s="305">
        <v>200000000</v>
      </c>
    </row>
    <row r="321" spans="3:7" x14ac:dyDescent="0.25">
      <c r="C321" s="303" t="s">
        <v>53</v>
      </c>
      <c r="D321" s="302">
        <v>0</v>
      </c>
      <c r="E321" s="302">
        <v>0</v>
      </c>
      <c r="F321" s="302">
        <v>0</v>
      </c>
      <c r="G321" s="302">
        <v>0</v>
      </c>
    </row>
    <row r="322" spans="3:7" x14ac:dyDescent="0.25">
      <c r="C322" s="303" t="s">
        <v>54</v>
      </c>
      <c r="D322" s="302">
        <v>0</v>
      </c>
      <c r="E322" s="302">
        <v>0</v>
      </c>
      <c r="F322" s="302">
        <v>0</v>
      </c>
      <c r="G322" s="302">
        <v>0</v>
      </c>
    </row>
    <row r="323" spans="3:7" x14ac:dyDescent="0.25">
      <c r="C323" s="303" t="s">
        <v>55</v>
      </c>
      <c r="D323" s="302">
        <v>0</v>
      </c>
      <c r="E323" s="302">
        <v>0</v>
      </c>
      <c r="F323" s="302">
        <v>0</v>
      </c>
      <c r="G323" s="302">
        <v>0</v>
      </c>
    </row>
    <row r="324" spans="3:7" x14ac:dyDescent="0.25">
      <c r="C324" s="303" t="s">
        <v>56</v>
      </c>
      <c r="D324" s="302">
        <v>0</v>
      </c>
      <c r="E324" s="302">
        <v>0</v>
      </c>
      <c r="F324" s="302">
        <v>0</v>
      </c>
      <c r="G324" s="302">
        <v>0</v>
      </c>
    </row>
    <row r="325" spans="3:7" x14ac:dyDescent="0.25">
      <c r="C325" s="303" t="s">
        <v>54</v>
      </c>
      <c r="D325" s="302">
        <v>0</v>
      </c>
      <c r="E325" s="302">
        <v>0</v>
      </c>
      <c r="F325" s="302">
        <v>0</v>
      </c>
      <c r="G325" s="302">
        <v>0</v>
      </c>
    </row>
    <row r="326" spans="3:7" x14ac:dyDescent="0.25">
      <c r="C326" s="303" t="s">
        <v>55</v>
      </c>
      <c r="D326" s="302">
        <v>0</v>
      </c>
      <c r="E326" s="302">
        <v>0</v>
      </c>
      <c r="F326" s="302">
        <v>0</v>
      </c>
      <c r="G326" s="302">
        <v>0</v>
      </c>
    </row>
    <row r="327" spans="3:7" x14ac:dyDescent="0.25">
      <c r="C327" s="303" t="s">
        <v>57</v>
      </c>
      <c r="D327" s="302">
        <v>0</v>
      </c>
      <c r="E327" s="302">
        <v>0</v>
      </c>
      <c r="F327" s="302">
        <v>0</v>
      </c>
      <c r="G327" s="302">
        <v>0</v>
      </c>
    </row>
    <row r="328" spans="3:7" x14ac:dyDescent="0.25">
      <c r="C328" s="303" t="s">
        <v>54</v>
      </c>
      <c r="D328" s="302">
        <v>0</v>
      </c>
      <c r="E328" s="302">
        <v>0</v>
      </c>
      <c r="F328" s="302">
        <v>0</v>
      </c>
      <c r="G328" s="302">
        <v>0</v>
      </c>
    </row>
    <row r="329" spans="3:7" x14ac:dyDescent="0.25">
      <c r="C329" s="303" t="s">
        <v>55</v>
      </c>
      <c r="D329" s="302">
        <v>0</v>
      </c>
      <c r="E329" s="302">
        <v>0</v>
      </c>
      <c r="F329" s="302">
        <v>0</v>
      </c>
      <c r="G329" s="302">
        <v>0</v>
      </c>
    </row>
    <row r="330" spans="3:7" x14ac:dyDescent="0.25">
      <c r="C330" s="303" t="s">
        <v>58</v>
      </c>
      <c r="D330" s="302">
        <v>0</v>
      </c>
      <c r="E330" s="302">
        <v>0</v>
      </c>
      <c r="F330" s="302">
        <v>0</v>
      </c>
      <c r="G330" s="302">
        <v>0</v>
      </c>
    </row>
    <row r="331" spans="3:7" x14ac:dyDescent="0.25">
      <c r="C331" s="303" t="s">
        <v>54</v>
      </c>
      <c r="D331" s="302">
        <v>0</v>
      </c>
      <c r="E331" s="302">
        <v>0</v>
      </c>
      <c r="F331" s="302">
        <v>0</v>
      </c>
      <c r="G331" s="302">
        <v>0</v>
      </c>
    </row>
    <row r="332" spans="3:7" x14ac:dyDescent="0.25">
      <c r="C332" s="303" t="s">
        <v>55</v>
      </c>
      <c r="D332" s="302">
        <v>0</v>
      </c>
      <c r="E332" s="302">
        <v>0</v>
      </c>
      <c r="F332" s="302">
        <v>0</v>
      </c>
      <c r="G332" s="302">
        <v>0</v>
      </c>
    </row>
    <row r="333" spans="3:7" x14ac:dyDescent="0.25">
      <c r="C333" s="303" t="s">
        <v>119</v>
      </c>
      <c r="D333" s="304">
        <v>197600000</v>
      </c>
      <c r="E333" s="304">
        <v>200000000</v>
      </c>
      <c r="F333" s="304">
        <v>200000000</v>
      </c>
      <c r="G333" s="304">
        <v>200000000</v>
      </c>
    </row>
    <row r="334" spans="3:7" x14ac:dyDescent="0.25">
      <c r="C334" s="303" t="s">
        <v>54</v>
      </c>
      <c r="D334" s="302">
        <v>197600000</v>
      </c>
      <c r="E334" s="302">
        <v>200000000</v>
      </c>
      <c r="F334" s="302">
        <v>200000000</v>
      </c>
      <c r="G334" s="302">
        <v>200000000</v>
      </c>
    </row>
    <row r="335" spans="3:7" x14ac:dyDescent="0.25">
      <c r="C335" s="303" t="s">
        <v>55</v>
      </c>
      <c r="D335" s="302">
        <v>0</v>
      </c>
      <c r="E335" s="302">
        <v>0</v>
      </c>
      <c r="F335" s="302">
        <v>0</v>
      </c>
      <c r="G335" s="302">
        <v>0</v>
      </c>
    </row>
    <row r="336" spans="3:7" x14ac:dyDescent="0.25">
      <c r="C336" s="303" t="s">
        <v>60</v>
      </c>
      <c r="D336" s="302">
        <v>0</v>
      </c>
      <c r="E336" s="302">
        <v>0</v>
      </c>
      <c r="F336" s="302">
        <v>0</v>
      </c>
      <c r="G336" s="302">
        <v>0</v>
      </c>
    </row>
    <row r="337" spans="3:7" x14ac:dyDescent="0.25">
      <c r="C337" s="303" t="s">
        <v>54</v>
      </c>
      <c r="D337" s="302">
        <v>0</v>
      </c>
      <c r="E337" s="302">
        <v>0</v>
      </c>
      <c r="F337" s="302">
        <v>0</v>
      </c>
      <c r="G337" s="302">
        <v>0</v>
      </c>
    </row>
    <row r="338" spans="3:7" x14ac:dyDescent="0.25">
      <c r="C338" s="303" t="s">
        <v>55</v>
      </c>
      <c r="D338" s="302">
        <v>0</v>
      </c>
      <c r="E338" s="302">
        <v>0</v>
      </c>
      <c r="F338" s="302">
        <v>0</v>
      </c>
      <c r="G338" s="302">
        <v>0</v>
      </c>
    </row>
    <row r="339" spans="3:7" x14ac:dyDescent="0.25">
      <c r="C339" s="303" t="s">
        <v>61</v>
      </c>
      <c r="D339" s="302">
        <v>0</v>
      </c>
      <c r="E339" s="302">
        <v>0</v>
      </c>
      <c r="F339" s="302">
        <v>0</v>
      </c>
      <c r="G339" s="302">
        <v>0</v>
      </c>
    </row>
    <row r="340" spans="3:7" x14ac:dyDescent="0.25">
      <c r="C340" s="303" t="s">
        <v>54</v>
      </c>
      <c r="D340" s="302">
        <v>0</v>
      </c>
      <c r="E340" s="302">
        <v>0</v>
      </c>
      <c r="F340" s="302">
        <v>0</v>
      </c>
      <c r="G340" s="302">
        <v>0</v>
      </c>
    </row>
    <row r="341" spans="3:7" x14ac:dyDescent="0.25">
      <c r="C341" s="303" t="s">
        <v>55</v>
      </c>
      <c r="D341" s="302">
        <v>0</v>
      </c>
      <c r="E341" s="302">
        <v>0</v>
      </c>
      <c r="F341" s="302">
        <v>0</v>
      </c>
      <c r="G341" s="302">
        <v>0</v>
      </c>
    </row>
    <row r="342" spans="3:7" x14ac:dyDescent="0.25">
      <c r="C342" s="303" t="s">
        <v>62</v>
      </c>
      <c r="D342" s="302">
        <v>0</v>
      </c>
      <c r="E342" s="302">
        <v>0</v>
      </c>
      <c r="F342" s="302">
        <v>0</v>
      </c>
      <c r="G342" s="302">
        <v>0</v>
      </c>
    </row>
    <row r="343" spans="3:7" x14ac:dyDescent="0.25">
      <c r="C343" s="303" t="s">
        <v>54</v>
      </c>
      <c r="D343" s="302">
        <v>0</v>
      </c>
      <c r="E343" s="302">
        <v>0</v>
      </c>
      <c r="F343" s="302">
        <v>0</v>
      </c>
      <c r="G343" s="302">
        <v>0</v>
      </c>
    </row>
    <row r="344" spans="3:7" x14ac:dyDescent="0.25">
      <c r="C344" s="303" t="s">
        <v>63</v>
      </c>
      <c r="D344" s="302">
        <v>0</v>
      </c>
      <c r="E344" s="302">
        <v>0</v>
      </c>
      <c r="F344" s="302">
        <v>0</v>
      </c>
      <c r="G344" s="302">
        <v>0</v>
      </c>
    </row>
    <row r="345" spans="3:7" x14ac:dyDescent="0.25">
      <c r="C345" s="303" t="s">
        <v>64</v>
      </c>
      <c r="D345" s="302">
        <v>0</v>
      </c>
      <c r="E345" s="302">
        <v>0</v>
      </c>
      <c r="F345" s="302">
        <v>0</v>
      </c>
      <c r="G345" s="302">
        <v>0</v>
      </c>
    </row>
    <row r="346" spans="3:7" x14ac:dyDescent="0.25">
      <c r="C346" s="303" t="s">
        <v>65</v>
      </c>
      <c r="D346" s="302">
        <v>0</v>
      </c>
      <c r="E346" s="302">
        <v>0</v>
      </c>
      <c r="F346" s="302">
        <v>0</v>
      </c>
      <c r="G346" s="302">
        <v>0</v>
      </c>
    </row>
    <row r="347" spans="3:7" x14ac:dyDescent="0.25">
      <c r="C347" s="303" t="s">
        <v>66</v>
      </c>
      <c r="D347" s="302">
        <v>0</v>
      </c>
      <c r="E347" s="302">
        <v>0</v>
      </c>
      <c r="F347" s="302">
        <v>0</v>
      </c>
      <c r="G347" s="302">
        <v>0</v>
      </c>
    </row>
    <row r="348" spans="3:7" x14ac:dyDescent="0.25">
      <c r="C348" s="303" t="s">
        <v>67</v>
      </c>
      <c r="D348" s="302">
        <v>0</v>
      </c>
      <c r="E348" s="302">
        <v>0</v>
      </c>
      <c r="F348" s="302">
        <v>0</v>
      </c>
      <c r="G348" s="302">
        <v>0</v>
      </c>
    </row>
    <row r="349" spans="3:7" x14ac:dyDescent="0.25">
      <c r="C349" s="303" t="s">
        <v>54</v>
      </c>
      <c r="D349" s="302">
        <v>0</v>
      </c>
      <c r="E349" s="302">
        <v>0</v>
      </c>
      <c r="F349" s="302">
        <v>0</v>
      </c>
      <c r="G349" s="302">
        <v>0</v>
      </c>
    </row>
    <row r="350" spans="3:7" x14ac:dyDescent="0.25">
      <c r="C350" s="303" t="s">
        <v>63</v>
      </c>
      <c r="D350" s="302">
        <v>0</v>
      </c>
      <c r="E350" s="302">
        <v>0</v>
      </c>
      <c r="F350" s="302">
        <v>0</v>
      </c>
      <c r="G350" s="302">
        <v>0</v>
      </c>
    </row>
    <row r="351" spans="3:7" x14ac:dyDescent="0.25">
      <c r="C351" s="303" t="s">
        <v>64</v>
      </c>
      <c r="D351" s="302">
        <v>0</v>
      </c>
      <c r="E351" s="302">
        <v>0</v>
      </c>
      <c r="F351" s="302">
        <v>0</v>
      </c>
      <c r="G351" s="302">
        <v>0</v>
      </c>
    </row>
    <row r="352" spans="3:7" x14ac:dyDescent="0.25">
      <c r="C352" s="303" t="s">
        <v>65</v>
      </c>
      <c r="D352" s="302">
        <v>0</v>
      </c>
      <c r="E352" s="302">
        <v>0</v>
      </c>
      <c r="F352" s="302">
        <v>0</v>
      </c>
      <c r="G352" s="302">
        <v>0</v>
      </c>
    </row>
    <row r="353" spans="3:7" x14ac:dyDescent="0.25">
      <c r="C353" s="303" t="s">
        <v>66</v>
      </c>
      <c r="D353" s="302">
        <v>0</v>
      </c>
      <c r="E353" s="302">
        <v>0</v>
      </c>
      <c r="F353" s="302">
        <v>0</v>
      </c>
      <c r="G353" s="302">
        <v>0</v>
      </c>
    </row>
    <row r="354" spans="3:7" x14ac:dyDescent="0.25">
      <c r="C354" s="303" t="s">
        <v>68</v>
      </c>
      <c r="D354" s="302">
        <v>0</v>
      </c>
      <c r="E354" s="302">
        <v>0</v>
      </c>
      <c r="F354" s="302">
        <v>0</v>
      </c>
      <c r="G354" s="302">
        <v>0</v>
      </c>
    </row>
    <row r="355" spans="3:7" x14ac:dyDescent="0.25">
      <c r="C355" s="303" t="s">
        <v>54</v>
      </c>
      <c r="D355" s="302">
        <v>0</v>
      </c>
      <c r="E355" s="302">
        <v>0</v>
      </c>
      <c r="F355" s="302">
        <v>0</v>
      </c>
      <c r="G355" s="302">
        <v>0</v>
      </c>
    </row>
    <row r="356" spans="3:7" x14ac:dyDescent="0.25">
      <c r="C356" s="303" t="s">
        <v>63</v>
      </c>
      <c r="D356" s="302">
        <v>0</v>
      </c>
      <c r="E356" s="302">
        <v>0</v>
      </c>
      <c r="F356" s="302">
        <v>0</v>
      </c>
      <c r="G356" s="302">
        <v>0</v>
      </c>
    </row>
    <row r="357" spans="3:7" x14ac:dyDescent="0.25">
      <c r="C357" s="303" t="s">
        <v>64</v>
      </c>
      <c r="D357" s="302">
        <v>0</v>
      </c>
      <c r="E357" s="302">
        <v>0</v>
      </c>
      <c r="F357" s="302">
        <v>0</v>
      </c>
      <c r="G357" s="302">
        <v>0</v>
      </c>
    </row>
    <row r="358" spans="3:7" x14ac:dyDescent="0.25">
      <c r="C358" s="303" t="s">
        <v>65</v>
      </c>
      <c r="D358" s="302">
        <v>0</v>
      </c>
      <c r="E358" s="302">
        <v>0</v>
      </c>
      <c r="F358" s="302">
        <v>0</v>
      </c>
      <c r="G358" s="302">
        <v>0</v>
      </c>
    </row>
    <row r="359" spans="3:7" x14ac:dyDescent="0.25">
      <c r="C359" s="303" t="s">
        <v>66</v>
      </c>
      <c r="D359" s="302">
        <v>0</v>
      </c>
      <c r="E359" s="302">
        <v>0</v>
      </c>
      <c r="F359" s="302">
        <v>0</v>
      </c>
      <c r="G359" s="302">
        <v>0</v>
      </c>
    </row>
    <row r="360" spans="3:7" x14ac:dyDescent="0.25">
      <c r="C360" s="303" t="s">
        <v>69</v>
      </c>
      <c r="D360" s="302">
        <v>0</v>
      </c>
      <c r="E360" s="302">
        <v>0</v>
      </c>
      <c r="F360" s="302">
        <v>0</v>
      </c>
      <c r="G360" s="302">
        <v>0</v>
      </c>
    </row>
    <row r="361" spans="3:7" x14ac:dyDescent="0.25">
      <c r="C361" s="303" t="s">
        <v>70</v>
      </c>
      <c r="D361" s="302">
        <v>0</v>
      </c>
      <c r="E361" s="302">
        <v>0</v>
      </c>
      <c r="F361" s="302">
        <v>0</v>
      </c>
      <c r="G361" s="302">
        <v>0</v>
      </c>
    </row>
    <row r="362" spans="3:7" x14ac:dyDescent="0.25">
      <c r="C362" s="1416" t="s">
        <v>0</v>
      </c>
      <c r="D362" s="1417"/>
      <c r="E362" s="1417"/>
      <c r="F362" s="1417"/>
      <c r="G362" s="1417"/>
    </row>
    <row r="363" spans="3:7" x14ac:dyDescent="0.25">
      <c r="C363" s="1418" t="s">
        <v>1</v>
      </c>
      <c r="D363" s="1419"/>
      <c r="E363" s="1419"/>
      <c r="F363" s="1419"/>
      <c r="G363" s="1419"/>
    </row>
    <row r="364" spans="3:7" x14ac:dyDescent="0.25">
      <c r="C364" s="323" t="s">
        <v>2</v>
      </c>
      <c r="D364" s="1420" t="s">
        <v>1607</v>
      </c>
      <c r="E364" s="1421"/>
      <c r="F364" s="1421"/>
      <c r="G364" s="1421"/>
    </row>
    <row r="365" spans="3:7" x14ac:dyDescent="0.25">
      <c r="C365" s="323" t="s">
        <v>4</v>
      </c>
      <c r="D365" s="1420" t="s">
        <v>447</v>
      </c>
      <c r="E365" s="1421"/>
      <c r="F365" s="1421"/>
      <c r="G365" s="1421"/>
    </row>
    <row r="366" spans="3:7" x14ac:dyDescent="0.25">
      <c r="C366" s="323" t="s">
        <v>6</v>
      </c>
      <c r="D366" s="1420" t="s">
        <v>1606</v>
      </c>
      <c r="E366" s="1421"/>
      <c r="F366" s="1421"/>
      <c r="G366" s="1421"/>
    </row>
    <row r="367" spans="3:7" x14ac:dyDescent="0.25">
      <c r="C367" s="323" t="s">
        <v>8</v>
      </c>
      <c r="D367" s="1420" t="s">
        <v>1605</v>
      </c>
      <c r="E367" s="1421"/>
      <c r="F367" s="1421"/>
      <c r="G367" s="1421"/>
    </row>
    <row r="368" spans="3:7" x14ac:dyDescent="0.25">
      <c r="C368" s="323" t="s">
        <v>10</v>
      </c>
      <c r="D368" s="1422" t="s">
        <v>11</v>
      </c>
      <c r="E368" s="1423"/>
      <c r="F368" s="1423"/>
      <c r="G368" s="1423"/>
    </row>
    <row r="369" spans="3:7" x14ac:dyDescent="0.25">
      <c r="C369" s="1424" t="s">
        <v>12</v>
      </c>
      <c r="D369" s="1425"/>
      <c r="E369" s="1425"/>
      <c r="F369" s="1425"/>
      <c r="G369" s="1425"/>
    </row>
    <row r="370" spans="3:7" x14ac:dyDescent="0.25">
      <c r="C370" s="1426" t="s">
        <v>1604</v>
      </c>
      <c r="D370" s="1427"/>
      <c r="E370" s="1427"/>
      <c r="F370" s="1427"/>
      <c r="G370" s="1427"/>
    </row>
    <row r="371" spans="3:7" x14ac:dyDescent="0.25">
      <c r="C371" s="306" t="s">
        <v>14</v>
      </c>
      <c r="D371" s="1428" t="s">
        <v>1603</v>
      </c>
      <c r="E371" s="1429"/>
      <c r="F371" s="1429"/>
      <c r="G371" s="1429"/>
    </row>
    <row r="372" spans="3:7" ht="22.5" x14ac:dyDescent="0.25">
      <c r="C372" s="303" t="s">
        <v>16</v>
      </c>
      <c r="D372" s="322">
        <v>2022</v>
      </c>
      <c r="E372" s="322">
        <v>2023</v>
      </c>
      <c r="F372" s="322">
        <v>2024</v>
      </c>
      <c r="G372" s="322">
        <v>2025</v>
      </c>
    </row>
    <row r="373" spans="3:7" x14ac:dyDescent="0.25">
      <c r="C373" s="321"/>
      <c r="D373" s="320" t="s">
        <v>17</v>
      </c>
      <c r="E373" s="320" t="s">
        <v>18</v>
      </c>
      <c r="F373" s="320" t="s">
        <v>18</v>
      </c>
      <c r="G373" s="320" t="s">
        <v>18</v>
      </c>
    </row>
    <row r="374" spans="3:7" ht="22.5" x14ac:dyDescent="0.25">
      <c r="C374" s="303" t="s">
        <v>1602</v>
      </c>
      <c r="D374" s="316" t="s">
        <v>1594</v>
      </c>
      <c r="E374" s="316" t="s">
        <v>1593</v>
      </c>
      <c r="F374" s="316" t="s">
        <v>1601</v>
      </c>
      <c r="G374" s="316" t="s">
        <v>47</v>
      </c>
    </row>
    <row r="375" spans="3:7" x14ac:dyDescent="0.25">
      <c r="C375" s="306" t="s">
        <v>21</v>
      </c>
      <c r="D375" s="1428" t="s">
        <v>1600</v>
      </c>
      <c r="E375" s="1429"/>
      <c r="F375" s="1429"/>
      <c r="G375" s="1429"/>
    </row>
    <row r="376" spans="3:7" x14ac:dyDescent="0.25">
      <c r="C376" s="303" t="s">
        <v>23</v>
      </c>
      <c r="D376" s="322">
        <v>2022</v>
      </c>
      <c r="E376" s="322">
        <v>2023</v>
      </c>
      <c r="F376" s="322">
        <v>2024</v>
      </c>
      <c r="G376" s="322">
        <v>2025</v>
      </c>
    </row>
    <row r="377" spans="3:7" x14ac:dyDescent="0.25">
      <c r="C377" s="321"/>
      <c r="D377" s="320" t="s">
        <v>17</v>
      </c>
      <c r="E377" s="320" t="s">
        <v>18</v>
      </c>
      <c r="F377" s="320" t="s">
        <v>18</v>
      </c>
      <c r="G377" s="320" t="s">
        <v>18</v>
      </c>
    </row>
    <row r="378" spans="3:7" x14ac:dyDescent="0.25">
      <c r="C378" s="303" t="s">
        <v>1599</v>
      </c>
      <c r="D378" s="316" t="s">
        <v>1598</v>
      </c>
      <c r="E378" s="316" t="s">
        <v>1597</v>
      </c>
      <c r="F378" s="316" t="s">
        <v>1596</v>
      </c>
      <c r="G378" s="316" t="s">
        <v>47</v>
      </c>
    </row>
    <row r="379" spans="3:7" x14ac:dyDescent="0.25">
      <c r="C379" s="303" t="s">
        <v>1595</v>
      </c>
      <c r="D379" s="316" t="s">
        <v>1594</v>
      </c>
      <c r="E379" s="316" t="s">
        <v>1593</v>
      </c>
      <c r="F379" s="316" t="s">
        <v>1592</v>
      </c>
      <c r="G379" s="316" t="s">
        <v>47</v>
      </c>
    </row>
    <row r="380" spans="3:7" x14ac:dyDescent="0.25">
      <c r="C380" s="1412" t="s">
        <v>30</v>
      </c>
      <c r="D380" s="1413"/>
      <c r="E380" s="1413"/>
      <c r="F380" s="1413"/>
      <c r="G380" s="1413"/>
    </row>
    <row r="381" spans="3:7" x14ac:dyDescent="0.25">
      <c r="C381" s="319" t="s">
        <v>1591</v>
      </c>
      <c r="D381" s="1412" t="s">
        <v>1590</v>
      </c>
      <c r="E381" s="1413"/>
      <c r="F381" s="1413"/>
      <c r="G381" s="1413"/>
    </row>
    <row r="382" spans="3:7" x14ac:dyDescent="0.25">
      <c r="C382" s="318" t="s">
        <v>33</v>
      </c>
      <c r="D382" s="1414" t="s">
        <v>1589</v>
      </c>
      <c r="E382" s="1415"/>
      <c r="F382" s="1415"/>
      <c r="G382" s="1415"/>
    </row>
    <row r="383" spans="3:7" x14ac:dyDescent="0.25">
      <c r="C383" s="317" t="s">
        <v>35</v>
      </c>
      <c r="D383" s="1408" t="s">
        <v>1588</v>
      </c>
      <c r="E383" s="1409"/>
      <c r="F383" s="1409"/>
      <c r="G383" s="1409"/>
    </row>
    <row r="384" spans="3:7" x14ac:dyDescent="0.25">
      <c r="C384" s="317" t="s">
        <v>37</v>
      </c>
      <c r="D384" s="1408" t="s">
        <v>1582</v>
      </c>
      <c r="E384" s="1409"/>
      <c r="F384" s="1409"/>
      <c r="G384" s="1409"/>
    </row>
    <row r="385" spans="3:7" x14ac:dyDescent="0.25">
      <c r="C385" s="315"/>
      <c r="D385" s="314">
        <v>2022</v>
      </c>
      <c r="E385" s="314">
        <v>2023</v>
      </c>
      <c r="F385" s="314">
        <v>2024</v>
      </c>
      <c r="G385" s="314">
        <v>2025</v>
      </c>
    </row>
    <row r="386" spans="3:7" x14ac:dyDescent="0.25">
      <c r="C386" s="313"/>
      <c r="D386" s="312" t="s">
        <v>17</v>
      </c>
      <c r="E386" s="312" t="s">
        <v>18</v>
      </c>
      <c r="F386" s="312" t="s">
        <v>18</v>
      </c>
      <c r="G386" s="312" t="s">
        <v>18</v>
      </c>
    </row>
    <row r="387" spans="3:7" x14ac:dyDescent="0.25">
      <c r="C387" s="303" t="s">
        <v>39</v>
      </c>
      <c r="D387" s="316" t="s">
        <v>1587</v>
      </c>
      <c r="E387" s="316" t="s">
        <v>1587</v>
      </c>
      <c r="F387" s="316" t="s">
        <v>1587</v>
      </c>
      <c r="G387" s="316" t="s">
        <v>1587</v>
      </c>
    </row>
    <row r="388" spans="3:7" x14ac:dyDescent="0.25">
      <c r="C388" s="303" t="s">
        <v>40</v>
      </c>
      <c r="D388" s="316" t="s">
        <v>1586</v>
      </c>
      <c r="E388" s="316" t="s">
        <v>1586</v>
      </c>
      <c r="F388" s="316" t="s">
        <v>1586</v>
      </c>
      <c r="G388" s="316" t="s">
        <v>1586</v>
      </c>
    </row>
    <row r="389" spans="3:7" x14ac:dyDescent="0.25">
      <c r="C389" s="303" t="s">
        <v>43</v>
      </c>
      <c r="D389" s="316" t="s">
        <v>1585</v>
      </c>
      <c r="E389" s="316" t="s">
        <v>1585</v>
      </c>
      <c r="F389" s="316" t="s">
        <v>1585</v>
      </c>
      <c r="G389" s="316" t="s">
        <v>1585</v>
      </c>
    </row>
    <row r="390" spans="3:7" x14ac:dyDescent="0.25">
      <c r="C390" s="303" t="s">
        <v>46</v>
      </c>
      <c r="D390" s="316" t="s">
        <v>47</v>
      </c>
      <c r="E390" s="316" t="s">
        <v>48</v>
      </c>
      <c r="F390" s="316" t="s">
        <v>48</v>
      </c>
      <c r="G390" s="316" t="s">
        <v>48</v>
      </c>
    </row>
    <row r="391" spans="3:7" x14ac:dyDescent="0.25">
      <c r="C391" s="303" t="s">
        <v>49</v>
      </c>
      <c r="D391" s="316" t="s">
        <v>47</v>
      </c>
      <c r="E391" s="316" t="s">
        <v>48</v>
      </c>
      <c r="F391" s="316" t="s">
        <v>48</v>
      </c>
      <c r="G391" s="316" t="s">
        <v>48</v>
      </c>
    </row>
    <row r="392" spans="3:7" x14ac:dyDescent="0.25">
      <c r="C392" s="303" t="s">
        <v>51</v>
      </c>
      <c r="D392" s="316" t="s">
        <v>47</v>
      </c>
      <c r="E392" s="316" t="s">
        <v>48</v>
      </c>
      <c r="F392" s="316" t="s">
        <v>48</v>
      </c>
      <c r="G392" s="316" t="s">
        <v>48</v>
      </c>
    </row>
    <row r="393" spans="3:7" x14ac:dyDescent="0.25">
      <c r="C393" s="1410" t="s">
        <v>52</v>
      </c>
      <c r="D393" s="1411"/>
      <c r="E393" s="1411"/>
      <c r="F393" s="1411"/>
      <c r="G393" s="1411"/>
    </row>
    <row r="394" spans="3:7" x14ac:dyDescent="0.25">
      <c r="C394" s="315"/>
      <c r="D394" s="314">
        <v>2022</v>
      </c>
      <c r="E394" s="314">
        <v>2023</v>
      </c>
      <c r="F394" s="314">
        <v>2024</v>
      </c>
      <c r="G394" s="314">
        <v>2025</v>
      </c>
    </row>
    <row r="395" spans="3:7" x14ac:dyDescent="0.25">
      <c r="C395" s="313"/>
      <c r="D395" s="312" t="s">
        <v>17</v>
      </c>
      <c r="E395" s="312" t="s">
        <v>18</v>
      </c>
      <c r="F395" s="312" t="s">
        <v>18</v>
      </c>
      <c r="G395" s="312" t="s">
        <v>18</v>
      </c>
    </row>
    <row r="396" spans="3:7" x14ac:dyDescent="0.25">
      <c r="C396" s="311" t="s">
        <v>53</v>
      </c>
      <c r="D396" s="309">
        <v>0</v>
      </c>
      <c r="E396" s="309">
        <v>0</v>
      </c>
      <c r="F396" s="309">
        <v>0</v>
      </c>
      <c r="G396" s="309">
        <v>0</v>
      </c>
    </row>
    <row r="397" spans="3:7" x14ac:dyDescent="0.25">
      <c r="C397" s="311" t="s">
        <v>54</v>
      </c>
      <c r="D397" s="309">
        <v>0</v>
      </c>
      <c r="E397" s="309">
        <v>0</v>
      </c>
      <c r="F397" s="309">
        <v>0</v>
      </c>
      <c r="G397" s="309">
        <v>0</v>
      </c>
    </row>
    <row r="398" spans="3:7" x14ac:dyDescent="0.25">
      <c r="C398" s="311" t="s">
        <v>55</v>
      </c>
      <c r="D398" s="309">
        <v>0</v>
      </c>
      <c r="E398" s="309">
        <v>0</v>
      </c>
      <c r="F398" s="309">
        <v>0</v>
      </c>
      <c r="G398" s="309">
        <v>0</v>
      </c>
    </row>
    <row r="399" spans="3:7" x14ac:dyDescent="0.25">
      <c r="C399" s="311" t="s">
        <v>56</v>
      </c>
      <c r="D399" s="309">
        <v>0</v>
      </c>
      <c r="E399" s="309">
        <v>0</v>
      </c>
      <c r="F399" s="309">
        <v>0</v>
      </c>
      <c r="G399" s="309">
        <v>0</v>
      </c>
    </row>
    <row r="400" spans="3:7" x14ac:dyDescent="0.25">
      <c r="C400" s="311" t="s">
        <v>54</v>
      </c>
      <c r="D400" s="309">
        <v>0</v>
      </c>
      <c r="E400" s="309">
        <v>0</v>
      </c>
      <c r="F400" s="309">
        <v>0</v>
      </c>
      <c r="G400" s="309">
        <v>0</v>
      </c>
    </row>
    <row r="401" spans="3:7" x14ac:dyDescent="0.25">
      <c r="C401" s="311" t="s">
        <v>55</v>
      </c>
      <c r="D401" s="309">
        <v>0</v>
      </c>
      <c r="E401" s="309">
        <v>0</v>
      </c>
      <c r="F401" s="309">
        <v>0</v>
      </c>
      <c r="G401" s="309">
        <v>0</v>
      </c>
    </row>
    <row r="402" spans="3:7" x14ac:dyDescent="0.25">
      <c r="C402" s="311" t="s">
        <v>57</v>
      </c>
      <c r="D402" s="309">
        <v>0</v>
      </c>
      <c r="E402" s="309">
        <v>0</v>
      </c>
      <c r="F402" s="309">
        <v>0</v>
      </c>
      <c r="G402" s="309">
        <v>0</v>
      </c>
    </row>
    <row r="403" spans="3:7" x14ac:dyDescent="0.25">
      <c r="C403" s="311" t="s">
        <v>54</v>
      </c>
      <c r="D403" s="309">
        <v>0</v>
      </c>
      <c r="E403" s="309">
        <v>0</v>
      </c>
      <c r="F403" s="309">
        <v>0</v>
      </c>
      <c r="G403" s="309">
        <v>0</v>
      </c>
    </row>
    <row r="404" spans="3:7" x14ac:dyDescent="0.25">
      <c r="C404" s="311" t="s">
        <v>55</v>
      </c>
      <c r="D404" s="309">
        <v>0</v>
      </c>
      <c r="E404" s="309">
        <v>0</v>
      </c>
      <c r="F404" s="309">
        <v>0</v>
      </c>
      <c r="G404" s="309">
        <v>0</v>
      </c>
    </row>
    <row r="405" spans="3:7" x14ac:dyDescent="0.25">
      <c r="C405" s="311" t="s">
        <v>58</v>
      </c>
      <c r="D405" s="309">
        <v>0</v>
      </c>
      <c r="E405" s="309">
        <v>0</v>
      </c>
      <c r="F405" s="309">
        <v>0</v>
      </c>
      <c r="G405" s="309">
        <v>0</v>
      </c>
    </row>
    <row r="406" spans="3:7" x14ac:dyDescent="0.25">
      <c r="C406" s="311" t="s">
        <v>54</v>
      </c>
      <c r="D406" s="309">
        <v>0</v>
      </c>
      <c r="E406" s="309">
        <v>0</v>
      </c>
      <c r="F406" s="309">
        <v>0</v>
      </c>
      <c r="G406" s="309">
        <v>0</v>
      </c>
    </row>
    <row r="407" spans="3:7" x14ac:dyDescent="0.25">
      <c r="C407" s="311" t="s">
        <v>55</v>
      </c>
      <c r="D407" s="309">
        <v>0</v>
      </c>
      <c r="E407" s="309">
        <v>0</v>
      </c>
      <c r="F407" s="309">
        <v>0</v>
      </c>
      <c r="G407" s="309">
        <v>0</v>
      </c>
    </row>
    <row r="408" spans="3:7" x14ac:dyDescent="0.25">
      <c r="C408" s="311" t="s">
        <v>59</v>
      </c>
      <c r="D408" s="309">
        <v>210000000</v>
      </c>
      <c r="E408" s="309">
        <v>210000000</v>
      </c>
      <c r="F408" s="309">
        <v>210000000</v>
      </c>
      <c r="G408" s="309">
        <v>210000000</v>
      </c>
    </row>
    <row r="409" spans="3:7" x14ac:dyDescent="0.25">
      <c r="C409" s="311" t="s">
        <v>54</v>
      </c>
      <c r="D409" s="309">
        <v>210000000</v>
      </c>
      <c r="E409" s="309">
        <v>210000000</v>
      </c>
      <c r="F409" s="309">
        <v>210000000</v>
      </c>
      <c r="G409" s="309">
        <v>210000000</v>
      </c>
    </row>
    <row r="410" spans="3:7" x14ac:dyDescent="0.25">
      <c r="C410" s="311" t="s">
        <v>55</v>
      </c>
      <c r="D410" s="309">
        <v>0</v>
      </c>
      <c r="E410" s="309">
        <v>0</v>
      </c>
      <c r="F410" s="309">
        <v>0</v>
      </c>
      <c r="G410" s="309">
        <v>0</v>
      </c>
    </row>
    <row r="411" spans="3:7" x14ac:dyDescent="0.25">
      <c r="C411" s="311" t="s">
        <v>60</v>
      </c>
      <c r="D411" s="309">
        <v>0</v>
      </c>
      <c r="E411" s="309">
        <v>0</v>
      </c>
      <c r="F411" s="309">
        <v>0</v>
      </c>
      <c r="G411" s="309">
        <v>0</v>
      </c>
    </row>
    <row r="412" spans="3:7" x14ac:dyDescent="0.25">
      <c r="C412" s="311" t="s">
        <v>54</v>
      </c>
      <c r="D412" s="309">
        <v>0</v>
      </c>
      <c r="E412" s="309">
        <v>0</v>
      </c>
      <c r="F412" s="309">
        <v>0</v>
      </c>
      <c r="G412" s="309">
        <v>0</v>
      </c>
    </row>
    <row r="413" spans="3:7" x14ac:dyDescent="0.25">
      <c r="C413" s="311" t="s">
        <v>55</v>
      </c>
      <c r="D413" s="309">
        <v>0</v>
      </c>
      <c r="E413" s="309">
        <v>0</v>
      </c>
      <c r="F413" s="309">
        <v>0</v>
      </c>
      <c r="G413" s="309">
        <v>0</v>
      </c>
    </row>
    <row r="414" spans="3:7" x14ac:dyDescent="0.25">
      <c r="C414" s="311" t="s">
        <v>61</v>
      </c>
      <c r="D414" s="309">
        <v>0</v>
      </c>
      <c r="E414" s="309">
        <v>0</v>
      </c>
      <c r="F414" s="309">
        <v>0</v>
      </c>
      <c r="G414" s="309">
        <v>0</v>
      </c>
    </row>
    <row r="415" spans="3:7" x14ac:dyDescent="0.25">
      <c r="C415" s="311" t="s">
        <v>54</v>
      </c>
      <c r="D415" s="309">
        <v>0</v>
      </c>
      <c r="E415" s="309">
        <v>0</v>
      </c>
      <c r="F415" s="309">
        <v>0</v>
      </c>
      <c r="G415" s="309">
        <v>0</v>
      </c>
    </row>
    <row r="416" spans="3:7" x14ac:dyDescent="0.25">
      <c r="C416" s="311" t="s">
        <v>55</v>
      </c>
      <c r="D416" s="309">
        <v>0</v>
      </c>
      <c r="E416" s="309">
        <v>0</v>
      </c>
      <c r="F416" s="309">
        <v>0</v>
      </c>
      <c r="G416" s="309">
        <v>0</v>
      </c>
    </row>
    <row r="417" spans="3:7" x14ac:dyDescent="0.25">
      <c r="C417" s="311" t="s">
        <v>62</v>
      </c>
      <c r="D417" s="309">
        <v>0</v>
      </c>
      <c r="E417" s="309">
        <v>0</v>
      </c>
      <c r="F417" s="309">
        <v>0</v>
      </c>
      <c r="G417" s="309">
        <v>0</v>
      </c>
    </row>
    <row r="418" spans="3:7" x14ac:dyDescent="0.25">
      <c r="C418" s="311" t="s">
        <v>54</v>
      </c>
      <c r="D418" s="309">
        <v>0</v>
      </c>
      <c r="E418" s="309">
        <v>0</v>
      </c>
      <c r="F418" s="309">
        <v>0</v>
      </c>
      <c r="G418" s="309">
        <v>0</v>
      </c>
    </row>
    <row r="419" spans="3:7" x14ac:dyDescent="0.25">
      <c r="C419" s="311" t="s">
        <v>63</v>
      </c>
      <c r="D419" s="309">
        <v>0</v>
      </c>
      <c r="E419" s="309">
        <v>0</v>
      </c>
      <c r="F419" s="309">
        <v>0</v>
      </c>
      <c r="G419" s="309">
        <v>0</v>
      </c>
    </row>
    <row r="420" spans="3:7" x14ac:dyDescent="0.25">
      <c r="C420" s="311" t="s">
        <v>64</v>
      </c>
      <c r="D420" s="309">
        <v>0</v>
      </c>
      <c r="E420" s="309">
        <v>0</v>
      </c>
      <c r="F420" s="309">
        <v>0</v>
      </c>
      <c r="G420" s="309">
        <v>0</v>
      </c>
    </row>
    <row r="421" spans="3:7" x14ac:dyDescent="0.25">
      <c r="C421" s="311" t="s">
        <v>65</v>
      </c>
      <c r="D421" s="309">
        <v>0</v>
      </c>
      <c r="E421" s="309">
        <v>0</v>
      </c>
      <c r="F421" s="309">
        <v>0</v>
      </c>
      <c r="G421" s="309">
        <v>0</v>
      </c>
    </row>
    <row r="422" spans="3:7" x14ac:dyDescent="0.25">
      <c r="C422" s="311" t="s">
        <v>66</v>
      </c>
      <c r="D422" s="309">
        <v>0</v>
      </c>
      <c r="E422" s="309">
        <v>0</v>
      </c>
      <c r="F422" s="309">
        <v>0</v>
      </c>
      <c r="G422" s="309">
        <v>0</v>
      </c>
    </row>
    <row r="423" spans="3:7" x14ac:dyDescent="0.25">
      <c r="C423" s="311" t="s">
        <v>67</v>
      </c>
      <c r="D423" s="309">
        <v>0</v>
      </c>
      <c r="E423" s="309">
        <v>0</v>
      </c>
      <c r="F423" s="309">
        <v>0</v>
      </c>
      <c r="G423" s="309">
        <v>0</v>
      </c>
    </row>
    <row r="424" spans="3:7" x14ac:dyDescent="0.25">
      <c r="C424" s="311" t="s">
        <v>54</v>
      </c>
      <c r="D424" s="309">
        <v>0</v>
      </c>
      <c r="E424" s="309">
        <v>0</v>
      </c>
      <c r="F424" s="309">
        <v>0</v>
      </c>
      <c r="G424" s="309">
        <v>0</v>
      </c>
    </row>
    <row r="425" spans="3:7" x14ac:dyDescent="0.25">
      <c r="C425" s="311" t="s">
        <v>63</v>
      </c>
      <c r="D425" s="309">
        <v>0</v>
      </c>
      <c r="E425" s="309">
        <v>0</v>
      </c>
      <c r="F425" s="309">
        <v>0</v>
      </c>
      <c r="G425" s="309">
        <v>0</v>
      </c>
    </row>
    <row r="426" spans="3:7" x14ac:dyDescent="0.25">
      <c r="C426" s="311" t="s">
        <v>64</v>
      </c>
      <c r="D426" s="309">
        <v>0</v>
      </c>
      <c r="E426" s="309">
        <v>0</v>
      </c>
      <c r="F426" s="309">
        <v>0</v>
      </c>
      <c r="G426" s="309">
        <v>0</v>
      </c>
    </row>
    <row r="427" spans="3:7" x14ac:dyDescent="0.25">
      <c r="C427" s="311" t="s">
        <v>65</v>
      </c>
      <c r="D427" s="309">
        <v>0</v>
      </c>
      <c r="E427" s="309">
        <v>0</v>
      </c>
      <c r="F427" s="309">
        <v>0</v>
      </c>
      <c r="G427" s="309">
        <v>0</v>
      </c>
    </row>
    <row r="428" spans="3:7" x14ac:dyDescent="0.25">
      <c r="C428" s="311" t="s">
        <v>66</v>
      </c>
      <c r="D428" s="309">
        <v>0</v>
      </c>
      <c r="E428" s="309">
        <v>0</v>
      </c>
      <c r="F428" s="309">
        <v>0</v>
      </c>
      <c r="G428" s="309">
        <v>0</v>
      </c>
    </row>
    <row r="429" spans="3:7" x14ac:dyDescent="0.25">
      <c r="C429" s="311" t="s">
        <v>68</v>
      </c>
      <c r="D429" s="309">
        <v>0</v>
      </c>
      <c r="E429" s="309">
        <v>0</v>
      </c>
      <c r="F429" s="309">
        <v>0</v>
      </c>
      <c r="G429" s="309">
        <v>0</v>
      </c>
    </row>
    <row r="430" spans="3:7" x14ac:dyDescent="0.25">
      <c r="C430" s="311" t="s">
        <v>54</v>
      </c>
      <c r="D430" s="309">
        <v>0</v>
      </c>
      <c r="E430" s="309">
        <v>0</v>
      </c>
      <c r="F430" s="309">
        <v>0</v>
      </c>
      <c r="G430" s="309">
        <v>0</v>
      </c>
    </row>
    <row r="431" spans="3:7" x14ac:dyDescent="0.25">
      <c r="C431" s="311" t="s">
        <v>63</v>
      </c>
      <c r="D431" s="309">
        <v>0</v>
      </c>
      <c r="E431" s="309">
        <v>0</v>
      </c>
      <c r="F431" s="309">
        <v>0</v>
      </c>
      <c r="G431" s="309">
        <v>0</v>
      </c>
    </row>
    <row r="432" spans="3:7" x14ac:dyDescent="0.25">
      <c r="C432" s="311" t="s">
        <v>64</v>
      </c>
      <c r="D432" s="309">
        <v>0</v>
      </c>
      <c r="E432" s="309">
        <v>0</v>
      </c>
      <c r="F432" s="309">
        <v>0</v>
      </c>
      <c r="G432" s="309">
        <v>0</v>
      </c>
    </row>
    <row r="433" spans="3:7" x14ac:dyDescent="0.25">
      <c r="C433" s="311" t="s">
        <v>65</v>
      </c>
      <c r="D433" s="309">
        <v>0</v>
      </c>
      <c r="E433" s="309">
        <v>0</v>
      </c>
      <c r="F433" s="309">
        <v>0</v>
      </c>
      <c r="G433" s="309">
        <v>0</v>
      </c>
    </row>
    <row r="434" spans="3:7" x14ac:dyDescent="0.25">
      <c r="C434" s="311" t="s">
        <v>66</v>
      </c>
      <c r="D434" s="309">
        <v>0</v>
      </c>
      <c r="E434" s="309">
        <v>0</v>
      </c>
      <c r="F434" s="309">
        <v>0</v>
      </c>
      <c r="G434" s="309">
        <v>0</v>
      </c>
    </row>
    <row r="435" spans="3:7" x14ac:dyDescent="0.25">
      <c r="C435" s="311" t="s">
        <v>69</v>
      </c>
      <c r="D435" s="309">
        <v>0</v>
      </c>
      <c r="E435" s="309">
        <v>0</v>
      </c>
      <c r="F435" s="309">
        <v>0</v>
      </c>
      <c r="G435" s="309">
        <v>0</v>
      </c>
    </row>
    <row r="436" spans="3:7" x14ac:dyDescent="0.25">
      <c r="C436" s="311" t="s">
        <v>70</v>
      </c>
      <c r="D436" s="309">
        <v>0</v>
      </c>
      <c r="E436" s="309">
        <v>0</v>
      </c>
      <c r="F436" s="309">
        <v>0</v>
      </c>
      <c r="G436" s="309">
        <v>0</v>
      </c>
    </row>
    <row r="437" spans="3:7" x14ac:dyDescent="0.25">
      <c r="C437" s="310" t="s">
        <v>71</v>
      </c>
      <c r="D437" s="309">
        <v>210000000</v>
      </c>
      <c r="E437" s="309">
        <v>210000000</v>
      </c>
      <c r="F437" s="309">
        <v>210000000</v>
      </c>
      <c r="G437" s="309">
        <v>210000000</v>
      </c>
    </row>
    <row r="438" spans="3:7" x14ac:dyDescent="0.25">
      <c r="C438" s="318" t="s">
        <v>33</v>
      </c>
      <c r="D438" s="1414" t="s">
        <v>1584</v>
      </c>
      <c r="E438" s="1415"/>
      <c r="F438" s="1415"/>
      <c r="G438" s="1415"/>
    </row>
    <row r="439" spans="3:7" x14ac:dyDescent="0.25">
      <c r="C439" s="317" t="s">
        <v>35</v>
      </c>
      <c r="D439" s="1408" t="s">
        <v>1583</v>
      </c>
      <c r="E439" s="1409"/>
      <c r="F439" s="1409"/>
      <c r="G439" s="1409"/>
    </row>
    <row r="440" spans="3:7" x14ac:dyDescent="0.25">
      <c r="C440" s="317" t="s">
        <v>37</v>
      </c>
      <c r="D440" s="1408" t="s">
        <v>1582</v>
      </c>
      <c r="E440" s="1409"/>
      <c r="F440" s="1409"/>
      <c r="G440" s="1409"/>
    </row>
    <row r="441" spans="3:7" x14ac:dyDescent="0.25">
      <c r="C441" s="315"/>
      <c r="D441" s="314">
        <v>2022</v>
      </c>
      <c r="E441" s="314">
        <v>2023</v>
      </c>
      <c r="F441" s="314">
        <v>2024</v>
      </c>
      <c r="G441" s="314">
        <v>2025</v>
      </c>
    </row>
    <row r="442" spans="3:7" x14ac:dyDescent="0.25">
      <c r="C442" s="313"/>
      <c r="D442" s="312" t="s">
        <v>17</v>
      </c>
      <c r="E442" s="312" t="s">
        <v>18</v>
      </c>
      <c r="F442" s="312" t="s">
        <v>18</v>
      </c>
      <c r="G442" s="312" t="s">
        <v>18</v>
      </c>
    </row>
    <row r="443" spans="3:7" x14ac:dyDescent="0.25">
      <c r="C443" s="303" t="s">
        <v>39</v>
      </c>
      <c r="D443" s="316" t="s">
        <v>1581</v>
      </c>
      <c r="E443" s="316" t="s">
        <v>1581</v>
      </c>
      <c r="F443" s="316" t="s">
        <v>1581</v>
      </c>
      <c r="G443" s="316" t="s">
        <v>1581</v>
      </c>
    </row>
    <row r="444" spans="3:7" x14ac:dyDescent="0.25">
      <c r="C444" s="303" t="s">
        <v>40</v>
      </c>
      <c r="D444" s="316" t="s">
        <v>1580</v>
      </c>
      <c r="E444" s="316" t="s">
        <v>1580</v>
      </c>
      <c r="F444" s="316" t="s">
        <v>1580</v>
      </c>
      <c r="G444" s="316" t="s">
        <v>1580</v>
      </c>
    </row>
    <row r="445" spans="3:7" x14ac:dyDescent="0.25">
      <c r="C445" s="303" t="s">
        <v>43</v>
      </c>
      <c r="D445" s="316" t="s">
        <v>1579</v>
      </c>
      <c r="E445" s="316" t="s">
        <v>1579</v>
      </c>
      <c r="F445" s="316" t="s">
        <v>1579</v>
      </c>
      <c r="G445" s="316" t="s">
        <v>1579</v>
      </c>
    </row>
    <row r="446" spans="3:7" x14ac:dyDescent="0.25">
      <c r="C446" s="303" t="s">
        <v>46</v>
      </c>
      <c r="D446" s="316" t="s">
        <v>47</v>
      </c>
      <c r="E446" s="316" t="s">
        <v>48</v>
      </c>
      <c r="F446" s="316" t="s">
        <v>48</v>
      </c>
      <c r="G446" s="316" t="s">
        <v>48</v>
      </c>
    </row>
    <row r="447" spans="3:7" x14ac:dyDescent="0.25">
      <c r="C447" s="303" t="s">
        <v>49</v>
      </c>
      <c r="D447" s="316" t="s">
        <v>47</v>
      </c>
      <c r="E447" s="316" t="s">
        <v>48</v>
      </c>
      <c r="F447" s="316" t="s">
        <v>48</v>
      </c>
      <c r="G447" s="316" t="s">
        <v>48</v>
      </c>
    </row>
    <row r="448" spans="3:7" x14ac:dyDescent="0.25">
      <c r="C448" s="303" t="s">
        <v>51</v>
      </c>
      <c r="D448" s="316" t="s">
        <v>47</v>
      </c>
      <c r="E448" s="316" t="s">
        <v>48</v>
      </c>
      <c r="F448" s="316" t="s">
        <v>48</v>
      </c>
      <c r="G448" s="316" t="s">
        <v>48</v>
      </c>
    </row>
    <row r="449" spans="3:7" x14ac:dyDescent="0.25">
      <c r="C449" s="1410" t="s">
        <v>52</v>
      </c>
      <c r="D449" s="1411"/>
      <c r="E449" s="1411"/>
      <c r="F449" s="1411"/>
      <c r="G449" s="1411"/>
    </row>
    <row r="450" spans="3:7" x14ac:dyDescent="0.25">
      <c r="C450" s="315"/>
      <c r="D450" s="314">
        <v>2022</v>
      </c>
      <c r="E450" s="314">
        <v>2023</v>
      </c>
      <c r="F450" s="314">
        <v>2024</v>
      </c>
      <c r="G450" s="314">
        <v>2025</v>
      </c>
    </row>
    <row r="451" spans="3:7" x14ac:dyDescent="0.25">
      <c r="C451" s="313"/>
      <c r="D451" s="312" t="s">
        <v>17</v>
      </c>
      <c r="E451" s="312" t="s">
        <v>18</v>
      </c>
      <c r="F451" s="312" t="s">
        <v>18</v>
      </c>
      <c r="G451" s="312" t="s">
        <v>18</v>
      </c>
    </row>
    <row r="452" spans="3:7" x14ac:dyDescent="0.25">
      <c r="C452" s="311" t="s">
        <v>53</v>
      </c>
      <c r="D452" s="309">
        <v>0</v>
      </c>
      <c r="E452" s="309">
        <v>0</v>
      </c>
      <c r="F452" s="309">
        <v>0</v>
      </c>
      <c r="G452" s="309">
        <v>0</v>
      </c>
    </row>
    <row r="453" spans="3:7" x14ac:dyDescent="0.25">
      <c r="C453" s="311" t="s">
        <v>54</v>
      </c>
      <c r="D453" s="309">
        <v>0</v>
      </c>
      <c r="E453" s="309">
        <v>0</v>
      </c>
      <c r="F453" s="309">
        <v>0</v>
      </c>
      <c r="G453" s="309">
        <v>0</v>
      </c>
    </row>
    <row r="454" spans="3:7" x14ac:dyDescent="0.25">
      <c r="C454" s="311" t="s">
        <v>55</v>
      </c>
      <c r="D454" s="309">
        <v>0</v>
      </c>
      <c r="E454" s="309">
        <v>0</v>
      </c>
      <c r="F454" s="309">
        <v>0</v>
      </c>
      <c r="G454" s="309">
        <v>0</v>
      </c>
    </row>
    <row r="455" spans="3:7" x14ac:dyDescent="0.25">
      <c r="C455" s="311" t="s">
        <v>56</v>
      </c>
      <c r="D455" s="309">
        <v>0</v>
      </c>
      <c r="E455" s="309">
        <v>0</v>
      </c>
      <c r="F455" s="309">
        <v>0</v>
      </c>
      <c r="G455" s="309">
        <v>0</v>
      </c>
    </row>
    <row r="456" spans="3:7" x14ac:dyDescent="0.25">
      <c r="C456" s="311" t="s">
        <v>54</v>
      </c>
      <c r="D456" s="309">
        <v>0</v>
      </c>
      <c r="E456" s="309">
        <v>0</v>
      </c>
      <c r="F456" s="309">
        <v>0</v>
      </c>
      <c r="G456" s="309">
        <v>0</v>
      </c>
    </row>
    <row r="457" spans="3:7" x14ac:dyDescent="0.25">
      <c r="C457" s="311" t="s">
        <v>55</v>
      </c>
      <c r="D457" s="309">
        <v>0</v>
      </c>
      <c r="E457" s="309">
        <v>0</v>
      </c>
      <c r="F457" s="309">
        <v>0</v>
      </c>
      <c r="G457" s="309">
        <v>0</v>
      </c>
    </row>
    <row r="458" spans="3:7" x14ac:dyDescent="0.25">
      <c r="C458" s="311" t="s">
        <v>57</v>
      </c>
      <c r="D458" s="309">
        <v>0</v>
      </c>
      <c r="E458" s="309">
        <v>0</v>
      </c>
      <c r="F458" s="309">
        <v>0</v>
      </c>
      <c r="G458" s="309">
        <v>0</v>
      </c>
    </row>
    <row r="459" spans="3:7" x14ac:dyDescent="0.25">
      <c r="C459" s="311" t="s">
        <v>54</v>
      </c>
      <c r="D459" s="309">
        <v>0</v>
      </c>
      <c r="E459" s="309">
        <v>0</v>
      </c>
      <c r="F459" s="309">
        <v>0</v>
      </c>
      <c r="G459" s="309">
        <v>0</v>
      </c>
    </row>
    <row r="460" spans="3:7" x14ac:dyDescent="0.25">
      <c r="C460" s="311" t="s">
        <v>55</v>
      </c>
      <c r="D460" s="309">
        <v>0</v>
      </c>
      <c r="E460" s="309">
        <v>0</v>
      </c>
      <c r="F460" s="309">
        <v>0</v>
      </c>
      <c r="G460" s="309">
        <v>0</v>
      </c>
    </row>
    <row r="461" spans="3:7" x14ac:dyDescent="0.25">
      <c r="C461" s="311" t="s">
        <v>58</v>
      </c>
      <c r="D461" s="309">
        <v>0</v>
      </c>
      <c r="E461" s="309">
        <v>0</v>
      </c>
      <c r="F461" s="309">
        <v>0</v>
      </c>
      <c r="G461" s="309">
        <v>0</v>
      </c>
    </row>
    <row r="462" spans="3:7" x14ac:dyDescent="0.25">
      <c r="C462" s="311" t="s">
        <v>54</v>
      </c>
      <c r="D462" s="309">
        <v>0</v>
      </c>
      <c r="E462" s="309">
        <v>0</v>
      </c>
      <c r="F462" s="309">
        <v>0</v>
      </c>
      <c r="G462" s="309">
        <v>0</v>
      </c>
    </row>
    <row r="463" spans="3:7" x14ac:dyDescent="0.25">
      <c r="C463" s="311" t="s">
        <v>55</v>
      </c>
      <c r="D463" s="309">
        <v>0</v>
      </c>
      <c r="E463" s="309">
        <v>0</v>
      </c>
      <c r="F463" s="309">
        <v>0</v>
      </c>
      <c r="G463" s="309">
        <v>0</v>
      </c>
    </row>
    <row r="464" spans="3:7" x14ac:dyDescent="0.25">
      <c r="C464" s="311" t="s">
        <v>59</v>
      </c>
      <c r="D464" s="309">
        <v>30000000</v>
      </c>
      <c r="E464" s="309">
        <v>30000000</v>
      </c>
      <c r="F464" s="309">
        <v>30000000</v>
      </c>
      <c r="G464" s="309">
        <v>30000000</v>
      </c>
    </row>
    <row r="465" spans="3:7" x14ac:dyDescent="0.25">
      <c r="C465" s="311" t="s">
        <v>54</v>
      </c>
      <c r="D465" s="309">
        <v>30000000</v>
      </c>
      <c r="E465" s="309">
        <v>30000000</v>
      </c>
      <c r="F465" s="309">
        <v>30000000</v>
      </c>
      <c r="G465" s="309">
        <v>30000000</v>
      </c>
    </row>
    <row r="466" spans="3:7" x14ac:dyDescent="0.25">
      <c r="C466" s="311" t="s">
        <v>55</v>
      </c>
      <c r="D466" s="309">
        <v>0</v>
      </c>
      <c r="E466" s="309">
        <v>0</v>
      </c>
      <c r="F466" s="309">
        <v>0</v>
      </c>
      <c r="G466" s="309">
        <v>0</v>
      </c>
    </row>
    <row r="467" spans="3:7" x14ac:dyDescent="0.25">
      <c r="C467" s="311" t="s">
        <v>60</v>
      </c>
      <c r="D467" s="309">
        <v>0</v>
      </c>
      <c r="E467" s="309">
        <v>0</v>
      </c>
      <c r="F467" s="309">
        <v>0</v>
      </c>
      <c r="G467" s="309">
        <v>0</v>
      </c>
    </row>
    <row r="468" spans="3:7" x14ac:dyDescent="0.25">
      <c r="C468" s="311" t="s">
        <v>54</v>
      </c>
      <c r="D468" s="309">
        <v>0</v>
      </c>
      <c r="E468" s="309">
        <v>0</v>
      </c>
      <c r="F468" s="309">
        <v>0</v>
      </c>
      <c r="G468" s="309">
        <v>0</v>
      </c>
    </row>
    <row r="469" spans="3:7" x14ac:dyDescent="0.25">
      <c r="C469" s="311" t="s">
        <v>55</v>
      </c>
      <c r="D469" s="309">
        <v>0</v>
      </c>
      <c r="E469" s="309">
        <v>0</v>
      </c>
      <c r="F469" s="309">
        <v>0</v>
      </c>
      <c r="G469" s="309">
        <v>0</v>
      </c>
    </row>
    <row r="470" spans="3:7" x14ac:dyDescent="0.25">
      <c r="C470" s="311" t="s">
        <v>61</v>
      </c>
      <c r="D470" s="309">
        <v>0</v>
      </c>
      <c r="E470" s="309">
        <v>0</v>
      </c>
      <c r="F470" s="309">
        <v>0</v>
      </c>
      <c r="G470" s="309">
        <v>0</v>
      </c>
    </row>
    <row r="471" spans="3:7" x14ac:dyDescent="0.25">
      <c r="C471" s="311" t="s">
        <v>54</v>
      </c>
      <c r="D471" s="309">
        <v>0</v>
      </c>
      <c r="E471" s="309">
        <v>0</v>
      </c>
      <c r="F471" s="309">
        <v>0</v>
      </c>
      <c r="G471" s="309">
        <v>0</v>
      </c>
    </row>
    <row r="472" spans="3:7" x14ac:dyDescent="0.25">
      <c r="C472" s="311" t="s">
        <v>55</v>
      </c>
      <c r="D472" s="309">
        <v>0</v>
      </c>
      <c r="E472" s="309">
        <v>0</v>
      </c>
      <c r="F472" s="309">
        <v>0</v>
      </c>
      <c r="G472" s="309">
        <v>0</v>
      </c>
    </row>
    <row r="473" spans="3:7" x14ac:dyDescent="0.25">
      <c r="C473" s="311" t="s">
        <v>62</v>
      </c>
      <c r="D473" s="309">
        <v>0</v>
      </c>
      <c r="E473" s="309">
        <v>0</v>
      </c>
      <c r="F473" s="309">
        <v>0</v>
      </c>
      <c r="G473" s="309">
        <v>0</v>
      </c>
    </row>
    <row r="474" spans="3:7" x14ac:dyDescent="0.25">
      <c r="C474" s="311" t="s">
        <v>54</v>
      </c>
      <c r="D474" s="309">
        <v>0</v>
      </c>
      <c r="E474" s="309">
        <v>0</v>
      </c>
      <c r="F474" s="309">
        <v>0</v>
      </c>
      <c r="G474" s="309">
        <v>0</v>
      </c>
    </row>
    <row r="475" spans="3:7" x14ac:dyDescent="0.25">
      <c r="C475" s="311" t="s">
        <v>63</v>
      </c>
      <c r="D475" s="309">
        <v>0</v>
      </c>
      <c r="E475" s="309">
        <v>0</v>
      </c>
      <c r="F475" s="309">
        <v>0</v>
      </c>
      <c r="G475" s="309">
        <v>0</v>
      </c>
    </row>
    <row r="476" spans="3:7" x14ac:dyDescent="0.25">
      <c r="C476" s="311" t="s">
        <v>64</v>
      </c>
      <c r="D476" s="309">
        <v>0</v>
      </c>
      <c r="E476" s="309">
        <v>0</v>
      </c>
      <c r="F476" s="309">
        <v>0</v>
      </c>
      <c r="G476" s="309">
        <v>0</v>
      </c>
    </row>
    <row r="477" spans="3:7" x14ac:dyDescent="0.25">
      <c r="C477" s="311" t="s">
        <v>65</v>
      </c>
      <c r="D477" s="309">
        <v>0</v>
      </c>
      <c r="E477" s="309">
        <v>0</v>
      </c>
      <c r="F477" s="309">
        <v>0</v>
      </c>
      <c r="G477" s="309">
        <v>0</v>
      </c>
    </row>
    <row r="478" spans="3:7" x14ac:dyDescent="0.25">
      <c r="C478" s="311" t="s">
        <v>66</v>
      </c>
      <c r="D478" s="309">
        <v>0</v>
      </c>
      <c r="E478" s="309">
        <v>0</v>
      </c>
      <c r="F478" s="309">
        <v>0</v>
      </c>
      <c r="G478" s="309">
        <v>0</v>
      </c>
    </row>
    <row r="479" spans="3:7" x14ac:dyDescent="0.25">
      <c r="C479" s="311" t="s">
        <v>67</v>
      </c>
      <c r="D479" s="309">
        <v>0</v>
      </c>
      <c r="E479" s="309">
        <v>0</v>
      </c>
      <c r="F479" s="309">
        <v>0</v>
      </c>
      <c r="G479" s="309">
        <v>0</v>
      </c>
    </row>
    <row r="480" spans="3:7" x14ac:dyDescent="0.25">
      <c r="C480" s="311" t="s">
        <v>54</v>
      </c>
      <c r="D480" s="309">
        <v>0</v>
      </c>
      <c r="E480" s="309">
        <v>0</v>
      </c>
      <c r="F480" s="309">
        <v>0</v>
      </c>
      <c r="G480" s="309">
        <v>0</v>
      </c>
    </row>
    <row r="481" spans="3:7" x14ac:dyDescent="0.25">
      <c r="C481" s="311" t="s">
        <v>63</v>
      </c>
      <c r="D481" s="309">
        <v>0</v>
      </c>
      <c r="E481" s="309">
        <v>0</v>
      </c>
      <c r="F481" s="309">
        <v>0</v>
      </c>
      <c r="G481" s="309">
        <v>0</v>
      </c>
    </row>
    <row r="482" spans="3:7" x14ac:dyDescent="0.25">
      <c r="C482" s="311" t="s">
        <v>64</v>
      </c>
      <c r="D482" s="309">
        <v>0</v>
      </c>
      <c r="E482" s="309">
        <v>0</v>
      </c>
      <c r="F482" s="309">
        <v>0</v>
      </c>
      <c r="G482" s="309">
        <v>0</v>
      </c>
    </row>
    <row r="483" spans="3:7" x14ac:dyDescent="0.25">
      <c r="C483" s="311" t="s">
        <v>65</v>
      </c>
      <c r="D483" s="309">
        <v>0</v>
      </c>
      <c r="E483" s="309">
        <v>0</v>
      </c>
      <c r="F483" s="309">
        <v>0</v>
      </c>
      <c r="G483" s="309">
        <v>0</v>
      </c>
    </row>
    <row r="484" spans="3:7" x14ac:dyDescent="0.25">
      <c r="C484" s="311" t="s">
        <v>66</v>
      </c>
      <c r="D484" s="309">
        <v>0</v>
      </c>
      <c r="E484" s="309">
        <v>0</v>
      </c>
      <c r="F484" s="309">
        <v>0</v>
      </c>
      <c r="G484" s="309">
        <v>0</v>
      </c>
    </row>
    <row r="485" spans="3:7" x14ac:dyDescent="0.25">
      <c r="C485" s="311" t="s">
        <v>68</v>
      </c>
      <c r="D485" s="309">
        <v>0</v>
      </c>
      <c r="E485" s="309">
        <v>0</v>
      </c>
      <c r="F485" s="309">
        <v>0</v>
      </c>
      <c r="G485" s="309">
        <v>0</v>
      </c>
    </row>
    <row r="486" spans="3:7" x14ac:dyDescent="0.25">
      <c r="C486" s="311" t="s">
        <v>54</v>
      </c>
      <c r="D486" s="309">
        <v>0</v>
      </c>
      <c r="E486" s="309">
        <v>0</v>
      </c>
      <c r="F486" s="309">
        <v>0</v>
      </c>
      <c r="G486" s="309">
        <v>0</v>
      </c>
    </row>
    <row r="487" spans="3:7" x14ac:dyDescent="0.25">
      <c r="C487" s="311" t="s">
        <v>63</v>
      </c>
      <c r="D487" s="309">
        <v>0</v>
      </c>
      <c r="E487" s="309">
        <v>0</v>
      </c>
      <c r="F487" s="309">
        <v>0</v>
      </c>
      <c r="G487" s="309">
        <v>0</v>
      </c>
    </row>
    <row r="488" spans="3:7" x14ac:dyDescent="0.25">
      <c r="C488" s="311" t="s">
        <v>64</v>
      </c>
      <c r="D488" s="309">
        <v>0</v>
      </c>
      <c r="E488" s="309">
        <v>0</v>
      </c>
      <c r="F488" s="309">
        <v>0</v>
      </c>
      <c r="G488" s="309">
        <v>0</v>
      </c>
    </row>
    <row r="489" spans="3:7" x14ac:dyDescent="0.25">
      <c r="C489" s="311" t="s">
        <v>65</v>
      </c>
      <c r="D489" s="309">
        <v>0</v>
      </c>
      <c r="E489" s="309">
        <v>0</v>
      </c>
      <c r="F489" s="309">
        <v>0</v>
      </c>
      <c r="G489" s="309">
        <v>0</v>
      </c>
    </row>
    <row r="490" spans="3:7" x14ac:dyDescent="0.25">
      <c r="C490" s="311" t="s">
        <v>66</v>
      </c>
      <c r="D490" s="309">
        <v>0</v>
      </c>
      <c r="E490" s="309">
        <v>0</v>
      </c>
      <c r="F490" s="309">
        <v>0</v>
      </c>
      <c r="G490" s="309">
        <v>0</v>
      </c>
    </row>
    <row r="491" spans="3:7" x14ac:dyDescent="0.25">
      <c r="C491" s="311" t="s">
        <v>69</v>
      </c>
      <c r="D491" s="309">
        <v>0</v>
      </c>
      <c r="E491" s="309">
        <v>0</v>
      </c>
      <c r="F491" s="309">
        <v>0</v>
      </c>
      <c r="G491" s="309">
        <v>0</v>
      </c>
    </row>
    <row r="492" spans="3:7" x14ac:dyDescent="0.25">
      <c r="C492" s="311" t="s">
        <v>70</v>
      </c>
      <c r="D492" s="309">
        <v>0</v>
      </c>
      <c r="E492" s="309">
        <v>0</v>
      </c>
      <c r="F492" s="309">
        <v>0</v>
      </c>
      <c r="G492" s="309">
        <v>0</v>
      </c>
    </row>
    <row r="493" spans="3:7" x14ac:dyDescent="0.25">
      <c r="C493" s="310" t="s">
        <v>71</v>
      </c>
      <c r="D493" s="309">
        <v>30000000</v>
      </c>
      <c r="E493" s="309">
        <v>30000000</v>
      </c>
      <c r="F493" s="309">
        <v>30000000</v>
      </c>
      <c r="G493" s="309">
        <v>30000000</v>
      </c>
    </row>
    <row r="494" spans="3:7" x14ac:dyDescent="0.25">
      <c r="C494" s="308" t="s">
        <v>47</v>
      </c>
      <c r="D494" s="307" t="s">
        <v>47</v>
      </c>
      <c r="E494" s="307" t="s">
        <v>47</v>
      </c>
      <c r="F494" s="307" t="s">
        <v>47</v>
      </c>
      <c r="G494" s="307" t="s">
        <v>47</v>
      </c>
    </row>
    <row r="495" spans="3:7" x14ac:dyDescent="0.25">
      <c r="C495" s="306" t="s">
        <v>118</v>
      </c>
      <c r="D495" s="305">
        <v>240000000</v>
      </c>
      <c r="E495" s="305">
        <v>240000000</v>
      </c>
      <c r="F495" s="305">
        <v>240000000</v>
      </c>
      <c r="G495" s="305">
        <v>240000000</v>
      </c>
    </row>
    <row r="496" spans="3:7" x14ac:dyDescent="0.25">
      <c r="C496" s="303" t="s">
        <v>53</v>
      </c>
      <c r="D496" s="302">
        <v>0</v>
      </c>
      <c r="E496" s="302">
        <v>0</v>
      </c>
      <c r="F496" s="302">
        <v>0</v>
      </c>
      <c r="G496" s="302">
        <v>0</v>
      </c>
    </row>
    <row r="497" spans="3:7" x14ac:dyDescent="0.25">
      <c r="C497" s="303" t="s">
        <v>54</v>
      </c>
      <c r="D497" s="302">
        <v>0</v>
      </c>
      <c r="E497" s="302">
        <v>0</v>
      </c>
      <c r="F497" s="302">
        <v>0</v>
      </c>
      <c r="G497" s="302">
        <v>0</v>
      </c>
    </row>
    <row r="498" spans="3:7" x14ac:dyDescent="0.25">
      <c r="C498" s="303" t="s">
        <v>55</v>
      </c>
      <c r="D498" s="302">
        <v>0</v>
      </c>
      <c r="E498" s="302">
        <v>0</v>
      </c>
      <c r="F498" s="302">
        <v>0</v>
      </c>
      <c r="G498" s="302">
        <v>0</v>
      </c>
    </row>
    <row r="499" spans="3:7" x14ac:dyDescent="0.25">
      <c r="C499" s="303" t="s">
        <v>56</v>
      </c>
      <c r="D499" s="302">
        <v>0</v>
      </c>
      <c r="E499" s="302">
        <v>0</v>
      </c>
      <c r="F499" s="302">
        <v>0</v>
      </c>
      <c r="G499" s="302">
        <v>0</v>
      </c>
    </row>
    <row r="500" spans="3:7" x14ac:dyDescent="0.25">
      <c r="C500" s="303" t="s">
        <v>54</v>
      </c>
      <c r="D500" s="302">
        <v>0</v>
      </c>
      <c r="E500" s="302">
        <v>0</v>
      </c>
      <c r="F500" s="302">
        <v>0</v>
      </c>
      <c r="G500" s="302">
        <v>0</v>
      </c>
    </row>
    <row r="501" spans="3:7" x14ac:dyDescent="0.25">
      <c r="C501" s="303" t="s">
        <v>55</v>
      </c>
      <c r="D501" s="302">
        <v>0</v>
      </c>
      <c r="E501" s="302">
        <v>0</v>
      </c>
      <c r="F501" s="302">
        <v>0</v>
      </c>
      <c r="G501" s="302">
        <v>0</v>
      </c>
    </row>
    <row r="502" spans="3:7" x14ac:dyDescent="0.25">
      <c r="C502" s="303" t="s">
        <v>57</v>
      </c>
      <c r="D502" s="302">
        <v>0</v>
      </c>
      <c r="E502" s="302">
        <v>0</v>
      </c>
      <c r="F502" s="302">
        <v>0</v>
      </c>
      <c r="G502" s="302">
        <v>0</v>
      </c>
    </row>
    <row r="503" spans="3:7" x14ac:dyDescent="0.25">
      <c r="C503" s="303" t="s">
        <v>54</v>
      </c>
      <c r="D503" s="302">
        <v>0</v>
      </c>
      <c r="E503" s="302">
        <v>0</v>
      </c>
      <c r="F503" s="302">
        <v>0</v>
      </c>
      <c r="G503" s="302">
        <v>0</v>
      </c>
    </row>
    <row r="504" spans="3:7" x14ac:dyDescent="0.25">
      <c r="C504" s="303" t="s">
        <v>55</v>
      </c>
      <c r="D504" s="302">
        <v>0</v>
      </c>
      <c r="E504" s="302">
        <v>0</v>
      </c>
      <c r="F504" s="302">
        <v>0</v>
      </c>
      <c r="G504" s="302">
        <v>0</v>
      </c>
    </row>
    <row r="505" spans="3:7" x14ac:dyDescent="0.25">
      <c r="C505" s="303" t="s">
        <v>58</v>
      </c>
      <c r="D505" s="302">
        <v>0</v>
      </c>
      <c r="E505" s="302">
        <v>0</v>
      </c>
      <c r="F505" s="302">
        <v>0</v>
      </c>
      <c r="G505" s="302">
        <v>0</v>
      </c>
    </row>
    <row r="506" spans="3:7" x14ac:dyDescent="0.25">
      <c r="C506" s="303" t="s">
        <v>54</v>
      </c>
      <c r="D506" s="302">
        <v>0</v>
      </c>
      <c r="E506" s="302">
        <v>0</v>
      </c>
      <c r="F506" s="302">
        <v>0</v>
      </c>
      <c r="G506" s="302">
        <v>0</v>
      </c>
    </row>
    <row r="507" spans="3:7" x14ac:dyDescent="0.25">
      <c r="C507" s="303" t="s">
        <v>55</v>
      </c>
      <c r="D507" s="302">
        <v>0</v>
      </c>
      <c r="E507" s="302">
        <v>0</v>
      </c>
      <c r="F507" s="302">
        <v>0</v>
      </c>
      <c r="G507" s="302">
        <v>0</v>
      </c>
    </row>
    <row r="508" spans="3:7" x14ac:dyDescent="0.25">
      <c r="C508" s="303" t="s">
        <v>119</v>
      </c>
      <c r="D508" s="304">
        <v>240000000</v>
      </c>
      <c r="E508" s="304">
        <v>240000000</v>
      </c>
      <c r="F508" s="304">
        <v>240000000</v>
      </c>
      <c r="G508" s="304">
        <v>240000000</v>
      </c>
    </row>
    <row r="509" spans="3:7" x14ac:dyDescent="0.25">
      <c r="C509" s="303" t="s">
        <v>54</v>
      </c>
      <c r="D509" s="302">
        <v>240000000</v>
      </c>
      <c r="E509" s="302">
        <v>240000000</v>
      </c>
      <c r="F509" s="302">
        <v>240000000</v>
      </c>
      <c r="G509" s="302">
        <v>240000000</v>
      </c>
    </row>
    <row r="510" spans="3:7" x14ac:dyDescent="0.25">
      <c r="C510" s="303" t="s">
        <v>55</v>
      </c>
      <c r="D510" s="302">
        <v>0</v>
      </c>
      <c r="E510" s="302">
        <v>0</v>
      </c>
      <c r="F510" s="302">
        <v>0</v>
      </c>
      <c r="G510" s="302">
        <v>0</v>
      </c>
    </row>
    <row r="511" spans="3:7" x14ac:dyDescent="0.25">
      <c r="C511" s="303" t="s">
        <v>60</v>
      </c>
      <c r="D511" s="302">
        <v>0</v>
      </c>
      <c r="E511" s="302">
        <v>0</v>
      </c>
      <c r="F511" s="302">
        <v>0</v>
      </c>
      <c r="G511" s="302">
        <v>0</v>
      </c>
    </row>
    <row r="512" spans="3:7" x14ac:dyDescent="0.25">
      <c r="C512" s="303" t="s">
        <v>54</v>
      </c>
      <c r="D512" s="302">
        <v>0</v>
      </c>
      <c r="E512" s="302">
        <v>0</v>
      </c>
      <c r="F512" s="302">
        <v>0</v>
      </c>
      <c r="G512" s="302">
        <v>0</v>
      </c>
    </row>
    <row r="513" spans="3:7" x14ac:dyDescent="0.25">
      <c r="C513" s="303" t="s">
        <v>55</v>
      </c>
      <c r="D513" s="302">
        <v>0</v>
      </c>
      <c r="E513" s="302">
        <v>0</v>
      </c>
      <c r="F513" s="302">
        <v>0</v>
      </c>
      <c r="G513" s="302">
        <v>0</v>
      </c>
    </row>
    <row r="514" spans="3:7" x14ac:dyDescent="0.25">
      <c r="C514" s="303" t="s">
        <v>61</v>
      </c>
      <c r="D514" s="302">
        <v>0</v>
      </c>
      <c r="E514" s="302">
        <v>0</v>
      </c>
      <c r="F514" s="302">
        <v>0</v>
      </c>
      <c r="G514" s="302">
        <v>0</v>
      </c>
    </row>
    <row r="515" spans="3:7" x14ac:dyDescent="0.25">
      <c r="C515" s="303" t="s">
        <v>54</v>
      </c>
      <c r="D515" s="302">
        <v>0</v>
      </c>
      <c r="E515" s="302">
        <v>0</v>
      </c>
      <c r="F515" s="302">
        <v>0</v>
      </c>
      <c r="G515" s="302">
        <v>0</v>
      </c>
    </row>
    <row r="516" spans="3:7" x14ac:dyDescent="0.25">
      <c r="C516" s="303" t="s">
        <v>55</v>
      </c>
      <c r="D516" s="302">
        <v>0</v>
      </c>
      <c r="E516" s="302">
        <v>0</v>
      </c>
      <c r="F516" s="302">
        <v>0</v>
      </c>
      <c r="G516" s="302">
        <v>0</v>
      </c>
    </row>
    <row r="517" spans="3:7" x14ac:dyDescent="0.25">
      <c r="C517" s="303" t="s">
        <v>62</v>
      </c>
      <c r="D517" s="302">
        <v>0</v>
      </c>
      <c r="E517" s="302">
        <v>0</v>
      </c>
      <c r="F517" s="302">
        <v>0</v>
      </c>
      <c r="G517" s="302">
        <v>0</v>
      </c>
    </row>
    <row r="518" spans="3:7" x14ac:dyDescent="0.25">
      <c r="C518" s="303" t="s">
        <v>54</v>
      </c>
      <c r="D518" s="302">
        <v>0</v>
      </c>
      <c r="E518" s="302">
        <v>0</v>
      </c>
      <c r="F518" s="302">
        <v>0</v>
      </c>
      <c r="G518" s="302">
        <v>0</v>
      </c>
    </row>
    <row r="519" spans="3:7" x14ac:dyDescent="0.25">
      <c r="C519" s="303" t="s">
        <v>63</v>
      </c>
      <c r="D519" s="302">
        <v>0</v>
      </c>
      <c r="E519" s="302">
        <v>0</v>
      </c>
      <c r="F519" s="302">
        <v>0</v>
      </c>
      <c r="G519" s="302">
        <v>0</v>
      </c>
    </row>
    <row r="520" spans="3:7" x14ac:dyDescent="0.25">
      <c r="C520" s="303" t="s">
        <v>64</v>
      </c>
      <c r="D520" s="302">
        <v>0</v>
      </c>
      <c r="E520" s="302">
        <v>0</v>
      </c>
      <c r="F520" s="302">
        <v>0</v>
      </c>
      <c r="G520" s="302">
        <v>0</v>
      </c>
    </row>
    <row r="521" spans="3:7" x14ac:dyDescent="0.25">
      <c r="C521" s="303" t="s">
        <v>65</v>
      </c>
      <c r="D521" s="302">
        <v>0</v>
      </c>
      <c r="E521" s="302">
        <v>0</v>
      </c>
      <c r="F521" s="302">
        <v>0</v>
      </c>
      <c r="G521" s="302">
        <v>0</v>
      </c>
    </row>
    <row r="522" spans="3:7" x14ac:dyDescent="0.25">
      <c r="C522" s="303" t="s">
        <v>66</v>
      </c>
      <c r="D522" s="302">
        <v>0</v>
      </c>
      <c r="E522" s="302">
        <v>0</v>
      </c>
      <c r="F522" s="302">
        <v>0</v>
      </c>
      <c r="G522" s="302">
        <v>0</v>
      </c>
    </row>
    <row r="523" spans="3:7" x14ac:dyDescent="0.25">
      <c r="C523" s="303" t="s">
        <v>67</v>
      </c>
      <c r="D523" s="302">
        <v>0</v>
      </c>
      <c r="E523" s="302">
        <v>0</v>
      </c>
      <c r="F523" s="302">
        <v>0</v>
      </c>
      <c r="G523" s="302">
        <v>0</v>
      </c>
    </row>
    <row r="524" spans="3:7" x14ac:dyDescent="0.25">
      <c r="C524" s="303" t="s">
        <v>54</v>
      </c>
      <c r="D524" s="302">
        <v>0</v>
      </c>
      <c r="E524" s="302">
        <v>0</v>
      </c>
      <c r="F524" s="302">
        <v>0</v>
      </c>
      <c r="G524" s="302">
        <v>0</v>
      </c>
    </row>
    <row r="525" spans="3:7" x14ac:dyDescent="0.25">
      <c r="C525" s="303" t="s">
        <v>63</v>
      </c>
      <c r="D525" s="302">
        <v>0</v>
      </c>
      <c r="E525" s="302">
        <v>0</v>
      </c>
      <c r="F525" s="302">
        <v>0</v>
      </c>
      <c r="G525" s="302">
        <v>0</v>
      </c>
    </row>
    <row r="526" spans="3:7" x14ac:dyDescent="0.25">
      <c r="C526" s="303" t="s">
        <v>64</v>
      </c>
      <c r="D526" s="302">
        <v>0</v>
      </c>
      <c r="E526" s="302">
        <v>0</v>
      </c>
      <c r="F526" s="302">
        <v>0</v>
      </c>
      <c r="G526" s="302">
        <v>0</v>
      </c>
    </row>
    <row r="527" spans="3:7" x14ac:dyDescent="0.25">
      <c r="C527" s="303" t="s">
        <v>65</v>
      </c>
      <c r="D527" s="302">
        <v>0</v>
      </c>
      <c r="E527" s="302">
        <v>0</v>
      </c>
      <c r="F527" s="302">
        <v>0</v>
      </c>
      <c r="G527" s="302">
        <v>0</v>
      </c>
    </row>
    <row r="528" spans="3:7" x14ac:dyDescent="0.25">
      <c r="C528" s="303" t="s">
        <v>66</v>
      </c>
      <c r="D528" s="302">
        <v>0</v>
      </c>
      <c r="E528" s="302">
        <v>0</v>
      </c>
      <c r="F528" s="302">
        <v>0</v>
      </c>
      <c r="G528" s="302">
        <v>0</v>
      </c>
    </row>
    <row r="529" spans="3:7" x14ac:dyDescent="0.25">
      <c r="C529" s="303" t="s">
        <v>68</v>
      </c>
      <c r="D529" s="302">
        <v>0</v>
      </c>
      <c r="E529" s="302">
        <v>0</v>
      </c>
      <c r="F529" s="302">
        <v>0</v>
      </c>
      <c r="G529" s="302">
        <v>0</v>
      </c>
    </row>
    <row r="530" spans="3:7" x14ac:dyDescent="0.25">
      <c r="C530" s="303" t="s">
        <v>54</v>
      </c>
      <c r="D530" s="302">
        <v>0</v>
      </c>
      <c r="E530" s="302">
        <v>0</v>
      </c>
      <c r="F530" s="302">
        <v>0</v>
      </c>
      <c r="G530" s="302">
        <v>0</v>
      </c>
    </row>
    <row r="531" spans="3:7" x14ac:dyDescent="0.25">
      <c r="C531" s="303" t="s">
        <v>63</v>
      </c>
      <c r="D531" s="302">
        <v>0</v>
      </c>
      <c r="E531" s="302">
        <v>0</v>
      </c>
      <c r="F531" s="302">
        <v>0</v>
      </c>
      <c r="G531" s="302">
        <v>0</v>
      </c>
    </row>
    <row r="532" spans="3:7" x14ac:dyDescent="0.25">
      <c r="C532" s="303" t="s">
        <v>64</v>
      </c>
      <c r="D532" s="302">
        <v>0</v>
      </c>
      <c r="E532" s="302">
        <v>0</v>
      </c>
      <c r="F532" s="302">
        <v>0</v>
      </c>
      <c r="G532" s="302">
        <v>0</v>
      </c>
    </row>
    <row r="533" spans="3:7" x14ac:dyDescent="0.25">
      <c r="C533" s="303" t="s">
        <v>65</v>
      </c>
      <c r="D533" s="302">
        <v>0</v>
      </c>
      <c r="E533" s="302">
        <v>0</v>
      </c>
      <c r="F533" s="302">
        <v>0</v>
      </c>
      <c r="G533" s="302">
        <v>0</v>
      </c>
    </row>
    <row r="534" spans="3:7" x14ac:dyDescent="0.25">
      <c r="C534" s="303" t="s">
        <v>66</v>
      </c>
      <c r="D534" s="302">
        <v>0</v>
      </c>
      <c r="E534" s="302">
        <v>0</v>
      </c>
      <c r="F534" s="302">
        <v>0</v>
      </c>
      <c r="G534" s="302">
        <v>0</v>
      </c>
    </row>
    <row r="535" spans="3:7" x14ac:dyDescent="0.25">
      <c r="C535" s="303" t="s">
        <v>69</v>
      </c>
      <c r="D535" s="302">
        <v>0</v>
      </c>
      <c r="E535" s="302">
        <v>0</v>
      </c>
      <c r="F535" s="302">
        <v>0</v>
      </c>
      <c r="G535" s="302">
        <v>0</v>
      </c>
    </row>
    <row r="536" spans="3:7" x14ac:dyDescent="0.25">
      <c r="C536" s="303" t="s">
        <v>70</v>
      </c>
      <c r="D536" s="302">
        <v>0</v>
      </c>
      <c r="E536" s="302">
        <v>0</v>
      </c>
      <c r="F536" s="302">
        <v>0</v>
      </c>
      <c r="G536" s="302">
        <v>0</v>
      </c>
    </row>
  </sheetData>
  <mergeCells count="72">
    <mergeCell ref="C1:G1"/>
    <mergeCell ref="C2:G2"/>
    <mergeCell ref="D3:G3"/>
    <mergeCell ref="D4:G4"/>
    <mergeCell ref="D5:G5"/>
    <mergeCell ref="D130:G130"/>
    <mergeCell ref="D6:G6"/>
    <mergeCell ref="D7:G7"/>
    <mergeCell ref="C8:G8"/>
    <mergeCell ref="C9:G9"/>
    <mergeCell ref="D10:G10"/>
    <mergeCell ref="D24:G24"/>
    <mergeCell ref="C33:G33"/>
    <mergeCell ref="D14:G14"/>
    <mergeCell ref="C20:G20"/>
    <mergeCell ref="D21:G21"/>
    <mergeCell ref="D22:G22"/>
    <mergeCell ref="D23:G23"/>
    <mergeCell ref="D246:G246"/>
    <mergeCell ref="C121:G121"/>
    <mergeCell ref="C122:G122"/>
    <mergeCell ref="D123:G123"/>
    <mergeCell ref="D124:G124"/>
    <mergeCell ref="D125:G125"/>
    <mergeCell ref="D144:G144"/>
    <mergeCell ref="D134:G134"/>
    <mergeCell ref="C140:G140"/>
    <mergeCell ref="D141:G141"/>
    <mergeCell ref="D142:G142"/>
    <mergeCell ref="D143:G143"/>
    <mergeCell ref="D126:G126"/>
    <mergeCell ref="D127:G127"/>
    <mergeCell ref="C128:G128"/>
    <mergeCell ref="C129:G129"/>
    <mergeCell ref="C153:G153"/>
    <mergeCell ref="C242:G242"/>
    <mergeCell ref="C243:G243"/>
    <mergeCell ref="D244:G244"/>
    <mergeCell ref="D245:G245"/>
    <mergeCell ref="C274:G274"/>
    <mergeCell ref="D247:G247"/>
    <mergeCell ref="D248:G248"/>
    <mergeCell ref="C249:G249"/>
    <mergeCell ref="C250:G250"/>
    <mergeCell ref="D251:G251"/>
    <mergeCell ref="D255:G255"/>
    <mergeCell ref="C261:G261"/>
    <mergeCell ref="D262:G262"/>
    <mergeCell ref="D263:G263"/>
    <mergeCell ref="D264:G264"/>
    <mergeCell ref="D265:G265"/>
    <mergeCell ref="C380:G380"/>
    <mergeCell ref="C362:G362"/>
    <mergeCell ref="C363:G363"/>
    <mergeCell ref="D364:G364"/>
    <mergeCell ref="D365:G365"/>
    <mergeCell ref="D366:G366"/>
    <mergeCell ref="D367:G367"/>
    <mergeCell ref="D368:G368"/>
    <mergeCell ref="C369:G369"/>
    <mergeCell ref="C370:G370"/>
    <mergeCell ref="D371:G371"/>
    <mergeCell ref="D375:G375"/>
    <mergeCell ref="D439:G439"/>
    <mergeCell ref="D440:G440"/>
    <mergeCell ref="C449:G449"/>
    <mergeCell ref="D381:G381"/>
    <mergeCell ref="D382:G382"/>
    <mergeCell ref="D383:G383"/>
    <mergeCell ref="D384:G384"/>
    <mergeCell ref="C393:G393"/>
    <mergeCell ref="D438:G438"/>
  </mergeCells>
  <pageMargins left="0" right="0" top="0" bottom="0" header="0" footer="0"/>
  <pageSetup scale="60" fitToHeight="1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418"/>
  <sheetViews>
    <sheetView workbookViewId="0">
      <selection activeCell="O10" sqref="O10"/>
    </sheetView>
  </sheetViews>
  <sheetFormatPr defaultRowHeight="15" x14ac:dyDescent="0.25"/>
  <cols>
    <col min="1" max="1" width="13.28515625" style="326" customWidth="1"/>
    <col min="2" max="2" width="9.7109375" style="326" customWidth="1"/>
    <col min="3" max="3" width="28.28515625" style="326" customWidth="1"/>
    <col min="4" max="6" width="15.85546875" style="326" customWidth="1"/>
    <col min="7" max="7" width="16.140625" style="326" customWidth="1"/>
    <col min="8" max="8" width="6.7109375" style="326" customWidth="1"/>
    <col min="9" max="9" width="18.28515625" style="326" customWidth="1"/>
    <col min="10" max="10" width="10.7109375" style="326" customWidth="1"/>
    <col min="11" max="11" width="17.42578125" style="326" customWidth="1"/>
    <col min="12" max="16384" width="9.140625" style="326"/>
  </cols>
  <sheetData>
    <row r="1" spans="1:11" ht="20.100000000000001" customHeight="1" x14ac:dyDescent="0.25">
      <c r="A1" s="329"/>
      <c r="B1" s="329"/>
      <c r="C1" s="1432" t="s">
        <v>0</v>
      </c>
      <c r="D1" s="1433"/>
      <c r="E1" s="1433"/>
      <c r="F1" s="1433"/>
      <c r="G1" s="1433"/>
      <c r="H1" s="329"/>
      <c r="I1" s="329"/>
      <c r="J1" s="329"/>
      <c r="K1" s="329"/>
    </row>
    <row r="2" spans="1:11" ht="24.95" customHeight="1" x14ac:dyDescent="0.25">
      <c r="A2" s="329"/>
      <c r="B2" s="329"/>
      <c r="C2" s="1434" t="s">
        <v>1</v>
      </c>
      <c r="D2" s="1435"/>
      <c r="E2" s="1435"/>
      <c r="F2" s="1435"/>
      <c r="G2" s="1435"/>
      <c r="H2" s="329"/>
      <c r="I2" s="329"/>
      <c r="J2" s="329"/>
      <c r="K2" s="329"/>
    </row>
    <row r="3" spans="1:11" ht="14.1" customHeight="1" x14ac:dyDescent="0.25">
      <c r="A3" s="329"/>
      <c r="B3" s="329"/>
      <c r="C3" s="355" t="s">
        <v>2</v>
      </c>
      <c r="D3" s="1430" t="s">
        <v>1716</v>
      </c>
      <c r="E3" s="1431"/>
      <c r="F3" s="1431"/>
      <c r="G3" s="1431"/>
      <c r="H3" s="329"/>
      <c r="I3" s="329"/>
      <c r="J3" s="329"/>
      <c r="K3" s="329"/>
    </row>
    <row r="4" spans="1:11" ht="14.1" customHeight="1" x14ac:dyDescent="0.25">
      <c r="A4" s="329"/>
      <c r="B4" s="329"/>
      <c r="C4" s="355" t="s">
        <v>4</v>
      </c>
      <c r="D4" s="1430" t="s">
        <v>929</v>
      </c>
      <c r="E4" s="1431"/>
      <c r="F4" s="1431"/>
      <c r="G4" s="1431"/>
      <c r="H4" s="329"/>
      <c r="I4" s="329"/>
      <c r="J4" s="329"/>
      <c r="K4" s="329"/>
    </row>
    <row r="5" spans="1:11" ht="14.1" customHeight="1" x14ac:dyDescent="0.25">
      <c r="A5" s="329"/>
      <c r="B5" s="329"/>
      <c r="C5" s="355" t="s">
        <v>6</v>
      </c>
      <c r="D5" s="1430" t="s">
        <v>1715</v>
      </c>
      <c r="E5" s="1431"/>
      <c r="F5" s="1431"/>
      <c r="G5" s="1431"/>
      <c r="H5" s="329"/>
      <c r="I5" s="329"/>
      <c r="J5" s="329"/>
      <c r="K5" s="329"/>
    </row>
    <row r="6" spans="1:11" ht="14.1" customHeight="1" x14ac:dyDescent="0.25">
      <c r="A6" s="329"/>
      <c r="B6" s="329"/>
      <c r="C6" s="355" t="s">
        <v>8</v>
      </c>
      <c r="D6" s="1430" t="s">
        <v>1714</v>
      </c>
      <c r="E6" s="1431"/>
      <c r="F6" s="1431"/>
      <c r="G6" s="1431"/>
      <c r="H6" s="329"/>
      <c r="I6" s="329"/>
      <c r="J6" s="329"/>
      <c r="K6" s="329"/>
    </row>
    <row r="7" spans="1:11" ht="14.1" customHeight="1" x14ac:dyDescent="0.25">
      <c r="A7" s="329"/>
      <c r="B7" s="329"/>
      <c r="C7" s="355" t="s">
        <v>10</v>
      </c>
      <c r="D7" s="1438" t="s">
        <v>11</v>
      </c>
      <c r="E7" s="1439"/>
      <c r="F7" s="1439"/>
      <c r="G7" s="1439"/>
      <c r="H7" s="329"/>
      <c r="I7" s="329"/>
      <c r="J7" s="329"/>
      <c r="K7" s="329"/>
    </row>
    <row r="8" spans="1:11" ht="14.1" customHeight="1" x14ac:dyDescent="0.25">
      <c r="A8" s="329"/>
      <c r="B8" s="329"/>
      <c r="C8" s="1440" t="s">
        <v>12</v>
      </c>
      <c r="D8" s="1441"/>
      <c r="E8" s="1441"/>
      <c r="F8" s="1441"/>
      <c r="G8" s="1441"/>
      <c r="H8" s="329"/>
      <c r="I8" s="329"/>
      <c r="J8" s="329"/>
      <c r="K8" s="329"/>
    </row>
    <row r="9" spans="1:11" ht="93.95" customHeight="1" x14ac:dyDescent="0.25">
      <c r="A9" s="329"/>
      <c r="B9" s="329"/>
      <c r="C9" s="1442" t="s">
        <v>1713</v>
      </c>
      <c r="D9" s="1443"/>
      <c r="E9" s="1443"/>
      <c r="F9" s="1443"/>
      <c r="G9" s="1443"/>
      <c r="H9" s="329"/>
      <c r="I9" s="329"/>
      <c r="J9" s="329"/>
      <c r="K9" s="329"/>
    </row>
    <row r="10" spans="1:11" ht="173.1" customHeight="1" x14ac:dyDescent="0.25">
      <c r="A10" s="329"/>
      <c r="B10" s="329"/>
      <c r="C10" s="339" t="s">
        <v>14</v>
      </c>
      <c r="D10" s="1444" t="s">
        <v>1712</v>
      </c>
      <c r="E10" s="1445"/>
      <c r="F10" s="1445"/>
      <c r="G10" s="1445"/>
      <c r="H10" s="329"/>
      <c r="I10" s="329"/>
      <c r="J10" s="329"/>
      <c r="K10" s="329"/>
    </row>
    <row r="11" spans="1:11" ht="27.95" customHeight="1" x14ac:dyDescent="0.25">
      <c r="A11" s="329"/>
      <c r="B11" s="329"/>
      <c r="C11" s="336" t="s">
        <v>16</v>
      </c>
      <c r="D11" s="354">
        <v>2022</v>
      </c>
      <c r="E11" s="354">
        <v>2023</v>
      </c>
      <c r="F11" s="354">
        <v>2024</v>
      </c>
      <c r="G11" s="354">
        <v>2025</v>
      </c>
      <c r="H11" s="329"/>
      <c r="I11" s="329"/>
      <c r="J11" s="329"/>
      <c r="K11" s="329"/>
    </row>
    <row r="12" spans="1:11" ht="14.1" customHeight="1" x14ac:dyDescent="0.25">
      <c r="A12" s="329"/>
      <c r="B12" s="329"/>
      <c r="C12" s="353"/>
      <c r="D12" s="352" t="s">
        <v>17</v>
      </c>
      <c r="E12" s="352" t="s">
        <v>18</v>
      </c>
      <c r="F12" s="352" t="s">
        <v>18</v>
      </c>
      <c r="G12" s="352" t="s">
        <v>18</v>
      </c>
      <c r="H12" s="329"/>
      <c r="I12" s="329"/>
      <c r="J12" s="329"/>
      <c r="K12" s="329"/>
    </row>
    <row r="13" spans="1:11" ht="83.1" customHeight="1" x14ac:dyDescent="0.25">
      <c r="A13" s="329"/>
      <c r="B13" s="329"/>
      <c r="C13" s="336" t="s">
        <v>1711</v>
      </c>
      <c r="D13" s="349" t="s">
        <v>1086</v>
      </c>
      <c r="E13" s="349" t="s">
        <v>1086</v>
      </c>
      <c r="F13" s="349" t="s">
        <v>1086</v>
      </c>
      <c r="G13" s="349" t="s">
        <v>1086</v>
      </c>
      <c r="H13" s="329"/>
      <c r="I13" s="329"/>
      <c r="J13" s="329"/>
      <c r="K13" s="329"/>
    </row>
    <row r="14" spans="1:11" ht="72.95" customHeight="1" x14ac:dyDescent="0.25">
      <c r="A14" s="329"/>
      <c r="B14" s="329"/>
      <c r="C14" s="336" t="s">
        <v>1710</v>
      </c>
      <c r="D14" s="349" t="s">
        <v>1086</v>
      </c>
      <c r="E14" s="349" t="s">
        <v>1086</v>
      </c>
      <c r="F14" s="349" t="s">
        <v>1086</v>
      </c>
      <c r="G14" s="349" t="s">
        <v>1086</v>
      </c>
      <c r="H14" s="329"/>
      <c r="I14" s="329"/>
      <c r="J14" s="329"/>
      <c r="K14" s="329"/>
    </row>
    <row r="15" spans="1:11" ht="264.95" customHeight="1" x14ac:dyDescent="0.25">
      <c r="A15" s="329"/>
      <c r="B15" s="329"/>
      <c r="C15" s="339" t="s">
        <v>21</v>
      </c>
      <c r="D15" s="1444" t="s">
        <v>1709</v>
      </c>
      <c r="E15" s="1445"/>
      <c r="F15" s="1445"/>
      <c r="G15" s="1445"/>
      <c r="H15" s="329"/>
      <c r="I15" s="329"/>
      <c r="J15" s="329"/>
      <c r="K15" s="329"/>
    </row>
    <row r="16" spans="1:11" ht="27.95" customHeight="1" x14ac:dyDescent="0.25">
      <c r="A16" s="329"/>
      <c r="B16" s="329"/>
      <c r="C16" s="336" t="s">
        <v>23</v>
      </c>
      <c r="D16" s="354">
        <v>2022</v>
      </c>
      <c r="E16" s="354">
        <v>2023</v>
      </c>
      <c r="F16" s="354">
        <v>2024</v>
      </c>
      <c r="G16" s="354">
        <v>2025</v>
      </c>
      <c r="H16" s="329"/>
      <c r="I16" s="329"/>
      <c r="J16" s="329"/>
      <c r="K16" s="329"/>
    </row>
    <row r="17" spans="1:11" ht="14.1" customHeight="1" x14ac:dyDescent="0.25">
      <c r="A17" s="329"/>
      <c r="B17" s="329"/>
      <c r="C17" s="353"/>
      <c r="D17" s="352" t="s">
        <v>17</v>
      </c>
      <c r="E17" s="352" t="s">
        <v>18</v>
      </c>
      <c r="F17" s="352" t="s">
        <v>18</v>
      </c>
      <c r="G17" s="352" t="s">
        <v>18</v>
      </c>
      <c r="H17" s="329"/>
      <c r="I17" s="329"/>
      <c r="J17" s="329"/>
      <c r="K17" s="329"/>
    </row>
    <row r="18" spans="1:11" ht="20.100000000000001" customHeight="1" x14ac:dyDescent="0.25">
      <c r="A18" s="329"/>
      <c r="B18" s="329"/>
      <c r="C18" s="336" t="s">
        <v>1708</v>
      </c>
      <c r="D18" s="349" t="s">
        <v>1086</v>
      </c>
      <c r="E18" s="349" t="s">
        <v>1086</v>
      </c>
      <c r="F18" s="349" t="s">
        <v>1086</v>
      </c>
      <c r="G18" s="349" t="s">
        <v>1086</v>
      </c>
      <c r="H18" s="329"/>
      <c r="I18" s="329"/>
      <c r="J18" s="329"/>
      <c r="K18" s="329"/>
    </row>
    <row r="19" spans="1:11" ht="83.1" customHeight="1" x14ac:dyDescent="0.25">
      <c r="A19" s="329"/>
      <c r="B19" s="329"/>
      <c r="C19" s="336" t="s">
        <v>1707</v>
      </c>
      <c r="D19" s="349" t="s">
        <v>1086</v>
      </c>
      <c r="E19" s="349" t="s">
        <v>1086</v>
      </c>
      <c r="F19" s="349" t="s">
        <v>1086</v>
      </c>
      <c r="G19" s="349" t="s">
        <v>1086</v>
      </c>
      <c r="H19" s="329"/>
      <c r="I19" s="329"/>
      <c r="J19" s="329"/>
      <c r="K19" s="329"/>
    </row>
    <row r="20" spans="1:11" ht="93.95" customHeight="1" x14ac:dyDescent="0.25">
      <c r="A20" s="329"/>
      <c r="B20" s="329"/>
      <c r="C20" s="336" t="s">
        <v>1706</v>
      </c>
      <c r="D20" s="349" t="s">
        <v>1086</v>
      </c>
      <c r="E20" s="349" t="s">
        <v>1086</v>
      </c>
      <c r="F20" s="349" t="s">
        <v>1086</v>
      </c>
      <c r="G20" s="349" t="s">
        <v>1086</v>
      </c>
      <c r="H20" s="329"/>
      <c r="I20" s="329"/>
      <c r="J20" s="329"/>
      <c r="K20" s="329"/>
    </row>
    <row r="21" spans="1:11" ht="30.95" customHeight="1" x14ac:dyDescent="0.25">
      <c r="A21" s="329"/>
      <c r="B21" s="329"/>
      <c r="C21" s="336" t="s">
        <v>1705</v>
      </c>
      <c r="D21" s="349" t="s">
        <v>1086</v>
      </c>
      <c r="E21" s="349" t="s">
        <v>1086</v>
      </c>
      <c r="F21" s="349" t="s">
        <v>1086</v>
      </c>
      <c r="G21" s="349" t="s">
        <v>1086</v>
      </c>
      <c r="H21" s="329"/>
      <c r="I21" s="329"/>
      <c r="J21" s="329"/>
      <c r="K21" s="329"/>
    </row>
    <row r="22" spans="1:11" ht="20.100000000000001" customHeight="1" x14ac:dyDescent="0.25">
      <c r="A22" s="329"/>
      <c r="B22" s="329"/>
      <c r="C22" s="336" t="s">
        <v>1704</v>
      </c>
      <c r="D22" s="349" t="s">
        <v>1086</v>
      </c>
      <c r="E22" s="349" t="s">
        <v>1086</v>
      </c>
      <c r="F22" s="349" t="s">
        <v>1086</v>
      </c>
      <c r="G22" s="349" t="s">
        <v>1086</v>
      </c>
      <c r="H22" s="329"/>
      <c r="I22" s="329"/>
      <c r="J22" s="329"/>
      <c r="K22" s="329"/>
    </row>
    <row r="23" spans="1:11" ht="14.1" customHeight="1" x14ac:dyDescent="0.25">
      <c r="A23" s="329"/>
      <c r="B23" s="329"/>
      <c r="C23" s="1446" t="s">
        <v>30</v>
      </c>
      <c r="D23" s="1447"/>
      <c r="E23" s="1447"/>
      <c r="F23" s="1447"/>
      <c r="G23" s="1447"/>
      <c r="H23" s="329"/>
      <c r="I23" s="329"/>
      <c r="J23" s="329"/>
      <c r="K23" s="329"/>
    </row>
    <row r="24" spans="1:11" ht="14.1" customHeight="1" x14ac:dyDescent="0.25">
      <c r="A24" s="329"/>
      <c r="B24" s="329"/>
      <c r="C24" s="351" t="s">
        <v>1679</v>
      </c>
      <c r="D24" s="1446" t="s">
        <v>1678</v>
      </c>
      <c r="E24" s="1447"/>
      <c r="F24" s="1447"/>
      <c r="G24" s="1447"/>
      <c r="H24" s="329"/>
      <c r="I24" s="329"/>
      <c r="J24" s="329"/>
      <c r="K24" s="329"/>
    </row>
    <row r="25" spans="1:11" ht="27" customHeight="1" x14ac:dyDescent="0.25">
      <c r="A25" s="329"/>
      <c r="B25" s="329"/>
      <c r="C25" s="350" t="s">
        <v>33</v>
      </c>
      <c r="D25" s="1436" t="s">
        <v>1677</v>
      </c>
      <c r="E25" s="1437"/>
      <c r="F25" s="1437"/>
      <c r="G25" s="1437"/>
      <c r="H25" s="329"/>
      <c r="I25" s="329"/>
      <c r="J25" s="329"/>
      <c r="K25" s="329"/>
    </row>
    <row r="26" spans="1:11" ht="27" customHeight="1" x14ac:dyDescent="0.25">
      <c r="A26" s="329"/>
      <c r="B26" s="329"/>
      <c r="C26" s="327" t="s">
        <v>35</v>
      </c>
      <c r="D26" s="1448" t="s">
        <v>1676</v>
      </c>
      <c r="E26" s="1449"/>
      <c r="F26" s="1449"/>
      <c r="G26" s="1449"/>
      <c r="H26" s="329"/>
      <c r="I26" s="329"/>
      <c r="J26" s="329"/>
      <c r="K26" s="329"/>
    </row>
    <row r="27" spans="1:11" ht="27" customHeight="1" x14ac:dyDescent="0.25">
      <c r="A27" s="329"/>
      <c r="B27" s="329"/>
      <c r="C27" s="327" t="s">
        <v>37</v>
      </c>
      <c r="D27" s="1448" t="s">
        <v>1675</v>
      </c>
      <c r="E27" s="1449"/>
      <c r="F27" s="1449"/>
      <c r="G27" s="1449"/>
      <c r="H27" s="329"/>
      <c r="I27" s="329"/>
      <c r="J27" s="329"/>
      <c r="K27" s="329"/>
    </row>
    <row r="28" spans="1:11" ht="15" customHeight="1" x14ac:dyDescent="0.25">
      <c r="A28" s="329"/>
      <c r="B28" s="329"/>
      <c r="C28" s="348"/>
      <c r="D28" s="347">
        <v>2022</v>
      </c>
      <c r="E28" s="347">
        <v>2023</v>
      </c>
      <c r="F28" s="347">
        <v>2024</v>
      </c>
      <c r="G28" s="347">
        <v>2025</v>
      </c>
      <c r="H28" s="329"/>
      <c r="I28" s="329"/>
      <c r="J28" s="329"/>
      <c r="K28" s="329"/>
    </row>
    <row r="29" spans="1:11" ht="15" customHeight="1" x14ac:dyDescent="0.25">
      <c r="A29" s="329"/>
      <c r="B29" s="329"/>
      <c r="C29" s="346"/>
      <c r="D29" s="345" t="s">
        <v>17</v>
      </c>
      <c r="E29" s="345" t="s">
        <v>18</v>
      </c>
      <c r="F29" s="345" t="s">
        <v>18</v>
      </c>
      <c r="G29" s="345" t="s">
        <v>18</v>
      </c>
      <c r="H29" s="329"/>
      <c r="I29" s="329"/>
      <c r="J29" s="329"/>
      <c r="K29" s="329"/>
    </row>
    <row r="30" spans="1:11" ht="14.1" customHeight="1" x14ac:dyDescent="0.25">
      <c r="A30" s="329"/>
      <c r="B30" s="329"/>
      <c r="C30" s="336" t="s">
        <v>39</v>
      </c>
      <c r="D30" s="349" t="s">
        <v>169</v>
      </c>
      <c r="E30" s="349" t="s">
        <v>169</v>
      </c>
      <c r="F30" s="349" t="s">
        <v>169</v>
      </c>
      <c r="G30" s="349" t="s">
        <v>169</v>
      </c>
      <c r="H30" s="329"/>
      <c r="I30" s="329"/>
      <c r="J30" s="329"/>
      <c r="K30" s="329"/>
    </row>
    <row r="31" spans="1:11" ht="14.1" customHeight="1" x14ac:dyDescent="0.25">
      <c r="A31" s="329"/>
      <c r="B31" s="329"/>
      <c r="C31" s="336" t="s">
        <v>40</v>
      </c>
      <c r="D31" s="349" t="s">
        <v>1674</v>
      </c>
      <c r="E31" s="349" t="s">
        <v>1673</v>
      </c>
      <c r="F31" s="349" t="s">
        <v>1673</v>
      </c>
      <c r="G31" s="349" t="s">
        <v>1673</v>
      </c>
      <c r="H31" s="329"/>
      <c r="I31" s="329"/>
      <c r="J31" s="329"/>
      <c r="K31" s="329"/>
    </row>
    <row r="32" spans="1:11" ht="14.1" customHeight="1" x14ac:dyDescent="0.25">
      <c r="A32" s="329"/>
      <c r="B32" s="329"/>
      <c r="C32" s="336" t="s">
        <v>43</v>
      </c>
      <c r="D32" s="349" t="s">
        <v>1672</v>
      </c>
      <c r="E32" s="349" t="s">
        <v>1671</v>
      </c>
      <c r="F32" s="349" t="s">
        <v>1671</v>
      </c>
      <c r="G32" s="349" t="s">
        <v>1671</v>
      </c>
      <c r="H32" s="329"/>
      <c r="I32" s="329"/>
      <c r="J32" s="329"/>
      <c r="K32" s="329"/>
    </row>
    <row r="33" spans="1:11" ht="14.1" customHeight="1" x14ac:dyDescent="0.25">
      <c r="A33" s="329"/>
      <c r="B33" s="329"/>
      <c r="C33" s="336" t="s">
        <v>46</v>
      </c>
      <c r="D33" s="349" t="s">
        <v>47</v>
      </c>
      <c r="E33" s="349" t="s">
        <v>48</v>
      </c>
      <c r="F33" s="349" t="s">
        <v>48</v>
      </c>
      <c r="G33" s="349" t="s">
        <v>48</v>
      </c>
      <c r="H33" s="329"/>
      <c r="I33" s="329"/>
      <c r="J33" s="329"/>
      <c r="K33" s="329"/>
    </row>
    <row r="34" spans="1:11" ht="14.1" customHeight="1" x14ac:dyDescent="0.25">
      <c r="A34" s="329"/>
      <c r="B34" s="329"/>
      <c r="C34" s="336" t="s">
        <v>49</v>
      </c>
      <c r="D34" s="349" t="s">
        <v>47</v>
      </c>
      <c r="E34" s="349" t="s">
        <v>1670</v>
      </c>
      <c r="F34" s="349" t="s">
        <v>48</v>
      </c>
      <c r="G34" s="349" t="s">
        <v>48</v>
      </c>
      <c r="H34" s="329"/>
      <c r="I34" s="329"/>
      <c r="J34" s="329"/>
      <c r="K34" s="329"/>
    </row>
    <row r="35" spans="1:11" ht="14.1" customHeight="1" x14ac:dyDescent="0.25">
      <c r="A35" s="329"/>
      <c r="B35" s="329"/>
      <c r="C35" s="336" t="s">
        <v>51</v>
      </c>
      <c r="D35" s="349" t="s">
        <v>47</v>
      </c>
      <c r="E35" s="349" t="s">
        <v>1670</v>
      </c>
      <c r="F35" s="349" t="s">
        <v>48</v>
      </c>
      <c r="G35" s="349" t="s">
        <v>48</v>
      </c>
      <c r="H35" s="329"/>
      <c r="I35" s="329"/>
      <c r="J35" s="329"/>
      <c r="K35" s="329"/>
    </row>
    <row r="36" spans="1:11" ht="14.1" customHeight="1" x14ac:dyDescent="0.25">
      <c r="A36" s="329"/>
      <c r="B36" s="329"/>
      <c r="C36" s="1450" t="s">
        <v>52</v>
      </c>
      <c r="D36" s="1451"/>
      <c r="E36" s="1451"/>
      <c r="F36" s="1451"/>
      <c r="G36" s="1451"/>
      <c r="H36" s="329"/>
      <c r="I36" s="329"/>
      <c r="J36" s="329"/>
      <c r="K36" s="329"/>
    </row>
    <row r="37" spans="1:11" ht="14.1" customHeight="1" x14ac:dyDescent="0.25">
      <c r="A37" s="329"/>
      <c r="B37" s="329"/>
      <c r="C37" s="348"/>
      <c r="D37" s="347">
        <v>2022</v>
      </c>
      <c r="E37" s="347">
        <v>2023</v>
      </c>
      <c r="F37" s="347">
        <v>2024</v>
      </c>
      <c r="G37" s="347">
        <v>2025</v>
      </c>
      <c r="H37" s="329"/>
      <c r="I37" s="329"/>
      <c r="J37" s="329"/>
      <c r="K37" s="329"/>
    </row>
    <row r="38" spans="1:11" ht="14.1" customHeight="1" x14ac:dyDescent="0.25">
      <c r="A38" s="329"/>
      <c r="B38" s="329"/>
      <c r="C38" s="346"/>
      <c r="D38" s="345" t="s">
        <v>17</v>
      </c>
      <c r="E38" s="345" t="s">
        <v>18</v>
      </c>
      <c r="F38" s="345" t="s">
        <v>18</v>
      </c>
      <c r="G38" s="345" t="s">
        <v>18</v>
      </c>
      <c r="H38" s="329"/>
      <c r="I38" s="329"/>
      <c r="J38" s="329"/>
      <c r="K38" s="329"/>
    </row>
    <row r="39" spans="1:11" ht="14.1" customHeight="1" x14ac:dyDescent="0.25">
      <c r="A39" s="329"/>
      <c r="B39" s="329"/>
      <c r="C39" s="344" t="s">
        <v>53</v>
      </c>
      <c r="D39" s="342">
        <v>25350000</v>
      </c>
      <c r="E39" s="342">
        <v>30000000</v>
      </c>
      <c r="F39" s="342">
        <v>30000000</v>
      </c>
      <c r="G39" s="342">
        <v>30000000</v>
      </c>
      <c r="H39" s="329"/>
      <c r="I39" s="329"/>
      <c r="J39" s="329"/>
      <c r="K39" s="329"/>
    </row>
    <row r="40" spans="1:11" ht="14.1" customHeight="1" x14ac:dyDescent="0.25">
      <c r="A40" s="329"/>
      <c r="B40" s="329"/>
      <c r="C40" s="344" t="s">
        <v>54</v>
      </c>
      <c r="D40" s="342">
        <v>25350000</v>
      </c>
      <c r="E40" s="342">
        <v>30000000</v>
      </c>
      <c r="F40" s="342">
        <v>30000000</v>
      </c>
      <c r="G40" s="342">
        <v>30000000</v>
      </c>
      <c r="H40" s="329"/>
      <c r="I40" s="329"/>
      <c r="J40" s="329"/>
      <c r="K40" s="329"/>
    </row>
    <row r="41" spans="1:11" ht="14.1" customHeight="1" x14ac:dyDescent="0.25">
      <c r="A41" s="329"/>
      <c r="B41" s="329"/>
      <c r="C41" s="344" t="s">
        <v>55</v>
      </c>
      <c r="D41" s="342">
        <v>0</v>
      </c>
      <c r="E41" s="342">
        <v>0</v>
      </c>
      <c r="F41" s="342">
        <v>0</v>
      </c>
      <c r="G41" s="342">
        <v>0</v>
      </c>
      <c r="H41" s="329"/>
      <c r="I41" s="329"/>
      <c r="J41" s="329"/>
      <c r="K41" s="329"/>
    </row>
    <row r="42" spans="1:11" ht="14.1" customHeight="1" x14ac:dyDescent="0.25">
      <c r="A42" s="329"/>
      <c r="B42" s="329"/>
      <c r="C42" s="344" t="s">
        <v>56</v>
      </c>
      <c r="D42" s="342">
        <v>4287000</v>
      </c>
      <c r="E42" s="342">
        <v>4500000</v>
      </c>
      <c r="F42" s="342">
        <v>4500000</v>
      </c>
      <c r="G42" s="342">
        <v>4500000</v>
      </c>
      <c r="H42" s="329"/>
      <c r="I42" s="329"/>
      <c r="J42" s="329"/>
      <c r="K42" s="329"/>
    </row>
    <row r="43" spans="1:11" ht="14.1" customHeight="1" x14ac:dyDescent="0.25">
      <c r="A43" s="329"/>
      <c r="B43" s="329"/>
      <c r="C43" s="344" t="s">
        <v>54</v>
      </c>
      <c r="D43" s="342">
        <v>4287000</v>
      </c>
      <c r="E43" s="342">
        <v>4500000</v>
      </c>
      <c r="F43" s="342">
        <v>4500000</v>
      </c>
      <c r="G43" s="342">
        <v>4500000</v>
      </c>
      <c r="H43" s="329"/>
      <c r="I43" s="329"/>
      <c r="J43" s="329"/>
      <c r="K43" s="329"/>
    </row>
    <row r="44" spans="1:11" ht="14.1" customHeight="1" x14ac:dyDescent="0.25">
      <c r="A44" s="329"/>
      <c r="B44" s="329"/>
      <c r="C44" s="344" t="s">
        <v>55</v>
      </c>
      <c r="D44" s="342">
        <v>0</v>
      </c>
      <c r="E44" s="342">
        <v>0</v>
      </c>
      <c r="F44" s="342">
        <v>0</v>
      </c>
      <c r="G44" s="342">
        <v>0</v>
      </c>
      <c r="H44" s="329"/>
      <c r="I44" s="329"/>
      <c r="J44" s="329"/>
      <c r="K44" s="329"/>
    </row>
    <row r="45" spans="1:11" ht="14.1" customHeight="1" x14ac:dyDescent="0.25">
      <c r="A45" s="329"/>
      <c r="B45" s="329"/>
      <c r="C45" s="344" t="s">
        <v>57</v>
      </c>
      <c r="D45" s="342">
        <v>10000000</v>
      </c>
      <c r="E45" s="342">
        <v>10000000</v>
      </c>
      <c r="F45" s="342">
        <v>10000000</v>
      </c>
      <c r="G45" s="342">
        <v>10000000</v>
      </c>
      <c r="H45" s="329"/>
      <c r="I45" s="329"/>
      <c r="J45" s="329"/>
      <c r="K45" s="329"/>
    </row>
    <row r="46" spans="1:11" ht="14.1" customHeight="1" x14ac:dyDescent="0.25">
      <c r="A46" s="329"/>
      <c r="B46" s="329"/>
      <c r="C46" s="344" t="s">
        <v>54</v>
      </c>
      <c r="D46" s="342">
        <v>10000000</v>
      </c>
      <c r="E46" s="342">
        <v>10000000</v>
      </c>
      <c r="F46" s="342">
        <v>10000000</v>
      </c>
      <c r="G46" s="342">
        <v>10000000</v>
      </c>
      <c r="H46" s="329"/>
      <c r="I46" s="329"/>
      <c r="J46" s="329"/>
      <c r="K46" s="329"/>
    </row>
    <row r="47" spans="1:11" ht="14.1" customHeight="1" x14ac:dyDescent="0.25">
      <c r="A47" s="329"/>
      <c r="B47" s="329"/>
      <c r="C47" s="344" t="s">
        <v>55</v>
      </c>
      <c r="D47" s="342">
        <v>0</v>
      </c>
      <c r="E47" s="342">
        <v>0</v>
      </c>
      <c r="F47" s="342">
        <v>0</v>
      </c>
      <c r="G47" s="342">
        <v>0</v>
      </c>
      <c r="H47" s="329"/>
      <c r="I47" s="329"/>
      <c r="J47" s="329"/>
      <c r="K47" s="329"/>
    </row>
    <row r="48" spans="1:11" ht="14.1" customHeight="1" x14ac:dyDescent="0.25">
      <c r="A48" s="329"/>
      <c r="B48" s="329"/>
      <c r="C48" s="344" t="s">
        <v>58</v>
      </c>
      <c r="D48" s="342">
        <v>0</v>
      </c>
      <c r="E48" s="342">
        <v>0</v>
      </c>
      <c r="F48" s="342">
        <v>0</v>
      </c>
      <c r="G48" s="342">
        <v>0</v>
      </c>
      <c r="H48" s="329"/>
      <c r="I48" s="329"/>
      <c r="J48" s="329"/>
      <c r="K48" s="329"/>
    </row>
    <row r="49" spans="1:11" ht="14.1" customHeight="1" x14ac:dyDescent="0.25">
      <c r="A49" s="329"/>
      <c r="B49" s="329"/>
      <c r="C49" s="344" t="s">
        <v>54</v>
      </c>
      <c r="D49" s="342">
        <v>0</v>
      </c>
      <c r="E49" s="342">
        <v>0</v>
      </c>
      <c r="F49" s="342">
        <v>0</v>
      </c>
      <c r="G49" s="342">
        <v>0</v>
      </c>
      <c r="H49" s="329"/>
      <c r="I49" s="329"/>
      <c r="J49" s="329"/>
      <c r="K49" s="329"/>
    </row>
    <row r="50" spans="1:11" ht="14.1" customHeight="1" x14ac:dyDescent="0.25">
      <c r="A50" s="329"/>
      <c r="B50" s="329"/>
      <c r="C50" s="344" t="s">
        <v>55</v>
      </c>
      <c r="D50" s="342">
        <v>0</v>
      </c>
      <c r="E50" s="342">
        <v>0</v>
      </c>
      <c r="F50" s="342">
        <v>0</v>
      </c>
      <c r="G50" s="342">
        <v>0</v>
      </c>
      <c r="H50" s="329"/>
      <c r="I50" s="329"/>
      <c r="J50" s="329"/>
      <c r="K50" s="329"/>
    </row>
    <row r="51" spans="1:11" ht="14.1" customHeight="1" x14ac:dyDescent="0.25">
      <c r="A51" s="329"/>
      <c r="B51" s="329"/>
      <c r="C51" s="344" t="s">
        <v>59</v>
      </c>
      <c r="D51" s="342">
        <v>0</v>
      </c>
      <c r="E51" s="342">
        <v>0</v>
      </c>
      <c r="F51" s="342">
        <v>0</v>
      </c>
      <c r="G51" s="342">
        <v>0</v>
      </c>
      <c r="H51" s="329"/>
      <c r="I51" s="329"/>
      <c r="J51" s="329"/>
      <c r="K51" s="329"/>
    </row>
    <row r="52" spans="1:11" ht="14.1" customHeight="1" x14ac:dyDescent="0.25">
      <c r="A52" s="329"/>
      <c r="B52" s="329"/>
      <c r="C52" s="344" t="s">
        <v>54</v>
      </c>
      <c r="D52" s="342">
        <v>0</v>
      </c>
      <c r="E52" s="342">
        <v>0</v>
      </c>
      <c r="F52" s="342">
        <v>0</v>
      </c>
      <c r="G52" s="342">
        <v>0</v>
      </c>
      <c r="H52" s="329"/>
      <c r="I52" s="329"/>
      <c r="J52" s="329"/>
      <c r="K52" s="329"/>
    </row>
    <row r="53" spans="1:11" ht="14.1" customHeight="1" x14ac:dyDescent="0.25">
      <c r="A53" s="329"/>
      <c r="B53" s="329"/>
      <c r="C53" s="344" t="s">
        <v>55</v>
      </c>
      <c r="D53" s="342">
        <v>0</v>
      </c>
      <c r="E53" s="342">
        <v>0</v>
      </c>
      <c r="F53" s="342">
        <v>0</v>
      </c>
      <c r="G53" s="342">
        <v>0</v>
      </c>
      <c r="H53" s="329"/>
      <c r="I53" s="329"/>
      <c r="J53" s="329"/>
      <c r="K53" s="329"/>
    </row>
    <row r="54" spans="1:11" ht="14.1" customHeight="1" x14ac:dyDescent="0.25">
      <c r="A54" s="329"/>
      <c r="B54" s="329"/>
      <c r="C54" s="344" t="s">
        <v>60</v>
      </c>
      <c r="D54" s="342">
        <v>0</v>
      </c>
      <c r="E54" s="342">
        <v>0</v>
      </c>
      <c r="F54" s="342">
        <v>0</v>
      </c>
      <c r="G54" s="342">
        <v>0</v>
      </c>
      <c r="H54" s="329"/>
      <c r="I54" s="329"/>
      <c r="J54" s="329"/>
      <c r="K54" s="329"/>
    </row>
    <row r="55" spans="1:11" ht="14.1" customHeight="1" x14ac:dyDescent="0.25">
      <c r="A55" s="329"/>
      <c r="B55" s="329"/>
      <c r="C55" s="344" t="s">
        <v>54</v>
      </c>
      <c r="D55" s="342">
        <v>0</v>
      </c>
      <c r="E55" s="342">
        <v>0</v>
      </c>
      <c r="F55" s="342">
        <v>0</v>
      </c>
      <c r="G55" s="342">
        <v>0</v>
      </c>
      <c r="H55" s="329"/>
      <c r="I55" s="329"/>
      <c r="J55" s="329"/>
      <c r="K55" s="329"/>
    </row>
    <row r="56" spans="1:11" ht="14.1" customHeight="1" x14ac:dyDescent="0.25">
      <c r="A56" s="329"/>
      <c r="B56" s="329"/>
      <c r="C56" s="344" t="s">
        <v>55</v>
      </c>
      <c r="D56" s="342">
        <v>0</v>
      </c>
      <c r="E56" s="342">
        <v>0</v>
      </c>
      <c r="F56" s="342">
        <v>0</v>
      </c>
      <c r="G56" s="342">
        <v>0</v>
      </c>
      <c r="H56" s="329"/>
      <c r="I56" s="329"/>
      <c r="J56" s="329"/>
      <c r="K56" s="329"/>
    </row>
    <row r="57" spans="1:11" ht="14.1" customHeight="1" x14ac:dyDescent="0.25">
      <c r="A57" s="329"/>
      <c r="B57" s="329"/>
      <c r="C57" s="344" t="s">
        <v>61</v>
      </c>
      <c r="D57" s="342">
        <v>30000000</v>
      </c>
      <c r="E57" s="342">
        <v>30000000</v>
      </c>
      <c r="F57" s="342">
        <v>30000000</v>
      </c>
      <c r="G57" s="342">
        <v>30000000</v>
      </c>
      <c r="H57" s="329"/>
      <c r="I57" s="329"/>
      <c r="J57" s="329"/>
      <c r="K57" s="329"/>
    </row>
    <row r="58" spans="1:11" ht="14.1" customHeight="1" x14ac:dyDescent="0.25">
      <c r="A58" s="329"/>
      <c r="B58" s="329"/>
      <c r="C58" s="344" t="s">
        <v>54</v>
      </c>
      <c r="D58" s="342">
        <v>30000000</v>
      </c>
      <c r="E58" s="342">
        <v>30000000</v>
      </c>
      <c r="F58" s="342">
        <v>30000000</v>
      </c>
      <c r="G58" s="342">
        <v>30000000</v>
      </c>
      <c r="H58" s="329"/>
      <c r="I58" s="329"/>
      <c r="J58" s="329"/>
      <c r="K58" s="329"/>
    </row>
    <row r="59" spans="1:11" ht="14.1" customHeight="1" x14ac:dyDescent="0.25">
      <c r="A59" s="329"/>
      <c r="B59" s="329"/>
      <c r="C59" s="344" t="s">
        <v>55</v>
      </c>
      <c r="D59" s="342">
        <v>0</v>
      </c>
      <c r="E59" s="342">
        <v>0</v>
      </c>
      <c r="F59" s="342">
        <v>0</v>
      </c>
      <c r="G59" s="342">
        <v>0</v>
      </c>
      <c r="H59" s="329"/>
      <c r="I59" s="329"/>
      <c r="J59" s="329"/>
      <c r="K59" s="329"/>
    </row>
    <row r="60" spans="1:11" ht="14.1" customHeight="1" x14ac:dyDescent="0.25">
      <c r="A60" s="329"/>
      <c r="B60" s="329"/>
      <c r="C60" s="344" t="s">
        <v>62</v>
      </c>
      <c r="D60" s="342">
        <v>0</v>
      </c>
      <c r="E60" s="342">
        <v>0</v>
      </c>
      <c r="F60" s="342">
        <v>0</v>
      </c>
      <c r="G60" s="342">
        <v>0</v>
      </c>
      <c r="H60" s="329"/>
      <c r="I60" s="329"/>
      <c r="J60" s="329"/>
      <c r="K60" s="329"/>
    </row>
    <row r="61" spans="1:11" ht="14.1" customHeight="1" x14ac:dyDescent="0.25">
      <c r="A61" s="329"/>
      <c r="B61" s="329"/>
      <c r="C61" s="344" t="s">
        <v>54</v>
      </c>
      <c r="D61" s="342">
        <v>0</v>
      </c>
      <c r="E61" s="342">
        <v>0</v>
      </c>
      <c r="F61" s="342">
        <v>0</v>
      </c>
      <c r="G61" s="342">
        <v>0</v>
      </c>
      <c r="H61" s="329"/>
      <c r="I61" s="329"/>
      <c r="J61" s="329"/>
      <c r="K61" s="329"/>
    </row>
    <row r="62" spans="1:11" ht="14.1" customHeight="1" x14ac:dyDescent="0.25">
      <c r="A62" s="329"/>
      <c r="B62" s="329"/>
      <c r="C62" s="344" t="s">
        <v>63</v>
      </c>
      <c r="D62" s="342">
        <v>0</v>
      </c>
      <c r="E62" s="342">
        <v>0</v>
      </c>
      <c r="F62" s="342">
        <v>0</v>
      </c>
      <c r="G62" s="342">
        <v>0</v>
      </c>
      <c r="H62" s="329"/>
      <c r="I62" s="329"/>
      <c r="J62" s="329"/>
      <c r="K62" s="329"/>
    </row>
    <row r="63" spans="1:11" ht="14.1" customHeight="1" x14ac:dyDescent="0.25">
      <c r="A63" s="329"/>
      <c r="B63" s="329"/>
      <c r="C63" s="344" t="s">
        <v>64</v>
      </c>
      <c r="D63" s="342">
        <v>0</v>
      </c>
      <c r="E63" s="342">
        <v>0</v>
      </c>
      <c r="F63" s="342">
        <v>0</v>
      </c>
      <c r="G63" s="342">
        <v>0</v>
      </c>
      <c r="H63" s="329"/>
      <c r="I63" s="329"/>
      <c r="J63" s="329"/>
      <c r="K63" s="329"/>
    </row>
    <row r="64" spans="1:11" ht="14.1" customHeight="1" x14ac:dyDescent="0.25">
      <c r="A64" s="329"/>
      <c r="B64" s="329"/>
      <c r="C64" s="344" t="s">
        <v>65</v>
      </c>
      <c r="D64" s="342">
        <v>0</v>
      </c>
      <c r="E64" s="342">
        <v>0</v>
      </c>
      <c r="F64" s="342">
        <v>0</v>
      </c>
      <c r="G64" s="342">
        <v>0</v>
      </c>
      <c r="H64" s="329"/>
      <c r="I64" s="329"/>
      <c r="J64" s="329"/>
      <c r="K64" s="329"/>
    </row>
    <row r="65" spans="1:11" ht="14.1" customHeight="1" x14ac:dyDescent="0.25">
      <c r="A65" s="329"/>
      <c r="B65" s="329"/>
      <c r="C65" s="344" t="s">
        <v>66</v>
      </c>
      <c r="D65" s="342">
        <v>0</v>
      </c>
      <c r="E65" s="342">
        <v>0</v>
      </c>
      <c r="F65" s="342">
        <v>0</v>
      </c>
      <c r="G65" s="342">
        <v>0</v>
      </c>
      <c r="H65" s="329"/>
      <c r="I65" s="329"/>
      <c r="J65" s="329"/>
      <c r="K65" s="329"/>
    </row>
    <row r="66" spans="1:11" ht="14.1" customHeight="1" x14ac:dyDescent="0.25">
      <c r="A66" s="329"/>
      <c r="B66" s="329"/>
      <c r="C66" s="344" t="s">
        <v>67</v>
      </c>
      <c r="D66" s="342">
        <v>0</v>
      </c>
      <c r="E66" s="342">
        <v>0</v>
      </c>
      <c r="F66" s="342">
        <v>0</v>
      </c>
      <c r="G66" s="342">
        <v>0</v>
      </c>
      <c r="H66" s="329"/>
      <c r="I66" s="329"/>
      <c r="J66" s="329"/>
      <c r="K66" s="329"/>
    </row>
    <row r="67" spans="1:11" ht="14.1" customHeight="1" x14ac:dyDescent="0.25">
      <c r="A67" s="329"/>
      <c r="B67" s="329"/>
      <c r="C67" s="344" t="s">
        <v>54</v>
      </c>
      <c r="D67" s="342">
        <v>0</v>
      </c>
      <c r="E67" s="342">
        <v>0</v>
      </c>
      <c r="F67" s="342">
        <v>0</v>
      </c>
      <c r="G67" s="342">
        <v>0</v>
      </c>
      <c r="H67" s="329"/>
      <c r="I67" s="329"/>
      <c r="J67" s="329"/>
      <c r="K67" s="329"/>
    </row>
    <row r="68" spans="1:11" ht="14.1" customHeight="1" x14ac:dyDescent="0.25">
      <c r="A68" s="329"/>
      <c r="B68" s="329"/>
      <c r="C68" s="344" t="s">
        <v>63</v>
      </c>
      <c r="D68" s="342">
        <v>0</v>
      </c>
      <c r="E68" s="342">
        <v>0</v>
      </c>
      <c r="F68" s="342">
        <v>0</v>
      </c>
      <c r="G68" s="342">
        <v>0</v>
      </c>
      <c r="H68" s="329"/>
      <c r="I68" s="329"/>
      <c r="J68" s="329"/>
      <c r="K68" s="329"/>
    </row>
    <row r="69" spans="1:11" ht="14.1" customHeight="1" x14ac:dyDescent="0.25">
      <c r="A69" s="329"/>
      <c r="B69" s="329"/>
      <c r="C69" s="344" t="s">
        <v>64</v>
      </c>
      <c r="D69" s="342">
        <v>0</v>
      </c>
      <c r="E69" s="342">
        <v>0</v>
      </c>
      <c r="F69" s="342">
        <v>0</v>
      </c>
      <c r="G69" s="342">
        <v>0</v>
      </c>
      <c r="H69" s="329"/>
      <c r="I69" s="329"/>
      <c r="J69" s="329"/>
      <c r="K69" s="329"/>
    </row>
    <row r="70" spans="1:11" ht="14.1" customHeight="1" x14ac:dyDescent="0.25">
      <c r="A70" s="329"/>
      <c r="B70" s="329"/>
      <c r="C70" s="344" t="s">
        <v>65</v>
      </c>
      <c r="D70" s="342">
        <v>0</v>
      </c>
      <c r="E70" s="342">
        <v>0</v>
      </c>
      <c r="F70" s="342">
        <v>0</v>
      </c>
      <c r="G70" s="342">
        <v>0</v>
      </c>
      <c r="H70" s="329"/>
      <c r="I70" s="329"/>
      <c r="J70" s="329"/>
      <c r="K70" s="329"/>
    </row>
    <row r="71" spans="1:11" ht="14.1" customHeight="1" x14ac:dyDescent="0.25">
      <c r="A71" s="329"/>
      <c r="B71" s="329"/>
      <c r="C71" s="344" t="s">
        <v>66</v>
      </c>
      <c r="D71" s="342">
        <v>0</v>
      </c>
      <c r="E71" s="342">
        <v>0</v>
      </c>
      <c r="F71" s="342">
        <v>0</v>
      </c>
      <c r="G71" s="342">
        <v>0</v>
      </c>
      <c r="H71" s="329"/>
      <c r="I71" s="329"/>
      <c r="J71" s="329"/>
      <c r="K71" s="329"/>
    </row>
    <row r="72" spans="1:11" ht="14.1" customHeight="1" x14ac:dyDescent="0.25">
      <c r="A72" s="329"/>
      <c r="B72" s="329"/>
      <c r="C72" s="344" t="s">
        <v>68</v>
      </c>
      <c r="D72" s="342">
        <v>0</v>
      </c>
      <c r="E72" s="342">
        <v>0</v>
      </c>
      <c r="F72" s="342">
        <v>0</v>
      </c>
      <c r="G72" s="342">
        <v>0</v>
      </c>
      <c r="H72" s="329"/>
      <c r="I72" s="329"/>
      <c r="J72" s="329"/>
      <c r="K72" s="329"/>
    </row>
    <row r="73" spans="1:11" ht="14.1" customHeight="1" x14ac:dyDescent="0.25">
      <c r="A73" s="329"/>
      <c r="B73" s="329"/>
      <c r="C73" s="344" t="s">
        <v>54</v>
      </c>
      <c r="D73" s="342">
        <v>0</v>
      </c>
      <c r="E73" s="342">
        <v>0</v>
      </c>
      <c r="F73" s="342">
        <v>0</v>
      </c>
      <c r="G73" s="342">
        <v>0</v>
      </c>
      <c r="H73" s="329"/>
      <c r="I73" s="329"/>
      <c r="J73" s="329"/>
      <c r="K73" s="329"/>
    </row>
    <row r="74" spans="1:11" ht="14.1" customHeight="1" x14ac:dyDescent="0.25">
      <c r="A74" s="329"/>
      <c r="B74" s="329"/>
      <c r="C74" s="344" t="s">
        <v>63</v>
      </c>
      <c r="D74" s="342">
        <v>0</v>
      </c>
      <c r="E74" s="342">
        <v>0</v>
      </c>
      <c r="F74" s="342">
        <v>0</v>
      </c>
      <c r="G74" s="342">
        <v>0</v>
      </c>
      <c r="H74" s="329"/>
      <c r="I74" s="329"/>
      <c r="J74" s="329"/>
      <c r="K74" s="329"/>
    </row>
    <row r="75" spans="1:11" ht="14.1" customHeight="1" x14ac:dyDescent="0.25">
      <c r="A75" s="329"/>
      <c r="B75" s="329"/>
      <c r="C75" s="344" t="s">
        <v>64</v>
      </c>
      <c r="D75" s="342">
        <v>0</v>
      </c>
      <c r="E75" s="342">
        <v>0</v>
      </c>
      <c r="F75" s="342">
        <v>0</v>
      </c>
      <c r="G75" s="342">
        <v>0</v>
      </c>
      <c r="H75" s="329"/>
      <c r="I75" s="329"/>
      <c r="J75" s="329"/>
      <c r="K75" s="329"/>
    </row>
    <row r="76" spans="1:11" ht="14.1" customHeight="1" x14ac:dyDescent="0.25">
      <c r="A76" s="329"/>
      <c r="B76" s="329"/>
      <c r="C76" s="344" t="s">
        <v>65</v>
      </c>
      <c r="D76" s="342">
        <v>0</v>
      </c>
      <c r="E76" s="342">
        <v>0</v>
      </c>
      <c r="F76" s="342">
        <v>0</v>
      </c>
      <c r="G76" s="342">
        <v>0</v>
      </c>
      <c r="H76" s="329"/>
      <c r="I76" s="329"/>
      <c r="J76" s="329"/>
      <c r="K76" s="329"/>
    </row>
    <row r="77" spans="1:11" ht="14.1" customHeight="1" x14ac:dyDescent="0.25">
      <c r="A77" s="329"/>
      <c r="B77" s="329"/>
      <c r="C77" s="344" t="s">
        <v>66</v>
      </c>
      <c r="D77" s="342">
        <v>0</v>
      </c>
      <c r="E77" s="342">
        <v>0</v>
      </c>
      <c r="F77" s="342">
        <v>0</v>
      </c>
      <c r="G77" s="342">
        <v>0</v>
      </c>
      <c r="H77" s="329"/>
      <c r="I77" s="329"/>
      <c r="J77" s="329"/>
      <c r="K77" s="329"/>
    </row>
    <row r="78" spans="1:11" ht="14.1" customHeight="1" x14ac:dyDescent="0.25">
      <c r="A78" s="329"/>
      <c r="B78" s="329"/>
      <c r="C78" s="344" t="s">
        <v>69</v>
      </c>
      <c r="D78" s="342">
        <v>0</v>
      </c>
      <c r="E78" s="342">
        <v>0</v>
      </c>
      <c r="F78" s="342">
        <v>0</v>
      </c>
      <c r="G78" s="342">
        <v>0</v>
      </c>
      <c r="H78" s="329"/>
      <c r="I78" s="329"/>
      <c r="J78" s="329"/>
      <c r="K78" s="329"/>
    </row>
    <row r="79" spans="1:11" ht="14.1" customHeight="1" x14ac:dyDescent="0.25">
      <c r="A79" s="329"/>
      <c r="B79" s="329"/>
      <c r="C79" s="344" t="s">
        <v>70</v>
      </c>
      <c r="D79" s="342">
        <v>0</v>
      </c>
      <c r="E79" s="342">
        <v>0</v>
      </c>
      <c r="F79" s="342">
        <v>0</v>
      </c>
      <c r="G79" s="342">
        <v>0</v>
      </c>
      <c r="H79" s="329"/>
      <c r="I79" s="329"/>
      <c r="J79" s="329"/>
      <c r="K79" s="329"/>
    </row>
    <row r="80" spans="1:11" ht="14.1" customHeight="1" x14ac:dyDescent="0.25">
      <c r="A80" s="329"/>
      <c r="B80" s="329"/>
      <c r="C80" s="343" t="s">
        <v>71</v>
      </c>
      <c r="D80" s="342">
        <v>69637000</v>
      </c>
      <c r="E80" s="342">
        <v>74500000</v>
      </c>
      <c r="F80" s="342">
        <v>74500000</v>
      </c>
      <c r="G80" s="342">
        <v>74500000</v>
      </c>
      <c r="H80" s="329"/>
      <c r="I80" s="329"/>
      <c r="J80" s="329"/>
      <c r="K80" s="329"/>
    </row>
    <row r="81" spans="1:11" ht="30.95" customHeight="1" x14ac:dyDescent="0.25">
      <c r="A81" s="329"/>
      <c r="B81" s="329"/>
      <c r="C81" s="350" t="s">
        <v>33</v>
      </c>
      <c r="D81" s="1436" t="s">
        <v>1703</v>
      </c>
      <c r="E81" s="1437"/>
      <c r="F81" s="1437"/>
      <c r="G81" s="1437"/>
      <c r="H81" s="329"/>
      <c r="I81" s="329"/>
      <c r="J81" s="329"/>
      <c r="K81" s="329"/>
    </row>
    <row r="82" spans="1:11" ht="30.95" customHeight="1" x14ac:dyDescent="0.25">
      <c r="A82" s="329"/>
      <c r="B82" s="329"/>
      <c r="C82" s="327" t="s">
        <v>35</v>
      </c>
      <c r="D82" s="1448" t="s">
        <v>1702</v>
      </c>
      <c r="E82" s="1449"/>
      <c r="F82" s="1449"/>
      <c r="G82" s="1449"/>
      <c r="H82" s="329"/>
      <c r="I82" s="329"/>
      <c r="J82" s="329"/>
      <c r="K82" s="329"/>
    </row>
    <row r="83" spans="1:11" ht="30.95" customHeight="1" x14ac:dyDescent="0.25">
      <c r="A83" s="329"/>
      <c r="B83" s="329"/>
      <c r="C83" s="327" t="s">
        <v>37</v>
      </c>
      <c r="D83" s="1448" t="s">
        <v>1701</v>
      </c>
      <c r="E83" s="1449"/>
      <c r="F83" s="1449"/>
      <c r="G83" s="1449"/>
      <c r="H83" s="329"/>
      <c r="I83" s="329"/>
      <c r="J83" s="329"/>
      <c r="K83" s="329"/>
    </row>
    <row r="84" spans="1:11" ht="15" customHeight="1" x14ac:dyDescent="0.25">
      <c r="A84" s="329"/>
      <c r="B84" s="329"/>
      <c r="C84" s="348"/>
      <c r="D84" s="347">
        <v>2022</v>
      </c>
      <c r="E84" s="347">
        <v>2023</v>
      </c>
      <c r="F84" s="347">
        <v>2024</v>
      </c>
      <c r="G84" s="347">
        <v>2025</v>
      </c>
      <c r="H84" s="329"/>
      <c r="I84" s="329"/>
      <c r="J84" s="329"/>
      <c r="K84" s="329"/>
    </row>
    <row r="85" spans="1:11" ht="15" customHeight="1" x14ac:dyDescent="0.25">
      <c r="A85" s="329"/>
      <c r="B85" s="329"/>
      <c r="C85" s="346"/>
      <c r="D85" s="345" t="s">
        <v>17</v>
      </c>
      <c r="E85" s="345" t="s">
        <v>18</v>
      </c>
      <c r="F85" s="345" t="s">
        <v>18</v>
      </c>
      <c r="G85" s="345" t="s">
        <v>18</v>
      </c>
      <c r="H85" s="329"/>
      <c r="I85" s="329"/>
      <c r="J85" s="329"/>
      <c r="K85" s="329"/>
    </row>
    <row r="86" spans="1:11" ht="14.1" customHeight="1" x14ac:dyDescent="0.25">
      <c r="A86" s="329"/>
      <c r="B86" s="329"/>
      <c r="C86" s="336" t="s">
        <v>39</v>
      </c>
      <c r="D86" s="349" t="s">
        <v>429</v>
      </c>
      <c r="E86" s="349" t="s">
        <v>429</v>
      </c>
      <c r="F86" s="349" t="s">
        <v>429</v>
      </c>
      <c r="G86" s="349" t="s">
        <v>429</v>
      </c>
      <c r="H86" s="329"/>
      <c r="I86" s="329"/>
      <c r="J86" s="329"/>
      <c r="K86" s="329"/>
    </row>
    <row r="87" spans="1:11" ht="14.1" customHeight="1" x14ac:dyDescent="0.25">
      <c r="A87" s="329"/>
      <c r="B87" s="329"/>
      <c r="C87" s="336" t="s">
        <v>40</v>
      </c>
      <c r="D87" s="349" t="s">
        <v>1700</v>
      </c>
      <c r="E87" s="349" t="s">
        <v>1699</v>
      </c>
      <c r="F87" s="349" t="s">
        <v>1698</v>
      </c>
      <c r="G87" s="349" t="s">
        <v>1698</v>
      </c>
      <c r="H87" s="329"/>
      <c r="I87" s="329"/>
      <c r="J87" s="329"/>
      <c r="K87" s="329"/>
    </row>
    <row r="88" spans="1:11" ht="14.1" customHeight="1" x14ac:dyDescent="0.25">
      <c r="A88" s="329"/>
      <c r="B88" s="329"/>
      <c r="C88" s="336" t="s">
        <v>43</v>
      </c>
      <c r="D88" s="349" t="s">
        <v>1697</v>
      </c>
      <c r="E88" s="349" t="s">
        <v>1696</v>
      </c>
      <c r="F88" s="349" t="s">
        <v>181</v>
      </c>
      <c r="G88" s="349" t="s">
        <v>181</v>
      </c>
      <c r="H88" s="329"/>
      <c r="I88" s="329"/>
      <c r="J88" s="329"/>
      <c r="K88" s="329"/>
    </row>
    <row r="89" spans="1:11" ht="14.1" customHeight="1" x14ac:dyDescent="0.25">
      <c r="A89" s="329"/>
      <c r="B89" s="329"/>
      <c r="C89" s="336" t="s">
        <v>46</v>
      </c>
      <c r="D89" s="349" t="s">
        <v>47</v>
      </c>
      <c r="E89" s="349" t="s">
        <v>48</v>
      </c>
      <c r="F89" s="349" t="s">
        <v>48</v>
      </c>
      <c r="G89" s="349" t="s">
        <v>48</v>
      </c>
      <c r="H89" s="329"/>
      <c r="I89" s="329"/>
      <c r="J89" s="329"/>
      <c r="K89" s="329"/>
    </row>
    <row r="90" spans="1:11" ht="14.1" customHeight="1" x14ac:dyDescent="0.25">
      <c r="A90" s="329"/>
      <c r="B90" s="329"/>
      <c r="C90" s="336" t="s">
        <v>49</v>
      </c>
      <c r="D90" s="349" t="s">
        <v>47</v>
      </c>
      <c r="E90" s="349" t="s">
        <v>1695</v>
      </c>
      <c r="F90" s="349" t="s">
        <v>1694</v>
      </c>
      <c r="G90" s="349" t="s">
        <v>48</v>
      </c>
      <c r="H90" s="329"/>
      <c r="I90" s="329"/>
      <c r="J90" s="329"/>
      <c r="K90" s="329"/>
    </row>
    <row r="91" spans="1:11" ht="14.1" customHeight="1" x14ac:dyDescent="0.25">
      <c r="A91" s="329"/>
      <c r="B91" s="329"/>
      <c r="C91" s="336" t="s">
        <v>51</v>
      </c>
      <c r="D91" s="349" t="s">
        <v>47</v>
      </c>
      <c r="E91" s="349" t="s">
        <v>1695</v>
      </c>
      <c r="F91" s="349" t="s">
        <v>1694</v>
      </c>
      <c r="G91" s="349" t="s">
        <v>48</v>
      </c>
      <c r="H91" s="329"/>
      <c r="I91" s="329"/>
      <c r="J91" s="329"/>
      <c r="K91" s="329"/>
    </row>
    <row r="92" spans="1:11" ht="14.1" customHeight="1" x14ac:dyDescent="0.25">
      <c r="A92" s="329"/>
      <c r="B92" s="329"/>
      <c r="C92" s="1450" t="s">
        <v>52</v>
      </c>
      <c r="D92" s="1451"/>
      <c r="E92" s="1451"/>
      <c r="F92" s="1451"/>
      <c r="G92" s="1451"/>
      <c r="H92" s="329"/>
      <c r="I92" s="329"/>
      <c r="J92" s="329"/>
      <c r="K92" s="329"/>
    </row>
    <row r="93" spans="1:11" ht="14.1" customHeight="1" x14ac:dyDescent="0.25">
      <c r="A93" s="329"/>
      <c r="B93" s="329"/>
      <c r="C93" s="348"/>
      <c r="D93" s="347">
        <v>2022</v>
      </c>
      <c r="E93" s="347">
        <v>2023</v>
      </c>
      <c r="F93" s="347">
        <v>2024</v>
      </c>
      <c r="G93" s="347">
        <v>2025</v>
      </c>
      <c r="H93" s="329"/>
      <c r="I93" s="329"/>
      <c r="J93" s="329"/>
      <c r="K93" s="329"/>
    </row>
    <row r="94" spans="1:11" ht="14.1" customHeight="1" x14ac:dyDescent="0.25">
      <c r="A94" s="329"/>
      <c r="B94" s="329"/>
      <c r="C94" s="346"/>
      <c r="D94" s="345" t="s">
        <v>17</v>
      </c>
      <c r="E94" s="345" t="s">
        <v>18</v>
      </c>
      <c r="F94" s="345" t="s">
        <v>18</v>
      </c>
      <c r="G94" s="345" t="s">
        <v>18</v>
      </c>
      <c r="H94" s="329"/>
      <c r="I94" s="329"/>
      <c r="J94" s="329"/>
      <c r="K94" s="329"/>
    </row>
    <row r="95" spans="1:11" ht="14.1" customHeight="1" x14ac:dyDescent="0.25">
      <c r="A95" s="329"/>
      <c r="B95" s="329"/>
      <c r="C95" s="344" t="s">
        <v>53</v>
      </c>
      <c r="D95" s="342">
        <v>0</v>
      </c>
      <c r="E95" s="342">
        <v>0</v>
      </c>
      <c r="F95" s="342">
        <v>0</v>
      </c>
      <c r="G95" s="342">
        <v>0</v>
      </c>
      <c r="H95" s="329"/>
      <c r="I95" s="329"/>
      <c r="J95" s="329"/>
      <c r="K95" s="329"/>
    </row>
    <row r="96" spans="1:11" ht="14.1" customHeight="1" x14ac:dyDescent="0.25">
      <c r="A96" s="329"/>
      <c r="B96" s="329"/>
      <c r="C96" s="344" t="s">
        <v>54</v>
      </c>
      <c r="D96" s="342">
        <v>0</v>
      </c>
      <c r="E96" s="342">
        <v>0</v>
      </c>
      <c r="F96" s="342">
        <v>0</v>
      </c>
      <c r="G96" s="342">
        <v>0</v>
      </c>
      <c r="H96" s="329"/>
      <c r="I96" s="329"/>
      <c r="J96" s="329"/>
      <c r="K96" s="329"/>
    </row>
    <row r="97" spans="1:11" ht="14.1" customHeight="1" x14ac:dyDescent="0.25">
      <c r="A97" s="329"/>
      <c r="B97" s="329"/>
      <c r="C97" s="344" t="s">
        <v>55</v>
      </c>
      <c r="D97" s="342">
        <v>0</v>
      </c>
      <c r="E97" s="342">
        <v>0</v>
      </c>
      <c r="F97" s="342">
        <v>0</v>
      </c>
      <c r="G97" s="342">
        <v>0</v>
      </c>
      <c r="H97" s="329"/>
      <c r="I97" s="329"/>
      <c r="J97" s="329"/>
      <c r="K97" s="329"/>
    </row>
    <row r="98" spans="1:11" ht="14.1" customHeight="1" x14ac:dyDescent="0.25">
      <c r="A98" s="329"/>
      <c r="B98" s="329"/>
      <c r="C98" s="344" t="s">
        <v>56</v>
      </c>
      <c r="D98" s="342">
        <v>0</v>
      </c>
      <c r="E98" s="342">
        <v>0</v>
      </c>
      <c r="F98" s="342">
        <v>0</v>
      </c>
      <c r="G98" s="342">
        <v>0</v>
      </c>
      <c r="H98" s="329"/>
      <c r="I98" s="329"/>
      <c r="J98" s="329"/>
      <c r="K98" s="329"/>
    </row>
    <row r="99" spans="1:11" ht="14.1" customHeight="1" x14ac:dyDescent="0.25">
      <c r="A99" s="329"/>
      <c r="B99" s="329"/>
      <c r="C99" s="344" t="s">
        <v>54</v>
      </c>
      <c r="D99" s="342">
        <v>0</v>
      </c>
      <c r="E99" s="342">
        <v>0</v>
      </c>
      <c r="F99" s="342">
        <v>0</v>
      </c>
      <c r="G99" s="342">
        <v>0</v>
      </c>
      <c r="H99" s="329"/>
      <c r="I99" s="329"/>
      <c r="J99" s="329"/>
      <c r="K99" s="329"/>
    </row>
    <row r="100" spans="1:11" ht="14.1" customHeight="1" x14ac:dyDescent="0.25">
      <c r="A100" s="329"/>
      <c r="B100" s="329"/>
      <c r="C100" s="344" t="s">
        <v>55</v>
      </c>
      <c r="D100" s="342">
        <v>0</v>
      </c>
      <c r="E100" s="342">
        <v>0</v>
      </c>
      <c r="F100" s="342">
        <v>0</v>
      </c>
      <c r="G100" s="342">
        <v>0</v>
      </c>
      <c r="H100" s="329"/>
      <c r="I100" s="329"/>
      <c r="J100" s="329"/>
      <c r="K100" s="329"/>
    </row>
    <row r="101" spans="1:11" ht="14.1" customHeight="1" x14ac:dyDescent="0.25">
      <c r="A101" s="329"/>
      <c r="B101" s="329"/>
      <c r="C101" s="344" t="s">
        <v>57</v>
      </c>
      <c r="D101" s="342">
        <v>30330000</v>
      </c>
      <c r="E101" s="342">
        <v>40400000</v>
      </c>
      <c r="F101" s="342">
        <v>24400000</v>
      </c>
      <c r="G101" s="342">
        <v>24400000</v>
      </c>
      <c r="H101" s="329"/>
      <c r="I101" s="329"/>
      <c r="J101" s="329"/>
      <c r="K101" s="329"/>
    </row>
    <row r="102" spans="1:11" ht="14.1" customHeight="1" x14ac:dyDescent="0.25">
      <c r="A102" s="329"/>
      <c r="B102" s="329"/>
      <c r="C102" s="344" t="s">
        <v>54</v>
      </c>
      <c r="D102" s="342">
        <v>30330000</v>
      </c>
      <c r="E102" s="342">
        <v>40400000</v>
      </c>
      <c r="F102" s="342">
        <v>24400000</v>
      </c>
      <c r="G102" s="342">
        <v>24400000</v>
      </c>
      <c r="H102" s="329"/>
      <c r="I102" s="329"/>
      <c r="J102" s="329"/>
      <c r="K102" s="329"/>
    </row>
    <row r="103" spans="1:11" ht="14.1" customHeight="1" x14ac:dyDescent="0.25">
      <c r="A103" s="329"/>
      <c r="B103" s="329"/>
      <c r="C103" s="344" t="s">
        <v>55</v>
      </c>
      <c r="D103" s="342">
        <v>0</v>
      </c>
      <c r="E103" s="342">
        <v>0</v>
      </c>
      <c r="F103" s="342">
        <v>0</v>
      </c>
      <c r="G103" s="342">
        <v>0</v>
      </c>
      <c r="H103" s="329"/>
      <c r="I103" s="329"/>
      <c r="J103" s="329"/>
      <c r="K103" s="329"/>
    </row>
    <row r="104" spans="1:11" ht="14.1" customHeight="1" x14ac:dyDescent="0.25">
      <c r="A104" s="329"/>
      <c r="B104" s="329"/>
      <c r="C104" s="344" t="s">
        <v>58</v>
      </c>
      <c r="D104" s="342">
        <v>0</v>
      </c>
      <c r="E104" s="342">
        <v>0</v>
      </c>
      <c r="F104" s="342">
        <v>0</v>
      </c>
      <c r="G104" s="342">
        <v>0</v>
      </c>
      <c r="H104" s="329"/>
      <c r="I104" s="329"/>
      <c r="J104" s="329"/>
      <c r="K104" s="329"/>
    </row>
    <row r="105" spans="1:11" ht="14.1" customHeight="1" x14ac:dyDescent="0.25">
      <c r="A105" s="329"/>
      <c r="B105" s="329"/>
      <c r="C105" s="344" t="s">
        <v>54</v>
      </c>
      <c r="D105" s="342">
        <v>0</v>
      </c>
      <c r="E105" s="342">
        <v>0</v>
      </c>
      <c r="F105" s="342">
        <v>0</v>
      </c>
      <c r="G105" s="342">
        <v>0</v>
      </c>
      <c r="H105" s="329"/>
      <c r="I105" s="329"/>
      <c r="J105" s="329"/>
      <c r="K105" s="329"/>
    </row>
    <row r="106" spans="1:11" ht="14.1" customHeight="1" x14ac:dyDescent="0.25">
      <c r="A106" s="329"/>
      <c r="B106" s="329"/>
      <c r="C106" s="344" t="s">
        <v>55</v>
      </c>
      <c r="D106" s="342">
        <v>0</v>
      </c>
      <c r="E106" s="342">
        <v>0</v>
      </c>
      <c r="F106" s="342">
        <v>0</v>
      </c>
      <c r="G106" s="342">
        <v>0</v>
      </c>
      <c r="H106" s="329"/>
      <c r="I106" s="329"/>
      <c r="J106" s="329"/>
      <c r="K106" s="329"/>
    </row>
    <row r="107" spans="1:11" ht="14.1" customHeight="1" x14ac:dyDescent="0.25">
      <c r="A107" s="329"/>
      <c r="B107" s="329"/>
      <c r="C107" s="344" t="s">
        <v>59</v>
      </c>
      <c r="D107" s="342">
        <v>0</v>
      </c>
      <c r="E107" s="342">
        <v>0</v>
      </c>
      <c r="F107" s="342">
        <v>0</v>
      </c>
      <c r="G107" s="342">
        <v>0</v>
      </c>
      <c r="H107" s="329"/>
      <c r="I107" s="329"/>
      <c r="J107" s="329"/>
      <c r="K107" s="329"/>
    </row>
    <row r="108" spans="1:11" ht="14.1" customHeight="1" x14ac:dyDescent="0.25">
      <c r="A108" s="329"/>
      <c r="B108" s="329"/>
      <c r="C108" s="344" t="s">
        <v>54</v>
      </c>
      <c r="D108" s="342">
        <v>0</v>
      </c>
      <c r="E108" s="342">
        <v>0</v>
      </c>
      <c r="F108" s="342">
        <v>0</v>
      </c>
      <c r="G108" s="342">
        <v>0</v>
      </c>
      <c r="H108" s="329"/>
      <c r="I108" s="329"/>
      <c r="J108" s="329"/>
      <c r="K108" s="329"/>
    </row>
    <row r="109" spans="1:11" ht="14.1" customHeight="1" x14ac:dyDescent="0.25">
      <c r="A109" s="329"/>
      <c r="B109" s="329"/>
      <c r="C109" s="344" t="s">
        <v>55</v>
      </c>
      <c r="D109" s="342">
        <v>0</v>
      </c>
      <c r="E109" s="342">
        <v>0</v>
      </c>
      <c r="F109" s="342">
        <v>0</v>
      </c>
      <c r="G109" s="342">
        <v>0</v>
      </c>
      <c r="H109" s="329"/>
      <c r="I109" s="329"/>
      <c r="J109" s="329"/>
      <c r="K109" s="329"/>
    </row>
    <row r="110" spans="1:11" ht="14.1" customHeight="1" x14ac:dyDescent="0.25">
      <c r="A110" s="329"/>
      <c r="B110" s="329"/>
      <c r="C110" s="344" t="s">
        <v>60</v>
      </c>
      <c r="D110" s="342">
        <v>600000</v>
      </c>
      <c r="E110" s="342">
        <v>600000</v>
      </c>
      <c r="F110" s="342">
        <v>600000</v>
      </c>
      <c r="G110" s="342">
        <v>600000</v>
      </c>
      <c r="H110" s="329"/>
      <c r="I110" s="329"/>
      <c r="J110" s="329"/>
      <c r="K110" s="329"/>
    </row>
    <row r="111" spans="1:11" ht="14.1" customHeight="1" x14ac:dyDescent="0.25">
      <c r="A111" s="329"/>
      <c r="B111" s="329"/>
      <c r="C111" s="344" t="s">
        <v>54</v>
      </c>
      <c r="D111" s="342">
        <v>600000</v>
      </c>
      <c r="E111" s="342">
        <v>600000</v>
      </c>
      <c r="F111" s="342">
        <v>600000</v>
      </c>
      <c r="G111" s="342">
        <v>600000</v>
      </c>
      <c r="H111" s="329"/>
      <c r="I111" s="329"/>
      <c r="J111" s="329"/>
      <c r="K111" s="329"/>
    </row>
    <row r="112" spans="1:11" ht="14.1" customHeight="1" x14ac:dyDescent="0.25">
      <c r="A112" s="329"/>
      <c r="B112" s="329"/>
      <c r="C112" s="344" t="s">
        <v>55</v>
      </c>
      <c r="D112" s="342">
        <v>0</v>
      </c>
      <c r="E112" s="342">
        <v>0</v>
      </c>
      <c r="F112" s="342">
        <v>0</v>
      </c>
      <c r="G112" s="342">
        <v>0</v>
      </c>
      <c r="H112" s="329"/>
      <c r="I112" s="329"/>
      <c r="J112" s="329"/>
      <c r="K112" s="329"/>
    </row>
    <row r="113" spans="1:11" ht="14.1" customHeight="1" x14ac:dyDescent="0.25">
      <c r="A113" s="329"/>
      <c r="B113" s="329"/>
      <c r="C113" s="344" t="s">
        <v>61</v>
      </c>
      <c r="D113" s="342">
        <v>0</v>
      </c>
      <c r="E113" s="342">
        <v>0</v>
      </c>
      <c r="F113" s="342">
        <v>0</v>
      </c>
      <c r="G113" s="342">
        <v>0</v>
      </c>
      <c r="H113" s="329"/>
      <c r="I113" s="329"/>
      <c r="J113" s="329"/>
      <c r="K113" s="329"/>
    </row>
    <row r="114" spans="1:11" ht="14.1" customHeight="1" x14ac:dyDescent="0.25">
      <c r="A114" s="329"/>
      <c r="B114" s="329"/>
      <c r="C114" s="344" t="s">
        <v>54</v>
      </c>
      <c r="D114" s="342">
        <v>0</v>
      </c>
      <c r="E114" s="342">
        <v>0</v>
      </c>
      <c r="F114" s="342">
        <v>0</v>
      </c>
      <c r="G114" s="342">
        <v>0</v>
      </c>
      <c r="H114" s="329"/>
      <c r="I114" s="329"/>
      <c r="J114" s="329"/>
      <c r="K114" s="329"/>
    </row>
    <row r="115" spans="1:11" ht="14.1" customHeight="1" x14ac:dyDescent="0.25">
      <c r="A115" s="329"/>
      <c r="B115" s="329"/>
      <c r="C115" s="344" t="s">
        <v>55</v>
      </c>
      <c r="D115" s="342">
        <v>0</v>
      </c>
      <c r="E115" s="342">
        <v>0</v>
      </c>
      <c r="F115" s="342">
        <v>0</v>
      </c>
      <c r="G115" s="342">
        <v>0</v>
      </c>
      <c r="H115" s="329"/>
      <c r="I115" s="329"/>
      <c r="J115" s="329"/>
      <c r="K115" s="329"/>
    </row>
    <row r="116" spans="1:11" ht="14.1" customHeight="1" x14ac:dyDescent="0.25">
      <c r="A116" s="329"/>
      <c r="B116" s="329"/>
      <c r="C116" s="344" t="s">
        <v>62</v>
      </c>
      <c r="D116" s="342">
        <v>0</v>
      </c>
      <c r="E116" s="342">
        <v>0</v>
      </c>
      <c r="F116" s="342">
        <v>0</v>
      </c>
      <c r="G116" s="342">
        <v>0</v>
      </c>
      <c r="H116" s="329"/>
      <c r="I116" s="329"/>
      <c r="J116" s="329"/>
      <c r="K116" s="329"/>
    </row>
    <row r="117" spans="1:11" ht="14.1" customHeight="1" x14ac:dyDescent="0.25">
      <c r="A117" s="329"/>
      <c r="B117" s="329"/>
      <c r="C117" s="344" t="s">
        <v>54</v>
      </c>
      <c r="D117" s="342">
        <v>0</v>
      </c>
      <c r="E117" s="342">
        <v>0</v>
      </c>
      <c r="F117" s="342">
        <v>0</v>
      </c>
      <c r="G117" s="342">
        <v>0</v>
      </c>
      <c r="H117" s="329"/>
      <c r="I117" s="329"/>
      <c r="J117" s="329"/>
      <c r="K117" s="329"/>
    </row>
    <row r="118" spans="1:11" ht="14.1" customHeight="1" x14ac:dyDescent="0.25">
      <c r="A118" s="329"/>
      <c r="B118" s="329"/>
      <c r="C118" s="344" t="s">
        <v>63</v>
      </c>
      <c r="D118" s="342">
        <v>0</v>
      </c>
      <c r="E118" s="342">
        <v>0</v>
      </c>
      <c r="F118" s="342">
        <v>0</v>
      </c>
      <c r="G118" s="342">
        <v>0</v>
      </c>
      <c r="H118" s="329"/>
      <c r="I118" s="329"/>
      <c r="J118" s="329"/>
      <c r="K118" s="329"/>
    </row>
    <row r="119" spans="1:11" ht="14.1" customHeight="1" x14ac:dyDescent="0.25">
      <c r="A119" s="329"/>
      <c r="B119" s="329"/>
      <c r="C119" s="344" t="s">
        <v>64</v>
      </c>
      <c r="D119" s="342">
        <v>0</v>
      </c>
      <c r="E119" s="342">
        <v>0</v>
      </c>
      <c r="F119" s="342">
        <v>0</v>
      </c>
      <c r="G119" s="342">
        <v>0</v>
      </c>
      <c r="H119" s="329"/>
      <c r="I119" s="329"/>
      <c r="J119" s="329"/>
      <c r="K119" s="329"/>
    </row>
    <row r="120" spans="1:11" ht="14.1" customHeight="1" x14ac:dyDescent="0.25">
      <c r="A120" s="329"/>
      <c r="B120" s="329"/>
      <c r="C120" s="344" t="s">
        <v>65</v>
      </c>
      <c r="D120" s="342">
        <v>0</v>
      </c>
      <c r="E120" s="342">
        <v>0</v>
      </c>
      <c r="F120" s="342">
        <v>0</v>
      </c>
      <c r="G120" s="342">
        <v>0</v>
      </c>
      <c r="H120" s="329"/>
      <c r="I120" s="329"/>
      <c r="J120" s="329"/>
      <c r="K120" s="329"/>
    </row>
    <row r="121" spans="1:11" ht="14.1" customHeight="1" x14ac:dyDescent="0.25">
      <c r="A121" s="329"/>
      <c r="B121" s="329"/>
      <c r="C121" s="344" t="s">
        <v>66</v>
      </c>
      <c r="D121" s="342">
        <v>0</v>
      </c>
      <c r="E121" s="342">
        <v>0</v>
      </c>
      <c r="F121" s="342">
        <v>0</v>
      </c>
      <c r="G121" s="342">
        <v>0</v>
      </c>
      <c r="H121" s="329"/>
      <c r="I121" s="329"/>
      <c r="J121" s="329"/>
      <c r="K121" s="329"/>
    </row>
    <row r="122" spans="1:11" ht="14.1" customHeight="1" x14ac:dyDescent="0.25">
      <c r="A122" s="329"/>
      <c r="B122" s="329"/>
      <c r="C122" s="344" t="s">
        <v>67</v>
      </c>
      <c r="D122" s="342">
        <v>0</v>
      </c>
      <c r="E122" s="342">
        <v>0</v>
      </c>
      <c r="F122" s="342">
        <v>0</v>
      </c>
      <c r="G122" s="342">
        <v>0</v>
      </c>
      <c r="H122" s="329"/>
      <c r="I122" s="329"/>
      <c r="J122" s="329"/>
      <c r="K122" s="329"/>
    </row>
    <row r="123" spans="1:11" ht="14.1" customHeight="1" x14ac:dyDescent="0.25">
      <c r="A123" s="329"/>
      <c r="B123" s="329"/>
      <c r="C123" s="344" t="s">
        <v>54</v>
      </c>
      <c r="D123" s="342">
        <v>0</v>
      </c>
      <c r="E123" s="342">
        <v>0</v>
      </c>
      <c r="F123" s="342">
        <v>0</v>
      </c>
      <c r="G123" s="342">
        <v>0</v>
      </c>
      <c r="H123" s="329"/>
      <c r="I123" s="329"/>
      <c r="J123" s="329"/>
      <c r="K123" s="329"/>
    </row>
    <row r="124" spans="1:11" ht="14.1" customHeight="1" x14ac:dyDescent="0.25">
      <c r="A124" s="329"/>
      <c r="B124" s="329"/>
      <c r="C124" s="344" t="s">
        <v>63</v>
      </c>
      <c r="D124" s="342">
        <v>0</v>
      </c>
      <c r="E124" s="342">
        <v>0</v>
      </c>
      <c r="F124" s="342">
        <v>0</v>
      </c>
      <c r="G124" s="342">
        <v>0</v>
      </c>
      <c r="H124" s="329"/>
      <c r="I124" s="329"/>
      <c r="J124" s="329"/>
      <c r="K124" s="329"/>
    </row>
    <row r="125" spans="1:11" ht="14.1" customHeight="1" x14ac:dyDescent="0.25">
      <c r="A125" s="329"/>
      <c r="B125" s="329"/>
      <c r="C125" s="344" t="s">
        <v>64</v>
      </c>
      <c r="D125" s="342">
        <v>0</v>
      </c>
      <c r="E125" s="342">
        <v>0</v>
      </c>
      <c r="F125" s="342">
        <v>0</v>
      </c>
      <c r="G125" s="342">
        <v>0</v>
      </c>
      <c r="H125" s="329"/>
      <c r="I125" s="329"/>
      <c r="J125" s="329"/>
      <c r="K125" s="329"/>
    </row>
    <row r="126" spans="1:11" ht="14.1" customHeight="1" x14ac:dyDescent="0.25">
      <c r="A126" s="329"/>
      <c r="B126" s="329"/>
      <c r="C126" s="344" t="s">
        <v>65</v>
      </c>
      <c r="D126" s="342">
        <v>0</v>
      </c>
      <c r="E126" s="342">
        <v>0</v>
      </c>
      <c r="F126" s="342">
        <v>0</v>
      </c>
      <c r="G126" s="342">
        <v>0</v>
      </c>
      <c r="H126" s="329"/>
      <c r="I126" s="329"/>
      <c r="J126" s="329"/>
      <c r="K126" s="329"/>
    </row>
    <row r="127" spans="1:11" ht="14.1" customHeight="1" x14ac:dyDescent="0.25">
      <c r="A127" s="329"/>
      <c r="B127" s="329"/>
      <c r="C127" s="344" t="s">
        <v>66</v>
      </c>
      <c r="D127" s="342">
        <v>0</v>
      </c>
      <c r="E127" s="342">
        <v>0</v>
      </c>
      <c r="F127" s="342">
        <v>0</v>
      </c>
      <c r="G127" s="342">
        <v>0</v>
      </c>
      <c r="H127" s="329"/>
      <c r="I127" s="329"/>
      <c r="J127" s="329"/>
      <c r="K127" s="329"/>
    </row>
    <row r="128" spans="1:11" ht="14.1" customHeight="1" x14ac:dyDescent="0.25">
      <c r="A128" s="329"/>
      <c r="B128" s="329"/>
      <c r="C128" s="344" t="s">
        <v>68</v>
      </c>
      <c r="D128" s="342">
        <v>0</v>
      </c>
      <c r="E128" s="342">
        <v>0</v>
      </c>
      <c r="F128" s="342">
        <v>0</v>
      </c>
      <c r="G128" s="342">
        <v>0</v>
      </c>
      <c r="H128" s="329"/>
      <c r="I128" s="329"/>
      <c r="J128" s="329"/>
      <c r="K128" s="329"/>
    </row>
    <row r="129" spans="1:11" ht="14.1" customHeight="1" x14ac:dyDescent="0.25">
      <c r="A129" s="329"/>
      <c r="B129" s="329"/>
      <c r="C129" s="344" t="s">
        <v>54</v>
      </c>
      <c r="D129" s="342">
        <v>0</v>
      </c>
      <c r="E129" s="342">
        <v>0</v>
      </c>
      <c r="F129" s="342">
        <v>0</v>
      </c>
      <c r="G129" s="342">
        <v>0</v>
      </c>
      <c r="H129" s="329"/>
      <c r="I129" s="329"/>
      <c r="J129" s="329"/>
      <c r="K129" s="329"/>
    </row>
    <row r="130" spans="1:11" ht="14.1" customHeight="1" x14ac:dyDescent="0.25">
      <c r="A130" s="329"/>
      <c r="B130" s="329"/>
      <c r="C130" s="344" t="s">
        <v>63</v>
      </c>
      <c r="D130" s="342">
        <v>0</v>
      </c>
      <c r="E130" s="342">
        <v>0</v>
      </c>
      <c r="F130" s="342">
        <v>0</v>
      </c>
      <c r="G130" s="342">
        <v>0</v>
      </c>
      <c r="H130" s="329"/>
      <c r="I130" s="329"/>
      <c r="J130" s="329"/>
      <c r="K130" s="329"/>
    </row>
    <row r="131" spans="1:11" ht="14.1" customHeight="1" x14ac:dyDescent="0.25">
      <c r="A131" s="329"/>
      <c r="B131" s="329"/>
      <c r="C131" s="344" t="s">
        <v>64</v>
      </c>
      <c r="D131" s="342">
        <v>0</v>
      </c>
      <c r="E131" s="342">
        <v>0</v>
      </c>
      <c r="F131" s="342">
        <v>0</v>
      </c>
      <c r="G131" s="342">
        <v>0</v>
      </c>
      <c r="H131" s="329"/>
      <c r="I131" s="329"/>
      <c r="J131" s="329"/>
      <c r="K131" s="329"/>
    </row>
    <row r="132" spans="1:11" ht="14.1" customHeight="1" x14ac:dyDescent="0.25">
      <c r="A132" s="329"/>
      <c r="B132" s="329"/>
      <c r="C132" s="344" t="s">
        <v>65</v>
      </c>
      <c r="D132" s="342">
        <v>0</v>
      </c>
      <c r="E132" s="342">
        <v>0</v>
      </c>
      <c r="F132" s="342">
        <v>0</v>
      </c>
      <c r="G132" s="342">
        <v>0</v>
      </c>
      <c r="H132" s="329"/>
      <c r="I132" s="329"/>
      <c r="J132" s="329"/>
      <c r="K132" s="329"/>
    </row>
    <row r="133" spans="1:11" ht="14.1" customHeight="1" x14ac:dyDescent="0.25">
      <c r="A133" s="329"/>
      <c r="B133" s="329"/>
      <c r="C133" s="344" t="s">
        <v>66</v>
      </c>
      <c r="D133" s="342">
        <v>0</v>
      </c>
      <c r="E133" s="342">
        <v>0</v>
      </c>
      <c r="F133" s="342">
        <v>0</v>
      </c>
      <c r="G133" s="342">
        <v>0</v>
      </c>
      <c r="H133" s="329"/>
      <c r="I133" s="329"/>
      <c r="J133" s="329"/>
      <c r="K133" s="329"/>
    </row>
    <row r="134" spans="1:11" ht="14.1" customHeight="1" x14ac:dyDescent="0.25">
      <c r="A134" s="329"/>
      <c r="B134" s="329"/>
      <c r="C134" s="344" t="s">
        <v>69</v>
      </c>
      <c r="D134" s="342">
        <v>0</v>
      </c>
      <c r="E134" s="342">
        <v>0</v>
      </c>
      <c r="F134" s="342">
        <v>0</v>
      </c>
      <c r="G134" s="342">
        <v>0</v>
      </c>
      <c r="H134" s="329"/>
      <c r="I134" s="329"/>
      <c r="J134" s="329"/>
      <c r="K134" s="329"/>
    </row>
    <row r="135" spans="1:11" ht="14.1" customHeight="1" x14ac:dyDescent="0.25">
      <c r="A135" s="329"/>
      <c r="B135" s="329"/>
      <c r="C135" s="344" t="s">
        <v>70</v>
      </c>
      <c r="D135" s="342">
        <v>0</v>
      </c>
      <c r="E135" s="342">
        <v>0</v>
      </c>
      <c r="F135" s="342">
        <v>0</v>
      </c>
      <c r="G135" s="342">
        <v>0</v>
      </c>
      <c r="H135" s="329"/>
      <c r="I135" s="329"/>
      <c r="J135" s="329"/>
      <c r="K135" s="329"/>
    </row>
    <row r="136" spans="1:11" ht="14.1" customHeight="1" x14ac:dyDescent="0.25">
      <c r="A136" s="329"/>
      <c r="B136" s="329"/>
      <c r="C136" s="343" t="s">
        <v>71</v>
      </c>
      <c r="D136" s="342">
        <v>30930000</v>
      </c>
      <c r="E136" s="342">
        <v>41000000</v>
      </c>
      <c r="F136" s="342">
        <v>25000000</v>
      </c>
      <c r="G136" s="342">
        <v>25000000</v>
      </c>
      <c r="H136" s="329"/>
      <c r="I136" s="329"/>
      <c r="J136" s="329"/>
      <c r="K136" s="329"/>
    </row>
    <row r="137" spans="1:11" ht="14.1" customHeight="1" x14ac:dyDescent="0.25">
      <c r="A137" s="329"/>
      <c r="B137" s="329"/>
      <c r="C137" s="1446" t="s">
        <v>72</v>
      </c>
      <c r="D137" s="1447"/>
      <c r="E137" s="1447"/>
      <c r="F137" s="1447"/>
      <c r="G137" s="1447"/>
      <c r="H137" s="329"/>
      <c r="I137" s="329"/>
      <c r="J137" s="329"/>
      <c r="K137" s="329"/>
    </row>
    <row r="138" spans="1:11" ht="14.1" customHeight="1" x14ac:dyDescent="0.25">
      <c r="A138" s="329"/>
      <c r="B138" s="329"/>
      <c r="C138" s="351" t="s">
        <v>1693</v>
      </c>
      <c r="D138" s="1446" t="s">
        <v>1692</v>
      </c>
      <c r="E138" s="1447"/>
      <c r="F138" s="1447"/>
      <c r="G138" s="1447"/>
      <c r="H138" s="329"/>
      <c r="I138" s="329"/>
      <c r="J138" s="329"/>
      <c r="K138" s="329"/>
    </row>
    <row r="139" spans="1:11" ht="14.1" customHeight="1" x14ac:dyDescent="0.25">
      <c r="A139" s="329"/>
      <c r="B139" s="329"/>
      <c r="C139" s="350" t="s">
        <v>33</v>
      </c>
      <c r="D139" s="1436" t="s">
        <v>1691</v>
      </c>
      <c r="E139" s="1437"/>
      <c r="F139" s="1437"/>
      <c r="G139" s="1437"/>
      <c r="H139" s="329"/>
      <c r="I139" s="329"/>
      <c r="J139" s="329"/>
      <c r="K139" s="329"/>
    </row>
    <row r="140" spans="1:11" ht="14.1" customHeight="1" x14ac:dyDescent="0.25">
      <c r="A140" s="329"/>
      <c r="B140" s="329"/>
      <c r="C140" s="327" t="s">
        <v>35</v>
      </c>
      <c r="D140" s="1448" t="s">
        <v>1690</v>
      </c>
      <c r="E140" s="1449"/>
      <c r="F140" s="1449"/>
      <c r="G140" s="1449"/>
      <c r="H140" s="329"/>
      <c r="I140" s="329"/>
      <c r="J140" s="329"/>
      <c r="K140" s="329"/>
    </row>
    <row r="141" spans="1:11" ht="14.1" customHeight="1" x14ac:dyDescent="0.25">
      <c r="A141" s="329"/>
      <c r="B141" s="329"/>
      <c r="C141" s="327" t="s">
        <v>37</v>
      </c>
      <c r="D141" s="1448" t="s">
        <v>1689</v>
      </c>
      <c r="E141" s="1449"/>
      <c r="F141" s="1449"/>
      <c r="G141" s="1449"/>
      <c r="H141" s="329"/>
      <c r="I141" s="329"/>
      <c r="J141" s="329"/>
      <c r="K141" s="329"/>
    </row>
    <row r="142" spans="1:11" ht="15" customHeight="1" x14ac:dyDescent="0.25">
      <c r="A142" s="329"/>
      <c r="B142" s="329"/>
      <c r="C142" s="348"/>
      <c r="D142" s="347">
        <v>2022</v>
      </c>
      <c r="E142" s="347">
        <v>2023</v>
      </c>
      <c r="F142" s="347">
        <v>2024</v>
      </c>
      <c r="G142" s="347">
        <v>2025</v>
      </c>
      <c r="H142" s="329"/>
      <c r="I142" s="329"/>
      <c r="J142" s="329"/>
      <c r="K142" s="329"/>
    </row>
    <row r="143" spans="1:11" ht="15" customHeight="1" x14ac:dyDescent="0.25">
      <c r="A143" s="329"/>
      <c r="B143" s="329"/>
      <c r="C143" s="346"/>
      <c r="D143" s="345" t="s">
        <v>17</v>
      </c>
      <c r="E143" s="345" t="s">
        <v>18</v>
      </c>
      <c r="F143" s="345" t="s">
        <v>18</v>
      </c>
      <c r="G143" s="345" t="s">
        <v>18</v>
      </c>
      <c r="H143" s="329"/>
      <c r="I143" s="329"/>
      <c r="J143" s="329"/>
      <c r="K143" s="329"/>
    </row>
    <row r="144" spans="1:11" ht="14.1" customHeight="1" x14ac:dyDescent="0.25">
      <c r="A144" s="329"/>
      <c r="B144" s="329"/>
      <c r="C144" s="336" t="s">
        <v>39</v>
      </c>
      <c r="D144" s="349" t="s">
        <v>1688</v>
      </c>
      <c r="E144" s="349" t="s">
        <v>1688</v>
      </c>
      <c r="F144" s="349" t="s">
        <v>1688</v>
      </c>
      <c r="G144" s="349" t="s">
        <v>1688</v>
      </c>
      <c r="H144" s="329"/>
      <c r="I144" s="329"/>
      <c r="J144" s="329"/>
      <c r="K144" s="329"/>
    </row>
    <row r="145" spans="1:11" ht="14.1" customHeight="1" x14ac:dyDescent="0.25">
      <c r="A145" s="329"/>
      <c r="B145" s="329"/>
      <c r="C145" s="336" t="s">
        <v>40</v>
      </c>
      <c r="D145" s="349" t="s">
        <v>677</v>
      </c>
      <c r="E145" s="349" t="s">
        <v>677</v>
      </c>
      <c r="F145" s="349" t="s">
        <v>677</v>
      </c>
      <c r="G145" s="349" t="s">
        <v>677</v>
      </c>
      <c r="H145" s="329"/>
      <c r="I145" s="329"/>
      <c r="J145" s="329"/>
      <c r="K145" s="329"/>
    </row>
    <row r="146" spans="1:11" ht="14.1" customHeight="1" x14ac:dyDescent="0.25">
      <c r="A146" s="329"/>
      <c r="B146" s="329"/>
      <c r="C146" s="336" t="s">
        <v>43</v>
      </c>
      <c r="D146" s="349" t="s">
        <v>348</v>
      </c>
      <c r="E146" s="349" t="s">
        <v>348</v>
      </c>
      <c r="F146" s="349" t="s">
        <v>348</v>
      </c>
      <c r="G146" s="349" t="s">
        <v>348</v>
      </c>
      <c r="H146" s="329"/>
      <c r="I146" s="329"/>
      <c r="J146" s="329"/>
      <c r="K146" s="329"/>
    </row>
    <row r="147" spans="1:11" ht="14.1" customHeight="1" x14ac:dyDescent="0.25">
      <c r="A147" s="329"/>
      <c r="B147" s="329"/>
      <c r="C147" s="336" t="s">
        <v>46</v>
      </c>
      <c r="D147" s="349" t="s">
        <v>47</v>
      </c>
      <c r="E147" s="349" t="s">
        <v>48</v>
      </c>
      <c r="F147" s="349" t="s">
        <v>48</v>
      </c>
      <c r="G147" s="349" t="s">
        <v>48</v>
      </c>
      <c r="H147" s="329"/>
      <c r="I147" s="329"/>
      <c r="J147" s="329"/>
      <c r="K147" s="329"/>
    </row>
    <row r="148" spans="1:11" ht="14.1" customHeight="1" x14ac:dyDescent="0.25">
      <c r="A148" s="329"/>
      <c r="B148" s="329"/>
      <c r="C148" s="336" t="s">
        <v>49</v>
      </c>
      <c r="D148" s="349" t="s">
        <v>47</v>
      </c>
      <c r="E148" s="349" t="s">
        <v>48</v>
      </c>
      <c r="F148" s="349" t="s">
        <v>48</v>
      </c>
      <c r="G148" s="349" t="s">
        <v>48</v>
      </c>
      <c r="H148" s="329"/>
      <c r="I148" s="329"/>
      <c r="J148" s="329"/>
      <c r="K148" s="329"/>
    </row>
    <row r="149" spans="1:11" ht="14.1" customHeight="1" x14ac:dyDescent="0.25">
      <c r="A149" s="329"/>
      <c r="B149" s="329"/>
      <c r="C149" s="336" t="s">
        <v>51</v>
      </c>
      <c r="D149" s="349" t="s">
        <v>47</v>
      </c>
      <c r="E149" s="349" t="s">
        <v>48</v>
      </c>
      <c r="F149" s="349" t="s">
        <v>48</v>
      </c>
      <c r="G149" s="349" t="s">
        <v>48</v>
      </c>
      <c r="H149" s="329"/>
      <c r="I149" s="329"/>
      <c r="J149" s="329"/>
      <c r="K149" s="329"/>
    </row>
    <row r="150" spans="1:11" ht="14.1" customHeight="1" x14ac:dyDescent="0.25">
      <c r="A150" s="329"/>
      <c r="B150" s="329"/>
      <c r="C150" s="1450" t="s">
        <v>52</v>
      </c>
      <c r="D150" s="1451"/>
      <c r="E150" s="1451"/>
      <c r="F150" s="1451"/>
      <c r="G150" s="1451"/>
      <c r="H150" s="329"/>
      <c r="I150" s="329"/>
      <c r="J150" s="329"/>
      <c r="K150" s="329"/>
    </row>
    <row r="151" spans="1:11" ht="14.1" customHeight="1" x14ac:dyDescent="0.25">
      <c r="A151" s="329"/>
      <c r="B151" s="329"/>
      <c r="C151" s="348"/>
      <c r="D151" s="347">
        <v>2022</v>
      </c>
      <c r="E151" s="347">
        <v>2023</v>
      </c>
      <c r="F151" s="347">
        <v>2024</v>
      </c>
      <c r="G151" s="347">
        <v>2025</v>
      </c>
      <c r="H151" s="329"/>
      <c r="I151" s="329"/>
      <c r="J151" s="329"/>
      <c r="K151" s="329"/>
    </row>
    <row r="152" spans="1:11" ht="14.1" customHeight="1" x14ac:dyDescent="0.25">
      <c r="A152" s="329"/>
      <c r="B152" s="329"/>
      <c r="C152" s="346"/>
      <c r="D152" s="345" t="s">
        <v>17</v>
      </c>
      <c r="E152" s="345" t="s">
        <v>18</v>
      </c>
      <c r="F152" s="345" t="s">
        <v>18</v>
      </c>
      <c r="G152" s="345" t="s">
        <v>18</v>
      </c>
      <c r="H152" s="329"/>
      <c r="I152" s="329"/>
      <c r="J152" s="329"/>
      <c r="K152" s="329"/>
    </row>
    <row r="153" spans="1:11" ht="14.1" customHeight="1" x14ac:dyDescent="0.25">
      <c r="A153" s="329"/>
      <c r="B153" s="329"/>
      <c r="C153" s="344" t="s">
        <v>53</v>
      </c>
      <c r="D153" s="342">
        <v>0</v>
      </c>
      <c r="E153" s="342">
        <v>0</v>
      </c>
      <c r="F153" s="342">
        <v>0</v>
      </c>
      <c r="G153" s="342">
        <v>0</v>
      </c>
      <c r="H153" s="329"/>
      <c r="I153" s="329"/>
      <c r="J153" s="329"/>
      <c r="K153" s="329"/>
    </row>
    <row r="154" spans="1:11" ht="14.1" customHeight="1" x14ac:dyDescent="0.25">
      <c r="A154" s="329"/>
      <c r="B154" s="329"/>
      <c r="C154" s="344" t="s">
        <v>54</v>
      </c>
      <c r="D154" s="342">
        <v>0</v>
      </c>
      <c r="E154" s="342">
        <v>0</v>
      </c>
      <c r="F154" s="342">
        <v>0</v>
      </c>
      <c r="G154" s="342">
        <v>0</v>
      </c>
      <c r="H154" s="329"/>
      <c r="I154" s="329"/>
      <c r="J154" s="329"/>
      <c r="K154" s="329"/>
    </row>
    <row r="155" spans="1:11" ht="14.1" customHeight="1" x14ac:dyDescent="0.25">
      <c r="A155" s="329"/>
      <c r="B155" s="329"/>
      <c r="C155" s="344" t="s">
        <v>55</v>
      </c>
      <c r="D155" s="342">
        <v>0</v>
      </c>
      <c r="E155" s="342">
        <v>0</v>
      </c>
      <c r="F155" s="342">
        <v>0</v>
      </c>
      <c r="G155" s="342">
        <v>0</v>
      </c>
      <c r="H155" s="329"/>
      <c r="I155" s="329"/>
      <c r="J155" s="329"/>
      <c r="K155" s="329"/>
    </row>
    <row r="156" spans="1:11" ht="14.1" customHeight="1" x14ac:dyDescent="0.25">
      <c r="A156" s="329"/>
      <c r="B156" s="329"/>
      <c r="C156" s="344" t="s">
        <v>56</v>
      </c>
      <c r="D156" s="342">
        <v>0</v>
      </c>
      <c r="E156" s="342">
        <v>0</v>
      </c>
      <c r="F156" s="342">
        <v>0</v>
      </c>
      <c r="G156" s="342">
        <v>0</v>
      </c>
      <c r="H156" s="329"/>
      <c r="I156" s="329"/>
      <c r="J156" s="329"/>
      <c r="K156" s="329"/>
    </row>
    <row r="157" spans="1:11" ht="14.1" customHeight="1" x14ac:dyDescent="0.25">
      <c r="A157" s="329"/>
      <c r="B157" s="329"/>
      <c r="C157" s="344" t="s">
        <v>54</v>
      </c>
      <c r="D157" s="342">
        <v>0</v>
      </c>
      <c r="E157" s="342">
        <v>0</v>
      </c>
      <c r="F157" s="342">
        <v>0</v>
      </c>
      <c r="G157" s="342">
        <v>0</v>
      </c>
      <c r="H157" s="329"/>
      <c r="I157" s="329"/>
      <c r="J157" s="329"/>
      <c r="K157" s="329"/>
    </row>
    <row r="158" spans="1:11" ht="14.1" customHeight="1" x14ac:dyDescent="0.25">
      <c r="A158" s="329"/>
      <c r="B158" s="329"/>
      <c r="C158" s="344" t="s">
        <v>55</v>
      </c>
      <c r="D158" s="342">
        <v>0</v>
      </c>
      <c r="E158" s="342">
        <v>0</v>
      </c>
      <c r="F158" s="342">
        <v>0</v>
      </c>
      <c r="G158" s="342">
        <v>0</v>
      </c>
      <c r="H158" s="329"/>
      <c r="I158" s="329"/>
      <c r="J158" s="329"/>
      <c r="K158" s="329"/>
    </row>
    <row r="159" spans="1:11" ht="14.1" customHeight="1" x14ac:dyDescent="0.25">
      <c r="A159" s="329"/>
      <c r="B159" s="329"/>
      <c r="C159" s="344" t="s">
        <v>57</v>
      </c>
      <c r="D159" s="342">
        <v>0</v>
      </c>
      <c r="E159" s="342">
        <v>0</v>
      </c>
      <c r="F159" s="342">
        <v>0</v>
      </c>
      <c r="G159" s="342">
        <v>0</v>
      </c>
      <c r="H159" s="329"/>
      <c r="I159" s="329"/>
      <c r="J159" s="329"/>
      <c r="K159" s="329"/>
    </row>
    <row r="160" spans="1:11" ht="14.1" customHeight="1" x14ac:dyDescent="0.25">
      <c r="A160" s="329"/>
      <c r="B160" s="329"/>
      <c r="C160" s="344" t="s">
        <v>54</v>
      </c>
      <c r="D160" s="342">
        <v>0</v>
      </c>
      <c r="E160" s="342">
        <v>0</v>
      </c>
      <c r="F160" s="342">
        <v>0</v>
      </c>
      <c r="G160" s="342">
        <v>0</v>
      </c>
      <c r="H160" s="329"/>
      <c r="I160" s="329"/>
      <c r="J160" s="329"/>
      <c r="K160" s="329"/>
    </row>
    <row r="161" spans="1:11" ht="14.1" customHeight="1" x14ac:dyDescent="0.25">
      <c r="A161" s="329"/>
      <c r="B161" s="329"/>
      <c r="C161" s="344" t="s">
        <v>55</v>
      </c>
      <c r="D161" s="342">
        <v>0</v>
      </c>
      <c r="E161" s="342">
        <v>0</v>
      </c>
      <c r="F161" s="342">
        <v>0</v>
      </c>
      <c r="G161" s="342">
        <v>0</v>
      </c>
      <c r="H161" s="329"/>
      <c r="I161" s="329"/>
      <c r="J161" s="329"/>
      <c r="K161" s="329"/>
    </row>
    <row r="162" spans="1:11" ht="14.1" customHeight="1" x14ac:dyDescent="0.25">
      <c r="A162" s="329"/>
      <c r="B162" s="329"/>
      <c r="C162" s="344" t="s">
        <v>58</v>
      </c>
      <c r="D162" s="342">
        <v>0</v>
      </c>
      <c r="E162" s="342">
        <v>0</v>
      </c>
      <c r="F162" s="342">
        <v>0</v>
      </c>
      <c r="G162" s="342">
        <v>0</v>
      </c>
      <c r="H162" s="329"/>
      <c r="I162" s="329"/>
      <c r="J162" s="329"/>
      <c r="K162" s="329"/>
    </row>
    <row r="163" spans="1:11" ht="14.1" customHeight="1" x14ac:dyDescent="0.25">
      <c r="A163" s="329"/>
      <c r="B163" s="329"/>
      <c r="C163" s="344" t="s">
        <v>54</v>
      </c>
      <c r="D163" s="342">
        <v>0</v>
      </c>
      <c r="E163" s="342">
        <v>0</v>
      </c>
      <c r="F163" s="342">
        <v>0</v>
      </c>
      <c r="G163" s="342">
        <v>0</v>
      </c>
      <c r="H163" s="329"/>
      <c r="I163" s="329"/>
      <c r="J163" s="329"/>
      <c r="K163" s="329"/>
    </row>
    <row r="164" spans="1:11" ht="14.1" customHeight="1" x14ac:dyDescent="0.25">
      <c r="A164" s="329"/>
      <c r="B164" s="329"/>
      <c r="C164" s="344" t="s">
        <v>55</v>
      </c>
      <c r="D164" s="342">
        <v>0</v>
      </c>
      <c r="E164" s="342">
        <v>0</v>
      </c>
      <c r="F164" s="342">
        <v>0</v>
      </c>
      <c r="G164" s="342">
        <v>0</v>
      </c>
      <c r="H164" s="329"/>
      <c r="I164" s="329"/>
      <c r="J164" s="329"/>
      <c r="K164" s="329"/>
    </row>
    <row r="165" spans="1:11" ht="14.1" customHeight="1" x14ac:dyDescent="0.25">
      <c r="A165" s="329"/>
      <c r="B165" s="329"/>
      <c r="C165" s="344" t="s">
        <v>59</v>
      </c>
      <c r="D165" s="342">
        <v>0</v>
      </c>
      <c r="E165" s="342">
        <v>0</v>
      </c>
      <c r="F165" s="342">
        <v>0</v>
      </c>
      <c r="G165" s="342">
        <v>0</v>
      </c>
      <c r="H165" s="329"/>
      <c r="I165" s="329"/>
      <c r="J165" s="329"/>
      <c r="K165" s="329"/>
    </row>
    <row r="166" spans="1:11" ht="14.1" customHeight="1" x14ac:dyDescent="0.25">
      <c r="A166" s="329"/>
      <c r="B166" s="329"/>
      <c r="C166" s="344" t="s">
        <v>54</v>
      </c>
      <c r="D166" s="342">
        <v>0</v>
      </c>
      <c r="E166" s="342">
        <v>0</v>
      </c>
      <c r="F166" s="342">
        <v>0</v>
      </c>
      <c r="G166" s="342">
        <v>0</v>
      </c>
      <c r="H166" s="329"/>
      <c r="I166" s="329"/>
      <c r="J166" s="329"/>
      <c r="K166" s="329"/>
    </row>
    <row r="167" spans="1:11" ht="14.1" customHeight="1" x14ac:dyDescent="0.25">
      <c r="A167" s="329"/>
      <c r="B167" s="329"/>
      <c r="C167" s="344" t="s">
        <v>55</v>
      </c>
      <c r="D167" s="342">
        <v>0</v>
      </c>
      <c r="E167" s="342">
        <v>0</v>
      </c>
      <c r="F167" s="342">
        <v>0</v>
      </c>
      <c r="G167" s="342">
        <v>0</v>
      </c>
      <c r="H167" s="329"/>
      <c r="I167" s="329"/>
      <c r="J167" s="329"/>
      <c r="K167" s="329"/>
    </row>
    <row r="168" spans="1:11" ht="14.1" customHeight="1" x14ac:dyDescent="0.25">
      <c r="A168" s="329"/>
      <c r="B168" s="329"/>
      <c r="C168" s="344" t="s">
        <v>60</v>
      </c>
      <c r="D168" s="342">
        <v>0</v>
      </c>
      <c r="E168" s="342">
        <v>0</v>
      </c>
      <c r="F168" s="342">
        <v>0</v>
      </c>
      <c r="G168" s="342">
        <v>0</v>
      </c>
      <c r="H168" s="329"/>
      <c r="I168" s="329"/>
      <c r="J168" s="329"/>
      <c r="K168" s="329"/>
    </row>
    <row r="169" spans="1:11" ht="14.1" customHeight="1" x14ac:dyDescent="0.25">
      <c r="A169" s="329"/>
      <c r="B169" s="329"/>
      <c r="C169" s="344" t="s">
        <v>54</v>
      </c>
      <c r="D169" s="342">
        <v>0</v>
      </c>
      <c r="E169" s="342">
        <v>0</v>
      </c>
      <c r="F169" s="342">
        <v>0</v>
      </c>
      <c r="G169" s="342">
        <v>0</v>
      </c>
      <c r="H169" s="329"/>
      <c r="I169" s="329"/>
      <c r="J169" s="329"/>
      <c r="K169" s="329"/>
    </row>
    <row r="170" spans="1:11" ht="14.1" customHeight="1" x14ac:dyDescent="0.25">
      <c r="A170" s="329"/>
      <c r="B170" s="329"/>
      <c r="C170" s="344" t="s">
        <v>55</v>
      </c>
      <c r="D170" s="342">
        <v>0</v>
      </c>
      <c r="E170" s="342">
        <v>0</v>
      </c>
      <c r="F170" s="342">
        <v>0</v>
      </c>
      <c r="G170" s="342">
        <v>0</v>
      </c>
      <c r="H170" s="329"/>
      <c r="I170" s="329"/>
      <c r="J170" s="329"/>
      <c r="K170" s="329"/>
    </row>
    <row r="171" spans="1:11" ht="14.1" customHeight="1" x14ac:dyDescent="0.25">
      <c r="A171" s="329"/>
      <c r="B171" s="329"/>
      <c r="C171" s="344" t="s">
        <v>61</v>
      </c>
      <c r="D171" s="342">
        <v>0</v>
      </c>
      <c r="E171" s="342">
        <v>0</v>
      </c>
      <c r="F171" s="342">
        <v>0</v>
      </c>
      <c r="G171" s="342">
        <v>0</v>
      </c>
      <c r="H171" s="329"/>
      <c r="I171" s="329"/>
      <c r="J171" s="329"/>
      <c r="K171" s="329"/>
    </row>
    <row r="172" spans="1:11" ht="14.1" customHeight="1" x14ac:dyDescent="0.25">
      <c r="A172" s="329"/>
      <c r="B172" s="329"/>
      <c r="C172" s="344" t="s">
        <v>54</v>
      </c>
      <c r="D172" s="342">
        <v>0</v>
      </c>
      <c r="E172" s="342">
        <v>0</v>
      </c>
      <c r="F172" s="342">
        <v>0</v>
      </c>
      <c r="G172" s="342">
        <v>0</v>
      </c>
      <c r="H172" s="329"/>
      <c r="I172" s="329"/>
      <c r="J172" s="329"/>
      <c r="K172" s="329"/>
    </row>
    <row r="173" spans="1:11" ht="14.1" customHeight="1" x14ac:dyDescent="0.25">
      <c r="A173" s="329"/>
      <c r="B173" s="329"/>
      <c r="C173" s="344" t="s">
        <v>55</v>
      </c>
      <c r="D173" s="342">
        <v>0</v>
      </c>
      <c r="E173" s="342">
        <v>0</v>
      </c>
      <c r="F173" s="342">
        <v>0</v>
      </c>
      <c r="G173" s="342">
        <v>0</v>
      </c>
      <c r="H173" s="329"/>
      <c r="I173" s="329"/>
      <c r="J173" s="329"/>
      <c r="K173" s="329"/>
    </row>
    <row r="174" spans="1:11" ht="14.1" customHeight="1" x14ac:dyDescent="0.25">
      <c r="A174" s="329"/>
      <c r="B174" s="329"/>
      <c r="C174" s="344" t="s">
        <v>62</v>
      </c>
      <c r="D174" s="342">
        <v>0</v>
      </c>
      <c r="E174" s="342">
        <v>0</v>
      </c>
      <c r="F174" s="342">
        <v>0</v>
      </c>
      <c r="G174" s="342">
        <v>0</v>
      </c>
      <c r="H174" s="329"/>
      <c r="I174" s="329"/>
      <c r="J174" s="329"/>
      <c r="K174" s="329"/>
    </row>
    <row r="175" spans="1:11" ht="14.1" customHeight="1" x14ac:dyDescent="0.25">
      <c r="A175" s="329"/>
      <c r="B175" s="329"/>
      <c r="C175" s="344" t="s">
        <v>54</v>
      </c>
      <c r="D175" s="342">
        <v>0</v>
      </c>
      <c r="E175" s="342">
        <v>0</v>
      </c>
      <c r="F175" s="342">
        <v>0</v>
      </c>
      <c r="G175" s="342">
        <v>0</v>
      </c>
      <c r="H175" s="329"/>
      <c r="I175" s="329"/>
      <c r="J175" s="329"/>
      <c r="K175" s="329"/>
    </row>
    <row r="176" spans="1:11" ht="14.1" customHeight="1" x14ac:dyDescent="0.25">
      <c r="A176" s="329"/>
      <c r="B176" s="329"/>
      <c r="C176" s="344" t="s">
        <v>63</v>
      </c>
      <c r="D176" s="342">
        <v>0</v>
      </c>
      <c r="E176" s="342">
        <v>0</v>
      </c>
      <c r="F176" s="342">
        <v>0</v>
      </c>
      <c r="G176" s="342">
        <v>0</v>
      </c>
      <c r="H176" s="329"/>
      <c r="I176" s="329"/>
      <c r="J176" s="329"/>
      <c r="K176" s="329"/>
    </row>
    <row r="177" spans="1:11" ht="14.1" customHeight="1" x14ac:dyDescent="0.25">
      <c r="A177" s="329"/>
      <c r="B177" s="329"/>
      <c r="C177" s="344" t="s">
        <v>64</v>
      </c>
      <c r="D177" s="342">
        <v>0</v>
      </c>
      <c r="E177" s="342">
        <v>0</v>
      </c>
      <c r="F177" s="342">
        <v>0</v>
      </c>
      <c r="G177" s="342">
        <v>0</v>
      </c>
      <c r="H177" s="329"/>
      <c r="I177" s="329"/>
      <c r="J177" s="329"/>
      <c r="K177" s="329"/>
    </row>
    <row r="178" spans="1:11" ht="14.1" customHeight="1" x14ac:dyDescent="0.25">
      <c r="A178" s="329"/>
      <c r="B178" s="329"/>
      <c r="C178" s="344" t="s">
        <v>65</v>
      </c>
      <c r="D178" s="342">
        <v>0</v>
      </c>
      <c r="E178" s="342">
        <v>0</v>
      </c>
      <c r="F178" s="342">
        <v>0</v>
      </c>
      <c r="G178" s="342">
        <v>0</v>
      </c>
      <c r="H178" s="329"/>
      <c r="I178" s="329"/>
      <c r="J178" s="329"/>
      <c r="K178" s="329"/>
    </row>
    <row r="179" spans="1:11" ht="14.1" customHeight="1" x14ac:dyDescent="0.25">
      <c r="A179" s="329"/>
      <c r="B179" s="329"/>
      <c r="C179" s="344" t="s">
        <v>66</v>
      </c>
      <c r="D179" s="342">
        <v>0</v>
      </c>
      <c r="E179" s="342">
        <v>0</v>
      </c>
      <c r="F179" s="342">
        <v>0</v>
      </c>
      <c r="G179" s="342">
        <v>0</v>
      </c>
      <c r="H179" s="329"/>
      <c r="I179" s="329"/>
      <c r="J179" s="329"/>
      <c r="K179" s="329"/>
    </row>
    <row r="180" spans="1:11" ht="14.1" customHeight="1" x14ac:dyDescent="0.25">
      <c r="A180" s="329"/>
      <c r="B180" s="329"/>
      <c r="C180" s="344" t="s">
        <v>67</v>
      </c>
      <c r="D180" s="342">
        <v>300000</v>
      </c>
      <c r="E180" s="342">
        <v>300000</v>
      </c>
      <c r="F180" s="342">
        <v>300000</v>
      </c>
      <c r="G180" s="342">
        <v>300000</v>
      </c>
      <c r="H180" s="329"/>
      <c r="I180" s="329"/>
      <c r="J180" s="329"/>
      <c r="K180" s="329"/>
    </row>
    <row r="181" spans="1:11" ht="14.1" customHeight="1" x14ac:dyDescent="0.25">
      <c r="A181" s="329"/>
      <c r="B181" s="329"/>
      <c r="C181" s="344" t="s">
        <v>54</v>
      </c>
      <c r="D181" s="342">
        <v>300000</v>
      </c>
      <c r="E181" s="342">
        <v>300000</v>
      </c>
      <c r="F181" s="342">
        <v>300000</v>
      </c>
      <c r="G181" s="342">
        <v>300000</v>
      </c>
      <c r="H181" s="329"/>
      <c r="I181" s="329"/>
      <c r="J181" s="329"/>
      <c r="K181" s="329"/>
    </row>
    <row r="182" spans="1:11" ht="14.1" customHeight="1" x14ac:dyDescent="0.25">
      <c r="A182" s="329"/>
      <c r="B182" s="329"/>
      <c r="C182" s="344" t="s">
        <v>63</v>
      </c>
      <c r="D182" s="342">
        <v>0</v>
      </c>
      <c r="E182" s="342">
        <v>0</v>
      </c>
      <c r="F182" s="342">
        <v>0</v>
      </c>
      <c r="G182" s="342">
        <v>0</v>
      </c>
      <c r="H182" s="329"/>
      <c r="I182" s="329"/>
      <c r="J182" s="329"/>
      <c r="K182" s="329"/>
    </row>
    <row r="183" spans="1:11" ht="14.1" customHeight="1" x14ac:dyDescent="0.25">
      <c r="A183" s="329"/>
      <c r="B183" s="329"/>
      <c r="C183" s="344" t="s">
        <v>64</v>
      </c>
      <c r="D183" s="342">
        <v>0</v>
      </c>
      <c r="E183" s="342">
        <v>0</v>
      </c>
      <c r="F183" s="342">
        <v>0</v>
      </c>
      <c r="G183" s="342">
        <v>0</v>
      </c>
      <c r="H183" s="329"/>
      <c r="I183" s="329"/>
      <c r="J183" s="329"/>
      <c r="K183" s="329"/>
    </row>
    <row r="184" spans="1:11" ht="14.1" customHeight="1" x14ac:dyDescent="0.25">
      <c r="A184" s="329"/>
      <c r="B184" s="329"/>
      <c r="C184" s="344" t="s">
        <v>65</v>
      </c>
      <c r="D184" s="342">
        <v>0</v>
      </c>
      <c r="E184" s="342">
        <v>0</v>
      </c>
      <c r="F184" s="342">
        <v>0</v>
      </c>
      <c r="G184" s="342">
        <v>0</v>
      </c>
      <c r="H184" s="329"/>
      <c r="I184" s="329"/>
      <c r="J184" s="329"/>
      <c r="K184" s="329"/>
    </row>
    <row r="185" spans="1:11" ht="14.1" customHeight="1" x14ac:dyDescent="0.25">
      <c r="A185" s="329"/>
      <c r="B185" s="329"/>
      <c r="C185" s="344" t="s">
        <v>66</v>
      </c>
      <c r="D185" s="342">
        <v>0</v>
      </c>
      <c r="E185" s="342">
        <v>0</v>
      </c>
      <c r="F185" s="342">
        <v>0</v>
      </c>
      <c r="G185" s="342">
        <v>0</v>
      </c>
      <c r="H185" s="329"/>
      <c r="I185" s="329"/>
      <c r="J185" s="329"/>
      <c r="K185" s="329"/>
    </row>
    <row r="186" spans="1:11" ht="14.1" customHeight="1" x14ac:dyDescent="0.25">
      <c r="A186" s="329"/>
      <c r="B186" s="329"/>
      <c r="C186" s="344" t="s">
        <v>68</v>
      </c>
      <c r="D186" s="342">
        <v>0</v>
      </c>
      <c r="E186" s="342">
        <v>0</v>
      </c>
      <c r="F186" s="342">
        <v>0</v>
      </c>
      <c r="G186" s="342">
        <v>0</v>
      </c>
      <c r="H186" s="329"/>
      <c r="I186" s="329"/>
      <c r="J186" s="329"/>
      <c r="K186" s="329"/>
    </row>
    <row r="187" spans="1:11" ht="14.1" customHeight="1" x14ac:dyDescent="0.25">
      <c r="A187" s="329"/>
      <c r="B187" s="329"/>
      <c r="C187" s="344" t="s">
        <v>54</v>
      </c>
      <c r="D187" s="342">
        <v>0</v>
      </c>
      <c r="E187" s="342">
        <v>0</v>
      </c>
      <c r="F187" s="342">
        <v>0</v>
      </c>
      <c r="G187" s="342">
        <v>0</v>
      </c>
      <c r="H187" s="329"/>
      <c r="I187" s="329"/>
      <c r="J187" s="329"/>
      <c r="K187" s="329"/>
    </row>
    <row r="188" spans="1:11" ht="14.1" customHeight="1" x14ac:dyDescent="0.25">
      <c r="A188" s="329"/>
      <c r="B188" s="329"/>
      <c r="C188" s="344" t="s">
        <v>63</v>
      </c>
      <c r="D188" s="342">
        <v>0</v>
      </c>
      <c r="E188" s="342">
        <v>0</v>
      </c>
      <c r="F188" s="342">
        <v>0</v>
      </c>
      <c r="G188" s="342">
        <v>0</v>
      </c>
      <c r="H188" s="329"/>
      <c r="I188" s="329"/>
      <c r="J188" s="329"/>
      <c r="K188" s="329"/>
    </row>
    <row r="189" spans="1:11" ht="14.1" customHeight="1" x14ac:dyDescent="0.25">
      <c r="A189" s="329"/>
      <c r="B189" s="329"/>
      <c r="C189" s="344" t="s">
        <v>64</v>
      </c>
      <c r="D189" s="342">
        <v>0</v>
      </c>
      <c r="E189" s="342">
        <v>0</v>
      </c>
      <c r="F189" s="342">
        <v>0</v>
      </c>
      <c r="G189" s="342">
        <v>0</v>
      </c>
      <c r="H189" s="329"/>
      <c r="I189" s="329"/>
      <c r="J189" s="329"/>
      <c r="K189" s="329"/>
    </row>
    <row r="190" spans="1:11" ht="14.1" customHeight="1" x14ac:dyDescent="0.25">
      <c r="A190" s="329"/>
      <c r="B190" s="329"/>
      <c r="C190" s="344" t="s">
        <v>65</v>
      </c>
      <c r="D190" s="342">
        <v>0</v>
      </c>
      <c r="E190" s="342">
        <v>0</v>
      </c>
      <c r="F190" s="342">
        <v>0</v>
      </c>
      <c r="G190" s="342">
        <v>0</v>
      </c>
      <c r="H190" s="329"/>
      <c r="I190" s="329"/>
      <c r="J190" s="329"/>
      <c r="K190" s="329"/>
    </row>
    <row r="191" spans="1:11" ht="14.1" customHeight="1" x14ac:dyDescent="0.25">
      <c r="A191" s="329"/>
      <c r="B191" s="329"/>
      <c r="C191" s="344" t="s">
        <v>66</v>
      </c>
      <c r="D191" s="342">
        <v>0</v>
      </c>
      <c r="E191" s="342">
        <v>0</v>
      </c>
      <c r="F191" s="342">
        <v>0</v>
      </c>
      <c r="G191" s="342">
        <v>0</v>
      </c>
      <c r="H191" s="329"/>
      <c r="I191" s="329"/>
      <c r="J191" s="329"/>
      <c r="K191" s="329"/>
    </row>
    <row r="192" spans="1:11" ht="14.1" customHeight="1" x14ac:dyDescent="0.25">
      <c r="A192" s="329"/>
      <c r="B192" s="329"/>
      <c r="C192" s="344" t="s">
        <v>69</v>
      </c>
      <c r="D192" s="342">
        <v>0</v>
      </c>
      <c r="E192" s="342">
        <v>0</v>
      </c>
      <c r="F192" s="342">
        <v>0</v>
      </c>
      <c r="G192" s="342">
        <v>0</v>
      </c>
      <c r="H192" s="329"/>
      <c r="I192" s="329"/>
      <c r="J192" s="329"/>
      <c r="K192" s="329"/>
    </row>
    <row r="193" spans="1:11" ht="14.1" customHeight="1" x14ac:dyDescent="0.25">
      <c r="A193" s="329"/>
      <c r="B193" s="329"/>
      <c r="C193" s="344" t="s">
        <v>70</v>
      </c>
      <c r="D193" s="342">
        <v>0</v>
      </c>
      <c r="E193" s="342">
        <v>0</v>
      </c>
      <c r="F193" s="342">
        <v>0</v>
      </c>
      <c r="G193" s="342">
        <v>0</v>
      </c>
      <c r="H193" s="329"/>
      <c r="I193" s="329"/>
      <c r="J193" s="329"/>
      <c r="K193" s="329"/>
    </row>
    <row r="194" spans="1:11" ht="14.1" customHeight="1" x14ac:dyDescent="0.25">
      <c r="A194" s="329"/>
      <c r="B194" s="329"/>
      <c r="C194" s="343" t="s">
        <v>71</v>
      </c>
      <c r="D194" s="342">
        <v>300000</v>
      </c>
      <c r="E194" s="342">
        <v>300000</v>
      </c>
      <c r="F194" s="342">
        <v>300000</v>
      </c>
      <c r="G194" s="342">
        <v>300000</v>
      </c>
      <c r="H194" s="329"/>
      <c r="I194" s="329"/>
      <c r="J194" s="329"/>
      <c r="K194" s="329"/>
    </row>
    <row r="195" spans="1:11" ht="14.1" customHeight="1" x14ac:dyDescent="0.25">
      <c r="A195" s="329"/>
      <c r="B195" s="329"/>
      <c r="C195" s="351" t="s">
        <v>1687</v>
      </c>
      <c r="D195" s="1446" t="s">
        <v>333</v>
      </c>
      <c r="E195" s="1447"/>
      <c r="F195" s="1447"/>
      <c r="G195" s="1447"/>
      <c r="H195" s="329"/>
      <c r="I195" s="329"/>
      <c r="J195" s="329"/>
      <c r="K195" s="329"/>
    </row>
    <row r="196" spans="1:11" ht="14.1" customHeight="1" x14ac:dyDescent="0.25">
      <c r="A196" s="329"/>
      <c r="B196" s="329"/>
      <c r="C196" s="350" t="s">
        <v>33</v>
      </c>
      <c r="D196" s="1436" t="s">
        <v>1686</v>
      </c>
      <c r="E196" s="1437"/>
      <c r="F196" s="1437"/>
      <c r="G196" s="1437"/>
      <c r="H196" s="329"/>
      <c r="I196" s="329"/>
      <c r="J196" s="329"/>
      <c r="K196" s="329"/>
    </row>
    <row r="197" spans="1:11" ht="14.1" customHeight="1" x14ac:dyDescent="0.25">
      <c r="A197" s="329"/>
      <c r="B197" s="329"/>
      <c r="C197" s="327" t="s">
        <v>35</v>
      </c>
      <c r="D197" s="1448" t="s">
        <v>333</v>
      </c>
      <c r="E197" s="1449"/>
      <c r="F197" s="1449"/>
      <c r="G197" s="1449"/>
      <c r="H197" s="329"/>
      <c r="I197" s="329"/>
      <c r="J197" s="329"/>
      <c r="K197" s="329"/>
    </row>
    <row r="198" spans="1:11" ht="14.1" customHeight="1" x14ac:dyDescent="0.25">
      <c r="A198" s="329"/>
      <c r="B198" s="329"/>
      <c r="C198" s="327" t="s">
        <v>37</v>
      </c>
      <c r="D198" s="1448" t="s">
        <v>1685</v>
      </c>
      <c r="E198" s="1449"/>
      <c r="F198" s="1449"/>
      <c r="G198" s="1449"/>
      <c r="H198" s="329"/>
      <c r="I198" s="329"/>
      <c r="J198" s="329"/>
      <c r="K198" s="329"/>
    </row>
    <row r="199" spans="1:11" ht="15" customHeight="1" x14ac:dyDescent="0.25">
      <c r="A199" s="329"/>
      <c r="B199" s="329"/>
      <c r="C199" s="348"/>
      <c r="D199" s="347">
        <v>2022</v>
      </c>
      <c r="E199" s="347">
        <v>2023</v>
      </c>
      <c r="F199" s="347">
        <v>2024</v>
      </c>
      <c r="G199" s="347">
        <v>2025</v>
      </c>
      <c r="H199" s="329"/>
      <c r="I199" s="329"/>
      <c r="J199" s="329"/>
      <c r="K199" s="329"/>
    </row>
    <row r="200" spans="1:11" ht="15" customHeight="1" x14ac:dyDescent="0.25">
      <c r="A200" s="329"/>
      <c r="B200" s="329"/>
      <c r="C200" s="346"/>
      <c r="D200" s="345" t="s">
        <v>17</v>
      </c>
      <c r="E200" s="345" t="s">
        <v>18</v>
      </c>
      <c r="F200" s="345" t="s">
        <v>18</v>
      </c>
      <c r="G200" s="345" t="s">
        <v>18</v>
      </c>
      <c r="H200" s="329"/>
      <c r="I200" s="329"/>
      <c r="J200" s="329"/>
      <c r="K200" s="329"/>
    </row>
    <row r="201" spans="1:11" ht="14.1" customHeight="1" x14ac:dyDescent="0.25">
      <c r="A201" s="329"/>
      <c r="B201" s="329"/>
      <c r="C201" s="336" t="s">
        <v>39</v>
      </c>
      <c r="D201" s="349" t="s">
        <v>394</v>
      </c>
      <c r="E201" s="349" t="s">
        <v>394</v>
      </c>
      <c r="F201" s="349" t="s">
        <v>394</v>
      </c>
      <c r="G201" s="349" t="s">
        <v>394</v>
      </c>
      <c r="H201" s="329"/>
      <c r="I201" s="329"/>
      <c r="J201" s="329"/>
      <c r="K201" s="329"/>
    </row>
    <row r="202" spans="1:11" ht="14.1" customHeight="1" x14ac:dyDescent="0.25">
      <c r="A202" s="329"/>
      <c r="B202" s="329"/>
      <c r="C202" s="336" t="s">
        <v>40</v>
      </c>
      <c r="D202" s="349" t="s">
        <v>678</v>
      </c>
      <c r="E202" s="349" t="s">
        <v>678</v>
      </c>
      <c r="F202" s="349" t="s">
        <v>678</v>
      </c>
      <c r="G202" s="349" t="s">
        <v>678</v>
      </c>
      <c r="H202" s="329"/>
      <c r="I202" s="329"/>
      <c r="J202" s="329"/>
      <c r="K202" s="329"/>
    </row>
    <row r="203" spans="1:11" ht="14.1" customHeight="1" x14ac:dyDescent="0.25">
      <c r="A203" s="329"/>
      <c r="B203" s="329"/>
      <c r="C203" s="336" t="s">
        <v>43</v>
      </c>
      <c r="D203" s="349" t="s">
        <v>1684</v>
      </c>
      <c r="E203" s="349" t="s">
        <v>1684</v>
      </c>
      <c r="F203" s="349" t="s">
        <v>1684</v>
      </c>
      <c r="G203" s="349" t="s">
        <v>1684</v>
      </c>
      <c r="H203" s="329"/>
      <c r="I203" s="329"/>
      <c r="J203" s="329"/>
      <c r="K203" s="329"/>
    </row>
    <row r="204" spans="1:11" ht="14.1" customHeight="1" x14ac:dyDescent="0.25">
      <c r="A204" s="329"/>
      <c r="B204" s="329"/>
      <c r="C204" s="336" t="s">
        <v>46</v>
      </c>
      <c r="D204" s="349" t="s">
        <v>47</v>
      </c>
      <c r="E204" s="349" t="s">
        <v>48</v>
      </c>
      <c r="F204" s="349" t="s">
        <v>48</v>
      </c>
      <c r="G204" s="349" t="s">
        <v>48</v>
      </c>
      <c r="H204" s="329"/>
      <c r="I204" s="329"/>
      <c r="J204" s="329"/>
      <c r="K204" s="329"/>
    </row>
    <row r="205" spans="1:11" ht="14.1" customHeight="1" x14ac:dyDescent="0.25">
      <c r="A205" s="329"/>
      <c r="B205" s="329"/>
      <c r="C205" s="336" t="s">
        <v>49</v>
      </c>
      <c r="D205" s="349" t="s">
        <v>47</v>
      </c>
      <c r="E205" s="349" t="s">
        <v>48</v>
      </c>
      <c r="F205" s="349" t="s">
        <v>48</v>
      </c>
      <c r="G205" s="349" t="s">
        <v>48</v>
      </c>
      <c r="H205" s="329"/>
      <c r="I205" s="329"/>
      <c r="J205" s="329"/>
      <c r="K205" s="329"/>
    </row>
    <row r="206" spans="1:11" ht="14.1" customHeight="1" x14ac:dyDescent="0.25">
      <c r="A206" s="329"/>
      <c r="B206" s="329"/>
      <c r="C206" s="336" t="s">
        <v>51</v>
      </c>
      <c r="D206" s="349" t="s">
        <v>47</v>
      </c>
      <c r="E206" s="349" t="s">
        <v>48</v>
      </c>
      <c r="F206" s="349" t="s">
        <v>48</v>
      </c>
      <c r="G206" s="349" t="s">
        <v>48</v>
      </c>
      <c r="H206" s="329"/>
      <c r="I206" s="329"/>
      <c r="J206" s="329"/>
      <c r="K206" s="329"/>
    </row>
    <row r="207" spans="1:11" ht="14.1" customHeight="1" x14ac:dyDescent="0.25">
      <c r="A207" s="329"/>
      <c r="B207" s="329"/>
      <c r="C207" s="1450" t="s">
        <v>52</v>
      </c>
      <c r="D207" s="1451"/>
      <c r="E207" s="1451"/>
      <c r="F207" s="1451"/>
      <c r="G207" s="1451"/>
      <c r="H207" s="329"/>
      <c r="I207" s="329"/>
      <c r="J207" s="329"/>
      <c r="K207" s="329"/>
    </row>
    <row r="208" spans="1:11" ht="14.1" customHeight="1" x14ac:dyDescent="0.25">
      <c r="A208" s="329"/>
      <c r="B208" s="329"/>
      <c r="C208" s="348"/>
      <c r="D208" s="347">
        <v>2022</v>
      </c>
      <c r="E208" s="347">
        <v>2023</v>
      </c>
      <c r="F208" s="347">
        <v>2024</v>
      </c>
      <c r="G208" s="347">
        <v>2025</v>
      </c>
      <c r="H208" s="329"/>
      <c r="I208" s="329"/>
      <c r="J208" s="329"/>
      <c r="K208" s="329"/>
    </row>
    <row r="209" spans="1:11" ht="14.1" customHeight="1" x14ac:dyDescent="0.25">
      <c r="A209" s="329"/>
      <c r="B209" s="329"/>
      <c r="C209" s="346"/>
      <c r="D209" s="345" t="s">
        <v>17</v>
      </c>
      <c r="E209" s="345" t="s">
        <v>18</v>
      </c>
      <c r="F209" s="345" t="s">
        <v>18</v>
      </c>
      <c r="G209" s="345" t="s">
        <v>18</v>
      </c>
      <c r="H209" s="329"/>
      <c r="I209" s="329"/>
      <c r="J209" s="329"/>
      <c r="K209" s="329"/>
    </row>
    <row r="210" spans="1:11" ht="14.1" customHeight="1" x14ac:dyDescent="0.25">
      <c r="A210" s="329"/>
      <c r="B210" s="329"/>
      <c r="C210" s="344" t="s">
        <v>53</v>
      </c>
      <c r="D210" s="342">
        <v>0</v>
      </c>
      <c r="E210" s="342">
        <v>0</v>
      </c>
      <c r="F210" s="342">
        <v>0</v>
      </c>
      <c r="G210" s="342">
        <v>0</v>
      </c>
      <c r="H210" s="329"/>
      <c r="I210" s="329"/>
      <c r="J210" s="329"/>
      <c r="K210" s="329"/>
    </row>
    <row r="211" spans="1:11" ht="14.1" customHeight="1" x14ac:dyDescent="0.25">
      <c r="A211" s="329"/>
      <c r="B211" s="329"/>
      <c r="C211" s="344" t="s">
        <v>54</v>
      </c>
      <c r="D211" s="342">
        <v>0</v>
      </c>
      <c r="E211" s="342">
        <v>0</v>
      </c>
      <c r="F211" s="342">
        <v>0</v>
      </c>
      <c r="G211" s="342">
        <v>0</v>
      </c>
      <c r="H211" s="329"/>
      <c r="I211" s="329"/>
      <c r="J211" s="329"/>
      <c r="K211" s="329"/>
    </row>
    <row r="212" spans="1:11" ht="14.1" customHeight="1" x14ac:dyDescent="0.25">
      <c r="A212" s="329"/>
      <c r="B212" s="329"/>
      <c r="C212" s="344" t="s">
        <v>55</v>
      </c>
      <c r="D212" s="342">
        <v>0</v>
      </c>
      <c r="E212" s="342">
        <v>0</v>
      </c>
      <c r="F212" s="342">
        <v>0</v>
      </c>
      <c r="G212" s="342">
        <v>0</v>
      </c>
      <c r="H212" s="329"/>
      <c r="I212" s="329"/>
      <c r="J212" s="329"/>
      <c r="K212" s="329"/>
    </row>
    <row r="213" spans="1:11" ht="14.1" customHeight="1" x14ac:dyDescent="0.25">
      <c r="A213" s="329"/>
      <c r="B213" s="329"/>
      <c r="C213" s="344" t="s">
        <v>56</v>
      </c>
      <c r="D213" s="342">
        <v>0</v>
      </c>
      <c r="E213" s="342">
        <v>0</v>
      </c>
      <c r="F213" s="342">
        <v>0</v>
      </c>
      <c r="G213" s="342">
        <v>0</v>
      </c>
      <c r="H213" s="329"/>
      <c r="I213" s="329"/>
      <c r="J213" s="329"/>
      <c r="K213" s="329"/>
    </row>
    <row r="214" spans="1:11" ht="14.1" customHeight="1" x14ac:dyDescent="0.25">
      <c r="A214" s="329"/>
      <c r="B214" s="329"/>
      <c r="C214" s="344" t="s">
        <v>54</v>
      </c>
      <c r="D214" s="342">
        <v>0</v>
      </c>
      <c r="E214" s="342">
        <v>0</v>
      </c>
      <c r="F214" s="342">
        <v>0</v>
      </c>
      <c r="G214" s="342">
        <v>0</v>
      </c>
      <c r="H214" s="329"/>
      <c r="I214" s="329"/>
      <c r="J214" s="329"/>
      <c r="K214" s="329"/>
    </row>
    <row r="215" spans="1:11" ht="14.1" customHeight="1" x14ac:dyDescent="0.25">
      <c r="A215" s="329"/>
      <c r="B215" s="329"/>
      <c r="C215" s="344" t="s">
        <v>55</v>
      </c>
      <c r="D215" s="342">
        <v>0</v>
      </c>
      <c r="E215" s="342">
        <v>0</v>
      </c>
      <c r="F215" s="342">
        <v>0</v>
      </c>
      <c r="G215" s="342">
        <v>0</v>
      </c>
      <c r="H215" s="329"/>
      <c r="I215" s="329"/>
      <c r="J215" s="329"/>
      <c r="K215" s="329"/>
    </row>
    <row r="216" spans="1:11" ht="14.1" customHeight="1" x14ac:dyDescent="0.25">
      <c r="A216" s="329"/>
      <c r="B216" s="329"/>
      <c r="C216" s="344" t="s">
        <v>57</v>
      </c>
      <c r="D216" s="342">
        <v>0</v>
      </c>
      <c r="E216" s="342">
        <v>0</v>
      </c>
      <c r="F216" s="342">
        <v>0</v>
      </c>
      <c r="G216" s="342">
        <v>0</v>
      </c>
      <c r="H216" s="329"/>
      <c r="I216" s="329"/>
      <c r="J216" s="329"/>
      <c r="K216" s="329"/>
    </row>
    <row r="217" spans="1:11" ht="14.1" customHeight="1" x14ac:dyDescent="0.25">
      <c r="A217" s="329"/>
      <c r="B217" s="329"/>
      <c r="C217" s="344" t="s">
        <v>54</v>
      </c>
      <c r="D217" s="342">
        <v>0</v>
      </c>
      <c r="E217" s="342">
        <v>0</v>
      </c>
      <c r="F217" s="342">
        <v>0</v>
      </c>
      <c r="G217" s="342">
        <v>0</v>
      </c>
      <c r="H217" s="329"/>
      <c r="I217" s="329"/>
      <c r="J217" s="329"/>
      <c r="K217" s="329"/>
    </row>
    <row r="218" spans="1:11" ht="14.1" customHeight="1" x14ac:dyDescent="0.25">
      <c r="A218" s="329"/>
      <c r="B218" s="329"/>
      <c r="C218" s="344" t="s">
        <v>55</v>
      </c>
      <c r="D218" s="342">
        <v>0</v>
      </c>
      <c r="E218" s="342">
        <v>0</v>
      </c>
      <c r="F218" s="342">
        <v>0</v>
      </c>
      <c r="G218" s="342">
        <v>0</v>
      </c>
      <c r="H218" s="329"/>
      <c r="I218" s="329"/>
      <c r="J218" s="329"/>
      <c r="K218" s="329"/>
    </row>
    <row r="219" spans="1:11" ht="14.1" customHeight="1" x14ac:dyDescent="0.25">
      <c r="A219" s="329"/>
      <c r="B219" s="329"/>
      <c r="C219" s="344" t="s">
        <v>58</v>
      </c>
      <c r="D219" s="342">
        <v>0</v>
      </c>
      <c r="E219" s="342">
        <v>0</v>
      </c>
      <c r="F219" s="342">
        <v>0</v>
      </c>
      <c r="G219" s="342">
        <v>0</v>
      </c>
      <c r="H219" s="329"/>
      <c r="I219" s="329"/>
      <c r="J219" s="329"/>
      <c r="K219" s="329"/>
    </row>
    <row r="220" spans="1:11" ht="14.1" customHeight="1" x14ac:dyDescent="0.25">
      <c r="A220" s="329"/>
      <c r="B220" s="329"/>
      <c r="C220" s="344" t="s">
        <v>54</v>
      </c>
      <c r="D220" s="342">
        <v>0</v>
      </c>
      <c r="E220" s="342">
        <v>0</v>
      </c>
      <c r="F220" s="342">
        <v>0</v>
      </c>
      <c r="G220" s="342">
        <v>0</v>
      </c>
      <c r="H220" s="329"/>
      <c r="I220" s="329"/>
      <c r="J220" s="329"/>
      <c r="K220" s="329"/>
    </row>
    <row r="221" spans="1:11" ht="14.1" customHeight="1" x14ac:dyDescent="0.25">
      <c r="A221" s="329"/>
      <c r="B221" s="329"/>
      <c r="C221" s="344" t="s">
        <v>55</v>
      </c>
      <c r="D221" s="342">
        <v>0</v>
      </c>
      <c r="E221" s="342">
        <v>0</v>
      </c>
      <c r="F221" s="342">
        <v>0</v>
      </c>
      <c r="G221" s="342">
        <v>0</v>
      </c>
      <c r="H221" s="329"/>
      <c r="I221" s="329"/>
      <c r="J221" s="329"/>
      <c r="K221" s="329"/>
    </row>
    <row r="222" spans="1:11" ht="14.1" customHeight="1" x14ac:dyDescent="0.25">
      <c r="A222" s="329"/>
      <c r="B222" s="329"/>
      <c r="C222" s="344" t="s">
        <v>59</v>
      </c>
      <c r="D222" s="342">
        <v>0</v>
      </c>
      <c r="E222" s="342">
        <v>0</v>
      </c>
      <c r="F222" s="342">
        <v>0</v>
      </c>
      <c r="G222" s="342">
        <v>0</v>
      </c>
      <c r="H222" s="329"/>
      <c r="I222" s="329"/>
      <c r="J222" s="329"/>
      <c r="K222" s="329"/>
    </row>
    <row r="223" spans="1:11" ht="14.1" customHeight="1" x14ac:dyDescent="0.25">
      <c r="A223" s="329"/>
      <c r="B223" s="329"/>
      <c r="C223" s="344" t="s">
        <v>54</v>
      </c>
      <c r="D223" s="342">
        <v>0</v>
      </c>
      <c r="E223" s="342">
        <v>0</v>
      </c>
      <c r="F223" s="342">
        <v>0</v>
      </c>
      <c r="G223" s="342">
        <v>0</v>
      </c>
      <c r="H223" s="329"/>
      <c r="I223" s="329"/>
      <c r="J223" s="329"/>
      <c r="K223" s="329"/>
    </row>
    <row r="224" spans="1:11" ht="14.1" customHeight="1" x14ac:dyDescent="0.25">
      <c r="A224" s="329"/>
      <c r="B224" s="329"/>
      <c r="C224" s="344" t="s">
        <v>55</v>
      </c>
      <c r="D224" s="342">
        <v>0</v>
      </c>
      <c r="E224" s="342">
        <v>0</v>
      </c>
      <c r="F224" s="342">
        <v>0</v>
      </c>
      <c r="G224" s="342">
        <v>0</v>
      </c>
      <c r="H224" s="329"/>
      <c r="I224" s="329"/>
      <c r="J224" s="329"/>
      <c r="K224" s="329"/>
    </row>
    <row r="225" spans="1:11" ht="14.1" customHeight="1" x14ac:dyDescent="0.25">
      <c r="A225" s="329"/>
      <c r="B225" s="329"/>
      <c r="C225" s="344" t="s">
        <v>60</v>
      </c>
      <c r="D225" s="342">
        <v>0</v>
      </c>
      <c r="E225" s="342">
        <v>0</v>
      </c>
      <c r="F225" s="342">
        <v>0</v>
      </c>
      <c r="G225" s="342">
        <v>0</v>
      </c>
      <c r="H225" s="329"/>
      <c r="I225" s="329"/>
      <c r="J225" s="329"/>
      <c r="K225" s="329"/>
    </row>
    <row r="226" spans="1:11" ht="14.1" customHeight="1" x14ac:dyDescent="0.25">
      <c r="A226" s="329"/>
      <c r="B226" s="329"/>
      <c r="C226" s="344" t="s">
        <v>54</v>
      </c>
      <c r="D226" s="342">
        <v>0</v>
      </c>
      <c r="E226" s="342">
        <v>0</v>
      </c>
      <c r="F226" s="342">
        <v>0</v>
      </c>
      <c r="G226" s="342">
        <v>0</v>
      </c>
      <c r="H226" s="329"/>
      <c r="I226" s="329"/>
      <c r="J226" s="329"/>
      <c r="K226" s="329"/>
    </row>
    <row r="227" spans="1:11" ht="14.1" customHeight="1" x14ac:dyDescent="0.25">
      <c r="A227" s="329"/>
      <c r="B227" s="329"/>
      <c r="C227" s="344" t="s">
        <v>55</v>
      </c>
      <c r="D227" s="342">
        <v>0</v>
      </c>
      <c r="E227" s="342">
        <v>0</v>
      </c>
      <c r="F227" s="342">
        <v>0</v>
      </c>
      <c r="G227" s="342">
        <v>0</v>
      </c>
      <c r="H227" s="329"/>
      <c r="I227" s="329"/>
      <c r="J227" s="329"/>
      <c r="K227" s="329"/>
    </row>
    <row r="228" spans="1:11" ht="14.1" customHeight="1" x14ac:dyDescent="0.25">
      <c r="A228" s="329"/>
      <c r="B228" s="329"/>
      <c r="C228" s="344" t="s">
        <v>61</v>
      </c>
      <c r="D228" s="342">
        <v>0</v>
      </c>
      <c r="E228" s="342">
        <v>0</v>
      </c>
      <c r="F228" s="342">
        <v>0</v>
      </c>
      <c r="G228" s="342">
        <v>0</v>
      </c>
      <c r="H228" s="329"/>
      <c r="I228" s="329"/>
      <c r="J228" s="329"/>
      <c r="K228" s="329"/>
    </row>
    <row r="229" spans="1:11" ht="14.1" customHeight="1" x14ac:dyDescent="0.25">
      <c r="A229" s="329"/>
      <c r="B229" s="329"/>
      <c r="C229" s="344" t="s">
        <v>54</v>
      </c>
      <c r="D229" s="342">
        <v>0</v>
      </c>
      <c r="E229" s="342">
        <v>0</v>
      </c>
      <c r="F229" s="342">
        <v>0</v>
      </c>
      <c r="G229" s="342">
        <v>0</v>
      </c>
      <c r="H229" s="329"/>
      <c r="I229" s="329"/>
      <c r="J229" s="329"/>
      <c r="K229" s="329"/>
    </row>
    <row r="230" spans="1:11" ht="14.1" customHeight="1" x14ac:dyDescent="0.25">
      <c r="A230" s="329"/>
      <c r="B230" s="329"/>
      <c r="C230" s="344" t="s">
        <v>55</v>
      </c>
      <c r="D230" s="342">
        <v>0</v>
      </c>
      <c r="E230" s="342">
        <v>0</v>
      </c>
      <c r="F230" s="342">
        <v>0</v>
      </c>
      <c r="G230" s="342">
        <v>0</v>
      </c>
      <c r="H230" s="329"/>
      <c r="I230" s="329"/>
      <c r="J230" s="329"/>
      <c r="K230" s="329"/>
    </row>
    <row r="231" spans="1:11" ht="14.1" customHeight="1" x14ac:dyDescent="0.25">
      <c r="A231" s="329"/>
      <c r="B231" s="329"/>
      <c r="C231" s="344" t="s">
        <v>62</v>
      </c>
      <c r="D231" s="342">
        <v>0</v>
      </c>
      <c r="E231" s="342">
        <v>0</v>
      </c>
      <c r="F231" s="342">
        <v>0</v>
      </c>
      <c r="G231" s="342">
        <v>0</v>
      </c>
      <c r="H231" s="329"/>
      <c r="I231" s="329"/>
      <c r="J231" s="329"/>
      <c r="K231" s="329"/>
    </row>
    <row r="232" spans="1:11" ht="14.1" customHeight="1" x14ac:dyDescent="0.25">
      <c r="A232" s="329"/>
      <c r="B232" s="329"/>
      <c r="C232" s="344" t="s">
        <v>54</v>
      </c>
      <c r="D232" s="342">
        <v>0</v>
      </c>
      <c r="E232" s="342">
        <v>0</v>
      </c>
      <c r="F232" s="342">
        <v>0</v>
      </c>
      <c r="G232" s="342">
        <v>0</v>
      </c>
      <c r="H232" s="329"/>
      <c r="I232" s="329"/>
      <c r="J232" s="329"/>
      <c r="K232" s="329"/>
    </row>
    <row r="233" spans="1:11" ht="14.1" customHeight="1" x14ac:dyDescent="0.25">
      <c r="A233" s="329"/>
      <c r="B233" s="329"/>
      <c r="C233" s="344" t="s">
        <v>63</v>
      </c>
      <c r="D233" s="342">
        <v>0</v>
      </c>
      <c r="E233" s="342">
        <v>0</v>
      </c>
      <c r="F233" s="342">
        <v>0</v>
      </c>
      <c r="G233" s="342">
        <v>0</v>
      </c>
      <c r="H233" s="329"/>
      <c r="I233" s="329"/>
      <c r="J233" s="329"/>
      <c r="K233" s="329"/>
    </row>
    <row r="234" spans="1:11" ht="14.1" customHeight="1" x14ac:dyDescent="0.25">
      <c r="A234" s="329"/>
      <c r="B234" s="329"/>
      <c r="C234" s="344" t="s">
        <v>64</v>
      </c>
      <c r="D234" s="342">
        <v>0</v>
      </c>
      <c r="E234" s="342">
        <v>0</v>
      </c>
      <c r="F234" s="342">
        <v>0</v>
      </c>
      <c r="G234" s="342">
        <v>0</v>
      </c>
      <c r="H234" s="329"/>
      <c r="I234" s="329"/>
      <c r="J234" s="329"/>
      <c r="K234" s="329"/>
    </row>
    <row r="235" spans="1:11" ht="14.1" customHeight="1" x14ac:dyDescent="0.25">
      <c r="A235" s="329"/>
      <c r="B235" s="329"/>
      <c r="C235" s="344" t="s">
        <v>65</v>
      </c>
      <c r="D235" s="342">
        <v>0</v>
      </c>
      <c r="E235" s="342">
        <v>0</v>
      </c>
      <c r="F235" s="342">
        <v>0</v>
      </c>
      <c r="G235" s="342">
        <v>0</v>
      </c>
      <c r="H235" s="329"/>
      <c r="I235" s="329"/>
      <c r="J235" s="329"/>
      <c r="K235" s="329"/>
    </row>
    <row r="236" spans="1:11" ht="14.1" customHeight="1" x14ac:dyDescent="0.25">
      <c r="A236" s="329"/>
      <c r="B236" s="329"/>
      <c r="C236" s="344" t="s">
        <v>66</v>
      </c>
      <c r="D236" s="342">
        <v>0</v>
      </c>
      <c r="E236" s="342">
        <v>0</v>
      </c>
      <c r="F236" s="342">
        <v>0</v>
      </c>
      <c r="G236" s="342">
        <v>0</v>
      </c>
      <c r="H236" s="329"/>
      <c r="I236" s="329"/>
      <c r="J236" s="329"/>
      <c r="K236" s="329"/>
    </row>
    <row r="237" spans="1:11" ht="14.1" customHeight="1" x14ac:dyDescent="0.25">
      <c r="A237" s="329"/>
      <c r="B237" s="329"/>
      <c r="C237" s="344" t="s">
        <v>67</v>
      </c>
      <c r="D237" s="342">
        <v>700000</v>
      </c>
      <c r="E237" s="342">
        <v>700000</v>
      </c>
      <c r="F237" s="342">
        <v>700000</v>
      </c>
      <c r="G237" s="342">
        <v>700000</v>
      </c>
      <c r="H237" s="329"/>
      <c r="I237" s="329"/>
      <c r="J237" s="329"/>
      <c r="K237" s="329"/>
    </row>
    <row r="238" spans="1:11" ht="14.1" customHeight="1" x14ac:dyDescent="0.25">
      <c r="A238" s="329"/>
      <c r="B238" s="329"/>
      <c r="C238" s="344" t="s">
        <v>54</v>
      </c>
      <c r="D238" s="342">
        <v>700000</v>
      </c>
      <c r="E238" s="342">
        <v>700000</v>
      </c>
      <c r="F238" s="342">
        <v>700000</v>
      </c>
      <c r="G238" s="342">
        <v>700000</v>
      </c>
      <c r="H238" s="329"/>
      <c r="I238" s="329"/>
      <c r="J238" s="329"/>
      <c r="K238" s="329"/>
    </row>
    <row r="239" spans="1:11" ht="14.1" customHeight="1" x14ac:dyDescent="0.25">
      <c r="A239" s="329"/>
      <c r="B239" s="329"/>
      <c r="C239" s="344" t="s">
        <v>63</v>
      </c>
      <c r="D239" s="342">
        <v>0</v>
      </c>
      <c r="E239" s="342">
        <v>0</v>
      </c>
      <c r="F239" s="342">
        <v>0</v>
      </c>
      <c r="G239" s="342">
        <v>0</v>
      </c>
      <c r="H239" s="329"/>
      <c r="I239" s="329"/>
      <c r="J239" s="329"/>
      <c r="K239" s="329"/>
    </row>
    <row r="240" spans="1:11" ht="14.1" customHeight="1" x14ac:dyDescent="0.25">
      <c r="A240" s="329"/>
      <c r="B240" s="329"/>
      <c r="C240" s="344" t="s">
        <v>64</v>
      </c>
      <c r="D240" s="342">
        <v>0</v>
      </c>
      <c r="E240" s="342">
        <v>0</v>
      </c>
      <c r="F240" s="342">
        <v>0</v>
      </c>
      <c r="G240" s="342">
        <v>0</v>
      </c>
      <c r="H240" s="329"/>
      <c r="I240" s="329"/>
      <c r="J240" s="329"/>
      <c r="K240" s="329"/>
    </row>
    <row r="241" spans="1:11" ht="14.1" customHeight="1" x14ac:dyDescent="0.25">
      <c r="A241" s="329"/>
      <c r="B241" s="329"/>
      <c r="C241" s="344" t="s">
        <v>65</v>
      </c>
      <c r="D241" s="342">
        <v>0</v>
      </c>
      <c r="E241" s="342">
        <v>0</v>
      </c>
      <c r="F241" s="342">
        <v>0</v>
      </c>
      <c r="G241" s="342">
        <v>0</v>
      </c>
      <c r="H241" s="329"/>
      <c r="I241" s="329"/>
      <c r="J241" s="329"/>
      <c r="K241" s="329"/>
    </row>
    <row r="242" spans="1:11" ht="14.1" customHeight="1" x14ac:dyDescent="0.25">
      <c r="A242" s="329"/>
      <c r="B242" s="329"/>
      <c r="C242" s="344" t="s">
        <v>66</v>
      </c>
      <c r="D242" s="342">
        <v>0</v>
      </c>
      <c r="E242" s="342">
        <v>0</v>
      </c>
      <c r="F242" s="342">
        <v>0</v>
      </c>
      <c r="G242" s="342">
        <v>0</v>
      </c>
      <c r="H242" s="329"/>
      <c r="I242" s="329"/>
      <c r="J242" s="329"/>
      <c r="K242" s="329"/>
    </row>
    <row r="243" spans="1:11" ht="14.1" customHeight="1" x14ac:dyDescent="0.25">
      <c r="A243" s="329"/>
      <c r="B243" s="329"/>
      <c r="C243" s="344" t="s">
        <v>68</v>
      </c>
      <c r="D243" s="342">
        <v>0</v>
      </c>
      <c r="E243" s="342">
        <v>0</v>
      </c>
      <c r="F243" s="342">
        <v>0</v>
      </c>
      <c r="G243" s="342">
        <v>0</v>
      </c>
      <c r="H243" s="329"/>
      <c r="I243" s="329"/>
      <c r="J243" s="329"/>
      <c r="K243" s="329"/>
    </row>
    <row r="244" spans="1:11" ht="14.1" customHeight="1" x14ac:dyDescent="0.25">
      <c r="A244" s="329"/>
      <c r="B244" s="329"/>
      <c r="C244" s="344" t="s">
        <v>54</v>
      </c>
      <c r="D244" s="342">
        <v>0</v>
      </c>
      <c r="E244" s="342">
        <v>0</v>
      </c>
      <c r="F244" s="342">
        <v>0</v>
      </c>
      <c r="G244" s="342">
        <v>0</v>
      </c>
      <c r="H244" s="329"/>
      <c r="I244" s="329"/>
      <c r="J244" s="329"/>
      <c r="K244" s="329"/>
    </row>
    <row r="245" spans="1:11" ht="14.1" customHeight="1" x14ac:dyDescent="0.25">
      <c r="A245" s="329"/>
      <c r="B245" s="329"/>
      <c r="C245" s="344" t="s">
        <v>63</v>
      </c>
      <c r="D245" s="342">
        <v>0</v>
      </c>
      <c r="E245" s="342">
        <v>0</v>
      </c>
      <c r="F245" s="342">
        <v>0</v>
      </c>
      <c r="G245" s="342">
        <v>0</v>
      </c>
      <c r="H245" s="329"/>
      <c r="I245" s="329"/>
      <c r="J245" s="329"/>
      <c r="K245" s="329"/>
    </row>
    <row r="246" spans="1:11" ht="14.1" customHeight="1" x14ac:dyDescent="0.25">
      <c r="A246" s="329"/>
      <c r="B246" s="329"/>
      <c r="C246" s="344" t="s">
        <v>64</v>
      </c>
      <c r="D246" s="342">
        <v>0</v>
      </c>
      <c r="E246" s="342">
        <v>0</v>
      </c>
      <c r="F246" s="342">
        <v>0</v>
      </c>
      <c r="G246" s="342">
        <v>0</v>
      </c>
      <c r="H246" s="329"/>
      <c r="I246" s="329"/>
      <c r="J246" s="329"/>
      <c r="K246" s="329"/>
    </row>
    <row r="247" spans="1:11" ht="14.1" customHeight="1" x14ac:dyDescent="0.25">
      <c r="A247" s="329"/>
      <c r="B247" s="329"/>
      <c r="C247" s="344" t="s">
        <v>65</v>
      </c>
      <c r="D247" s="342">
        <v>0</v>
      </c>
      <c r="E247" s="342">
        <v>0</v>
      </c>
      <c r="F247" s="342">
        <v>0</v>
      </c>
      <c r="G247" s="342">
        <v>0</v>
      </c>
      <c r="H247" s="329"/>
      <c r="I247" s="329"/>
      <c r="J247" s="329"/>
      <c r="K247" s="329"/>
    </row>
    <row r="248" spans="1:11" ht="14.1" customHeight="1" x14ac:dyDescent="0.25">
      <c r="A248" s="329"/>
      <c r="B248" s="329"/>
      <c r="C248" s="344" t="s">
        <v>66</v>
      </c>
      <c r="D248" s="342">
        <v>0</v>
      </c>
      <c r="E248" s="342">
        <v>0</v>
      </c>
      <c r="F248" s="342">
        <v>0</v>
      </c>
      <c r="G248" s="342">
        <v>0</v>
      </c>
      <c r="H248" s="329"/>
      <c r="I248" s="329"/>
      <c r="J248" s="329"/>
      <c r="K248" s="329"/>
    </row>
    <row r="249" spans="1:11" ht="14.1" customHeight="1" x14ac:dyDescent="0.25">
      <c r="A249" s="329"/>
      <c r="B249" s="329"/>
      <c r="C249" s="344" t="s">
        <v>69</v>
      </c>
      <c r="D249" s="342">
        <v>0</v>
      </c>
      <c r="E249" s="342">
        <v>0</v>
      </c>
      <c r="F249" s="342">
        <v>0</v>
      </c>
      <c r="G249" s="342">
        <v>0</v>
      </c>
      <c r="H249" s="329"/>
      <c r="I249" s="329"/>
      <c r="J249" s="329"/>
      <c r="K249" s="329"/>
    </row>
    <row r="250" spans="1:11" ht="14.1" customHeight="1" x14ac:dyDescent="0.25">
      <c r="A250" s="329"/>
      <c r="B250" s="329"/>
      <c r="C250" s="344" t="s">
        <v>70</v>
      </c>
      <c r="D250" s="342">
        <v>0</v>
      </c>
      <c r="E250" s="342">
        <v>0</v>
      </c>
      <c r="F250" s="342">
        <v>0</v>
      </c>
      <c r="G250" s="342">
        <v>0</v>
      </c>
      <c r="H250" s="329"/>
      <c r="I250" s="329"/>
      <c r="J250" s="329"/>
      <c r="K250" s="329"/>
    </row>
    <row r="251" spans="1:11" ht="14.1" customHeight="1" x14ac:dyDescent="0.25">
      <c r="A251" s="329"/>
      <c r="B251" s="329"/>
      <c r="C251" s="343" t="s">
        <v>71</v>
      </c>
      <c r="D251" s="342">
        <v>700000</v>
      </c>
      <c r="E251" s="342">
        <v>700000</v>
      </c>
      <c r="F251" s="342">
        <v>700000</v>
      </c>
      <c r="G251" s="342">
        <v>700000</v>
      </c>
      <c r="H251" s="329"/>
      <c r="I251" s="329"/>
      <c r="J251" s="329"/>
      <c r="K251" s="329"/>
    </row>
    <row r="252" spans="1:11" ht="150.94999999999999" customHeight="1" x14ac:dyDescent="0.25">
      <c r="A252" s="329"/>
      <c r="B252" s="329"/>
      <c r="C252" s="339" t="s">
        <v>21</v>
      </c>
      <c r="D252" s="1444" t="s">
        <v>1683</v>
      </c>
      <c r="E252" s="1445"/>
      <c r="F252" s="1445"/>
      <c r="G252" s="1445"/>
      <c r="H252" s="329"/>
      <c r="I252" s="329"/>
      <c r="J252" s="329"/>
      <c r="K252" s="329"/>
    </row>
    <row r="253" spans="1:11" ht="27.95" customHeight="1" x14ac:dyDescent="0.25">
      <c r="A253" s="329"/>
      <c r="B253" s="329"/>
      <c r="C253" s="336" t="s">
        <v>23</v>
      </c>
      <c r="D253" s="354">
        <v>2022</v>
      </c>
      <c r="E253" s="354">
        <v>2023</v>
      </c>
      <c r="F253" s="354">
        <v>2024</v>
      </c>
      <c r="G253" s="354">
        <v>2025</v>
      </c>
      <c r="H253" s="329"/>
      <c r="I253" s="329"/>
      <c r="J253" s="329"/>
      <c r="K253" s="329"/>
    </row>
    <row r="254" spans="1:11" ht="14.1" customHeight="1" x14ac:dyDescent="0.25">
      <c r="A254" s="329"/>
      <c r="B254" s="329"/>
      <c r="C254" s="353"/>
      <c r="D254" s="352" t="s">
        <v>17</v>
      </c>
      <c r="E254" s="352" t="s">
        <v>18</v>
      </c>
      <c r="F254" s="352" t="s">
        <v>18</v>
      </c>
      <c r="G254" s="352" t="s">
        <v>18</v>
      </c>
      <c r="H254" s="329"/>
      <c r="I254" s="329"/>
      <c r="J254" s="329"/>
      <c r="K254" s="329"/>
    </row>
    <row r="255" spans="1:11" ht="30.95" customHeight="1" x14ac:dyDescent="0.25">
      <c r="A255" s="329"/>
      <c r="B255" s="329"/>
      <c r="C255" s="336" t="s">
        <v>1682</v>
      </c>
      <c r="D255" s="349" t="s">
        <v>143</v>
      </c>
      <c r="E255" s="349" t="s">
        <v>143</v>
      </c>
      <c r="F255" s="349" t="s">
        <v>143</v>
      </c>
      <c r="G255" s="349" t="s">
        <v>143</v>
      </c>
      <c r="H255" s="329"/>
      <c r="I255" s="329"/>
      <c r="J255" s="329"/>
      <c r="K255" s="329"/>
    </row>
    <row r="256" spans="1:11" ht="30.95" customHeight="1" x14ac:dyDescent="0.25">
      <c r="A256" s="329"/>
      <c r="B256" s="329"/>
      <c r="C256" s="336" t="s">
        <v>1681</v>
      </c>
      <c r="D256" s="349" t="s">
        <v>475</v>
      </c>
      <c r="E256" s="349" t="s">
        <v>475</v>
      </c>
      <c r="F256" s="349" t="s">
        <v>475</v>
      </c>
      <c r="G256" s="349" t="s">
        <v>92</v>
      </c>
      <c r="H256" s="329"/>
      <c r="I256" s="329"/>
      <c r="J256" s="329"/>
      <c r="K256" s="329"/>
    </row>
    <row r="257" spans="1:11" ht="41.1" customHeight="1" x14ac:dyDescent="0.25">
      <c r="A257" s="329"/>
      <c r="B257" s="329"/>
      <c r="C257" s="336" t="s">
        <v>1680</v>
      </c>
      <c r="D257" s="349" t="s">
        <v>79</v>
      </c>
      <c r="E257" s="349" t="s">
        <v>79</v>
      </c>
      <c r="F257" s="349" t="s">
        <v>79</v>
      </c>
      <c r="G257" s="349" t="s">
        <v>79</v>
      </c>
      <c r="H257" s="329"/>
      <c r="I257" s="329"/>
      <c r="J257" s="329"/>
      <c r="K257" s="329"/>
    </row>
    <row r="258" spans="1:11" ht="14.1" customHeight="1" x14ac:dyDescent="0.25">
      <c r="A258" s="329"/>
      <c r="B258" s="329"/>
      <c r="C258" s="1446" t="s">
        <v>30</v>
      </c>
      <c r="D258" s="1447"/>
      <c r="E258" s="1447"/>
      <c r="F258" s="1447"/>
      <c r="G258" s="1447"/>
      <c r="H258" s="329"/>
      <c r="I258" s="329"/>
      <c r="J258" s="329"/>
      <c r="K258" s="329"/>
    </row>
    <row r="259" spans="1:11" ht="14.1" customHeight="1" x14ac:dyDescent="0.25">
      <c r="A259" s="329"/>
      <c r="B259" s="329"/>
      <c r="C259" s="351" t="s">
        <v>1679</v>
      </c>
      <c r="D259" s="1446" t="s">
        <v>1678</v>
      </c>
      <c r="E259" s="1447"/>
      <c r="F259" s="1447"/>
      <c r="G259" s="1447"/>
      <c r="H259" s="329"/>
      <c r="I259" s="329"/>
      <c r="J259" s="329"/>
      <c r="K259" s="329"/>
    </row>
    <row r="260" spans="1:11" ht="27" customHeight="1" x14ac:dyDescent="0.25">
      <c r="A260" s="329"/>
      <c r="B260" s="329"/>
      <c r="C260" s="350" t="s">
        <v>33</v>
      </c>
      <c r="D260" s="1436" t="s">
        <v>1677</v>
      </c>
      <c r="E260" s="1437"/>
      <c r="F260" s="1437"/>
      <c r="G260" s="1437"/>
      <c r="H260" s="329"/>
      <c r="I260" s="329"/>
      <c r="J260" s="329"/>
      <c r="K260" s="329"/>
    </row>
    <row r="261" spans="1:11" ht="27" customHeight="1" x14ac:dyDescent="0.25">
      <c r="A261" s="329"/>
      <c r="B261" s="329"/>
      <c r="C261" s="327" t="s">
        <v>35</v>
      </c>
      <c r="D261" s="1448" t="s">
        <v>1676</v>
      </c>
      <c r="E261" s="1449"/>
      <c r="F261" s="1449"/>
      <c r="G261" s="1449"/>
      <c r="H261" s="329"/>
      <c r="I261" s="329"/>
      <c r="J261" s="329"/>
      <c r="K261" s="329"/>
    </row>
    <row r="262" spans="1:11" ht="27" customHeight="1" x14ac:dyDescent="0.25">
      <c r="A262" s="329"/>
      <c r="B262" s="329"/>
      <c r="C262" s="327" t="s">
        <v>37</v>
      </c>
      <c r="D262" s="1448" t="s">
        <v>1675</v>
      </c>
      <c r="E262" s="1449"/>
      <c r="F262" s="1449"/>
      <c r="G262" s="1449"/>
      <c r="H262" s="329"/>
      <c r="I262" s="329"/>
      <c r="J262" s="329"/>
      <c r="K262" s="329"/>
    </row>
    <row r="263" spans="1:11" ht="15" customHeight="1" x14ac:dyDescent="0.25">
      <c r="A263" s="329"/>
      <c r="B263" s="329"/>
      <c r="C263" s="348"/>
      <c r="D263" s="347">
        <v>2022</v>
      </c>
      <c r="E263" s="347">
        <v>2023</v>
      </c>
      <c r="F263" s="347">
        <v>2024</v>
      </c>
      <c r="G263" s="347">
        <v>2025</v>
      </c>
      <c r="H263" s="329"/>
      <c r="I263" s="329"/>
      <c r="J263" s="329"/>
      <c r="K263" s="329"/>
    </row>
    <row r="264" spans="1:11" ht="15" customHeight="1" x14ac:dyDescent="0.25">
      <c r="A264" s="329"/>
      <c r="B264" s="329"/>
      <c r="C264" s="346"/>
      <c r="D264" s="345" t="s">
        <v>17</v>
      </c>
      <c r="E264" s="345" t="s">
        <v>18</v>
      </c>
      <c r="F264" s="345" t="s">
        <v>18</v>
      </c>
      <c r="G264" s="345" t="s">
        <v>18</v>
      </c>
      <c r="H264" s="329"/>
      <c r="I264" s="329"/>
      <c r="J264" s="329"/>
      <c r="K264" s="329"/>
    </row>
    <row r="265" spans="1:11" ht="14.1" customHeight="1" x14ac:dyDescent="0.25">
      <c r="A265" s="329"/>
      <c r="B265" s="329"/>
      <c r="C265" s="336" t="s">
        <v>39</v>
      </c>
      <c r="D265" s="349" t="s">
        <v>169</v>
      </c>
      <c r="E265" s="349" t="s">
        <v>169</v>
      </c>
      <c r="F265" s="349" t="s">
        <v>169</v>
      </c>
      <c r="G265" s="349" t="s">
        <v>169</v>
      </c>
      <c r="H265" s="329"/>
      <c r="I265" s="329"/>
      <c r="J265" s="329"/>
      <c r="K265" s="329"/>
    </row>
    <row r="266" spans="1:11" ht="14.1" customHeight="1" x14ac:dyDescent="0.25">
      <c r="A266" s="329"/>
      <c r="B266" s="329"/>
      <c r="C266" s="336" t="s">
        <v>40</v>
      </c>
      <c r="D266" s="349" t="s">
        <v>1674</v>
      </c>
      <c r="E266" s="349" t="s">
        <v>1673</v>
      </c>
      <c r="F266" s="349" t="s">
        <v>1673</v>
      </c>
      <c r="G266" s="349" t="s">
        <v>1673</v>
      </c>
      <c r="H266" s="329"/>
      <c r="I266" s="329"/>
      <c r="J266" s="329"/>
      <c r="K266" s="329"/>
    </row>
    <row r="267" spans="1:11" ht="14.1" customHeight="1" x14ac:dyDescent="0.25">
      <c r="A267" s="329"/>
      <c r="B267" s="329"/>
      <c r="C267" s="336" t="s">
        <v>43</v>
      </c>
      <c r="D267" s="349" t="s">
        <v>1672</v>
      </c>
      <c r="E267" s="349" t="s">
        <v>1671</v>
      </c>
      <c r="F267" s="349" t="s">
        <v>1671</v>
      </c>
      <c r="G267" s="349" t="s">
        <v>1671</v>
      </c>
      <c r="H267" s="329"/>
      <c r="I267" s="329"/>
      <c r="J267" s="329"/>
      <c r="K267" s="329"/>
    </row>
    <row r="268" spans="1:11" ht="14.1" customHeight="1" x14ac:dyDescent="0.25">
      <c r="A268" s="329"/>
      <c r="B268" s="329"/>
      <c r="C268" s="336" t="s">
        <v>46</v>
      </c>
      <c r="D268" s="349" t="s">
        <v>47</v>
      </c>
      <c r="E268" s="349" t="s">
        <v>48</v>
      </c>
      <c r="F268" s="349" t="s">
        <v>48</v>
      </c>
      <c r="G268" s="349" t="s">
        <v>48</v>
      </c>
      <c r="H268" s="329"/>
      <c r="I268" s="329"/>
      <c r="J268" s="329"/>
      <c r="K268" s="329"/>
    </row>
    <row r="269" spans="1:11" ht="14.1" customHeight="1" x14ac:dyDescent="0.25">
      <c r="A269" s="329"/>
      <c r="B269" s="329"/>
      <c r="C269" s="336" t="s">
        <v>49</v>
      </c>
      <c r="D269" s="349" t="s">
        <v>47</v>
      </c>
      <c r="E269" s="349" t="s">
        <v>1670</v>
      </c>
      <c r="F269" s="349" t="s">
        <v>48</v>
      </c>
      <c r="G269" s="349" t="s">
        <v>48</v>
      </c>
      <c r="H269" s="329"/>
      <c r="I269" s="329"/>
      <c r="J269" s="329"/>
      <c r="K269" s="329"/>
    </row>
    <row r="270" spans="1:11" ht="14.1" customHeight="1" x14ac:dyDescent="0.25">
      <c r="A270" s="329"/>
      <c r="B270" s="329"/>
      <c r="C270" s="336" t="s">
        <v>51</v>
      </c>
      <c r="D270" s="349" t="s">
        <v>47</v>
      </c>
      <c r="E270" s="349" t="s">
        <v>1670</v>
      </c>
      <c r="F270" s="349" t="s">
        <v>48</v>
      </c>
      <c r="G270" s="349" t="s">
        <v>48</v>
      </c>
      <c r="H270" s="329"/>
      <c r="I270" s="329"/>
      <c r="J270" s="329"/>
      <c r="K270" s="329"/>
    </row>
    <row r="271" spans="1:11" ht="14.1" customHeight="1" x14ac:dyDescent="0.25">
      <c r="A271" s="329"/>
      <c r="B271" s="329"/>
      <c r="C271" s="1450" t="s">
        <v>52</v>
      </c>
      <c r="D271" s="1451"/>
      <c r="E271" s="1451"/>
      <c r="F271" s="1451"/>
      <c r="G271" s="1451"/>
      <c r="H271" s="329"/>
      <c r="I271" s="329"/>
      <c r="J271" s="329"/>
      <c r="K271" s="329"/>
    </row>
    <row r="272" spans="1:11" ht="14.1" customHeight="1" x14ac:dyDescent="0.25">
      <c r="A272" s="329"/>
      <c r="B272" s="329"/>
      <c r="C272" s="348"/>
      <c r="D272" s="347">
        <v>2022</v>
      </c>
      <c r="E272" s="347">
        <v>2023</v>
      </c>
      <c r="F272" s="347">
        <v>2024</v>
      </c>
      <c r="G272" s="347">
        <v>2025</v>
      </c>
      <c r="H272" s="329"/>
      <c r="I272" s="329"/>
      <c r="J272" s="329"/>
      <c r="K272" s="329"/>
    </row>
    <row r="273" spans="1:11" ht="14.1" customHeight="1" x14ac:dyDescent="0.25">
      <c r="A273" s="329"/>
      <c r="B273" s="329"/>
      <c r="C273" s="346"/>
      <c r="D273" s="345" t="s">
        <v>17</v>
      </c>
      <c r="E273" s="345" t="s">
        <v>18</v>
      </c>
      <c r="F273" s="345" t="s">
        <v>18</v>
      </c>
      <c r="G273" s="345" t="s">
        <v>18</v>
      </c>
      <c r="H273" s="329"/>
      <c r="I273" s="329"/>
      <c r="J273" s="329"/>
      <c r="K273" s="329"/>
    </row>
    <row r="274" spans="1:11" ht="14.1" customHeight="1" x14ac:dyDescent="0.25">
      <c r="A274" s="329"/>
      <c r="B274" s="329"/>
      <c r="C274" s="344" t="s">
        <v>53</v>
      </c>
      <c r="D274" s="342">
        <v>25350000</v>
      </c>
      <c r="E274" s="342">
        <v>30000000</v>
      </c>
      <c r="F274" s="342">
        <v>30000000</v>
      </c>
      <c r="G274" s="342">
        <v>30000000</v>
      </c>
      <c r="H274" s="329"/>
      <c r="I274" s="329"/>
      <c r="J274" s="329"/>
      <c r="K274" s="329"/>
    </row>
    <row r="275" spans="1:11" ht="14.1" customHeight="1" x14ac:dyDescent="0.25">
      <c r="A275" s="329"/>
      <c r="B275" s="329"/>
      <c r="C275" s="344" t="s">
        <v>54</v>
      </c>
      <c r="D275" s="342">
        <v>25350000</v>
      </c>
      <c r="E275" s="342">
        <v>30000000</v>
      </c>
      <c r="F275" s="342">
        <v>30000000</v>
      </c>
      <c r="G275" s="342">
        <v>30000000</v>
      </c>
      <c r="H275" s="329"/>
      <c r="I275" s="329"/>
      <c r="J275" s="329"/>
      <c r="K275" s="329"/>
    </row>
    <row r="276" spans="1:11" ht="14.1" customHeight="1" x14ac:dyDescent="0.25">
      <c r="A276" s="329"/>
      <c r="B276" s="329"/>
      <c r="C276" s="344" t="s">
        <v>55</v>
      </c>
      <c r="D276" s="342">
        <v>0</v>
      </c>
      <c r="E276" s="342">
        <v>0</v>
      </c>
      <c r="F276" s="342">
        <v>0</v>
      </c>
      <c r="G276" s="342">
        <v>0</v>
      </c>
      <c r="H276" s="329"/>
      <c r="I276" s="329"/>
      <c r="J276" s="329"/>
      <c r="K276" s="329"/>
    </row>
    <row r="277" spans="1:11" ht="14.1" customHeight="1" x14ac:dyDescent="0.25">
      <c r="A277" s="329"/>
      <c r="B277" s="329"/>
      <c r="C277" s="344" t="s">
        <v>56</v>
      </c>
      <c r="D277" s="342">
        <v>4287000</v>
      </c>
      <c r="E277" s="342">
        <v>4500000</v>
      </c>
      <c r="F277" s="342">
        <v>4500000</v>
      </c>
      <c r="G277" s="342">
        <v>4500000</v>
      </c>
      <c r="H277" s="329"/>
      <c r="I277" s="329"/>
      <c r="J277" s="329"/>
      <c r="K277" s="329"/>
    </row>
    <row r="278" spans="1:11" ht="14.1" customHeight="1" x14ac:dyDescent="0.25">
      <c r="A278" s="329"/>
      <c r="B278" s="329"/>
      <c r="C278" s="344" t="s">
        <v>54</v>
      </c>
      <c r="D278" s="342">
        <v>4287000</v>
      </c>
      <c r="E278" s="342">
        <v>4500000</v>
      </c>
      <c r="F278" s="342">
        <v>4500000</v>
      </c>
      <c r="G278" s="342">
        <v>4500000</v>
      </c>
      <c r="H278" s="329"/>
      <c r="I278" s="329"/>
      <c r="J278" s="329"/>
      <c r="K278" s="329"/>
    </row>
    <row r="279" spans="1:11" ht="14.1" customHeight="1" x14ac:dyDescent="0.25">
      <c r="A279" s="329"/>
      <c r="B279" s="329"/>
      <c r="C279" s="344" t="s">
        <v>55</v>
      </c>
      <c r="D279" s="342">
        <v>0</v>
      </c>
      <c r="E279" s="342">
        <v>0</v>
      </c>
      <c r="F279" s="342">
        <v>0</v>
      </c>
      <c r="G279" s="342">
        <v>0</v>
      </c>
      <c r="H279" s="329"/>
      <c r="I279" s="329"/>
      <c r="J279" s="329"/>
      <c r="K279" s="329"/>
    </row>
    <row r="280" spans="1:11" ht="14.1" customHeight="1" x14ac:dyDescent="0.25">
      <c r="A280" s="329"/>
      <c r="B280" s="329"/>
      <c r="C280" s="344" t="s">
        <v>57</v>
      </c>
      <c r="D280" s="342">
        <v>10000000</v>
      </c>
      <c r="E280" s="342">
        <v>10000000</v>
      </c>
      <c r="F280" s="342">
        <v>10000000</v>
      </c>
      <c r="G280" s="342">
        <v>10000000</v>
      </c>
      <c r="H280" s="329"/>
      <c r="I280" s="329"/>
      <c r="J280" s="329"/>
      <c r="K280" s="329"/>
    </row>
    <row r="281" spans="1:11" ht="14.1" customHeight="1" x14ac:dyDescent="0.25">
      <c r="A281" s="329"/>
      <c r="B281" s="329"/>
      <c r="C281" s="344" t="s">
        <v>54</v>
      </c>
      <c r="D281" s="342">
        <v>10000000</v>
      </c>
      <c r="E281" s="342">
        <v>10000000</v>
      </c>
      <c r="F281" s="342">
        <v>10000000</v>
      </c>
      <c r="G281" s="342">
        <v>10000000</v>
      </c>
      <c r="H281" s="329"/>
      <c r="I281" s="329"/>
      <c r="J281" s="329"/>
      <c r="K281" s="329"/>
    </row>
    <row r="282" spans="1:11" ht="14.1" customHeight="1" x14ac:dyDescent="0.25">
      <c r="A282" s="329"/>
      <c r="B282" s="329"/>
      <c r="C282" s="344" t="s">
        <v>55</v>
      </c>
      <c r="D282" s="342">
        <v>0</v>
      </c>
      <c r="E282" s="342">
        <v>0</v>
      </c>
      <c r="F282" s="342">
        <v>0</v>
      </c>
      <c r="G282" s="342">
        <v>0</v>
      </c>
      <c r="H282" s="329"/>
      <c r="I282" s="329"/>
      <c r="J282" s="329"/>
      <c r="K282" s="329"/>
    </row>
    <row r="283" spans="1:11" ht="14.1" customHeight="1" x14ac:dyDescent="0.25">
      <c r="A283" s="329"/>
      <c r="B283" s="329"/>
      <c r="C283" s="344" t="s">
        <v>58</v>
      </c>
      <c r="D283" s="342">
        <v>0</v>
      </c>
      <c r="E283" s="342">
        <v>0</v>
      </c>
      <c r="F283" s="342">
        <v>0</v>
      </c>
      <c r="G283" s="342">
        <v>0</v>
      </c>
      <c r="H283" s="329"/>
      <c r="I283" s="329"/>
      <c r="J283" s="329"/>
      <c r="K283" s="329"/>
    </row>
    <row r="284" spans="1:11" ht="14.1" customHeight="1" x14ac:dyDescent="0.25">
      <c r="A284" s="329"/>
      <c r="B284" s="329"/>
      <c r="C284" s="344" t="s">
        <v>54</v>
      </c>
      <c r="D284" s="342">
        <v>0</v>
      </c>
      <c r="E284" s="342">
        <v>0</v>
      </c>
      <c r="F284" s="342">
        <v>0</v>
      </c>
      <c r="G284" s="342">
        <v>0</v>
      </c>
      <c r="H284" s="329"/>
      <c r="I284" s="329"/>
      <c r="J284" s="329"/>
      <c r="K284" s="329"/>
    </row>
    <row r="285" spans="1:11" ht="14.1" customHeight="1" x14ac:dyDescent="0.25">
      <c r="A285" s="329"/>
      <c r="B285" s="329"/>
      <c r="C285" s="344" t="s">
        <v>55</v>
      </c>
      <c r="D285" s="342">
        <v>0</v>
      </c>
      <c r="E285" s="342">
        <v>0</v>
      </c>
      <c r="F285" s="342">
        <v>0</v>
      </c>
      <c r="G285" s="342">
        <v>0</v>
      </c>
      <c r="H285" s="329"/>
      <c r="I285" s="329"/>
      <c r="J285" s="329"/>
      <c r="K285" s="329"/>
    </row>
    <row r="286" spans="1:11" ht="14.1" customHeight="1" x14ac:dyDescent="0.25">
      <c r="A286" s="329"/>
      <c r="B286" s="329"/>
      <c r="C286" s="344" t="s">
        <v>59</v>
      </c>
      <c r="D286" s="342">
        <v>0</v>
      </c>
      <c r="E286" s="342">
        <v>0</v>
      </c>
      <c r="F286" s="342">
        <v>0</v>
      </c>
      <c r="G286" s="342">
        <v>0</v>
      </c>
      <c r="H286" s="329"/>
      <c r="I286" s="329"/>
      <c r="J286" s="329"/>
      <c r="K286" s="329"/>
    </row>
    <row r="287" spans="1:11" ht="14.1" customHeight="1" x14ac:dyDescent="0.25">
      <c r="A287" s="329"/>
      <c r="B287" s="329"/>
      <c r="C287" s="344" t="s">
        <v>54</v>
      </c>
      <c r="D287" s="342">
        <v>0</v>
      </c>
      <c r="E287" s="342">
        <v>0</v>
      </c>
      <c r="F287" s="342">
        <v>0</v>
      </c>
      <c r="G287" s="342">
        <v>0</v>
      </c>
      <c r="H287" s="329"/>
      <c r="I287" s="329"/>
      <c r="J287" s="329"/>
      <c r="K287" s="329"/>
    </row>
    <row r="288" spans="1:11" ht="14.1" customHeight="1" x14ac:dyDescent="0.25">
      <c r="A288" s="329"/>
      <c r="B288" s="329"/>
      <c r="C288" s="344" t="s">
        <v>55</v>
      </c>
      <c r="D288" s="342">
        <v>0</v>
      </c>
      <c r="E288" s="342">
        <v>0</v>
      </c>
      <c r="F288" s="342">
        <v>0</v>
      </c>
      <c r="G288" s="342">
        <v>0</v>
      </c>
      <c r="H288" s="329"/>
      <c r="I288" s="329"/>
      <c r="J288" s="329"/>
      <c r="K288" s="329"/>
    </row>
    <row r="289" spans="1:11" ht="14.1" customHeight="1" x14ac:dyDescent="0.25">
      <c r="A289" s="329"/>
      <c r="B289" s="329"/>
      <c r="C289" s="344" t="s">
        <v>60</v>
      </c>
      <c r="D289" s="342">
        <v>0</v>
      </c>
      <c r="E289" s="342">
        <v>0</v>
      </c>
      <c r="F289" s="342">
        <v>0</v>
      </c>
      <c r="G289" s="342">
        <v>0</v>
      </c>
      <c r="H289" s="329"/>
      <c r="I289" s="329"/>
      <c r="J289" s="329"/>
      <c r="K289" s="329"/>
    </row>
    <row r="290" spans="1:11" ht="14.1" customHeight="1" x14ac:dyDescent="0.25">
      <c r="A290" s="329"/>
      <c r="B290" s="329"/>
      <c r="C290" s="344" t="s">
        <v>54</v>
      </c>
      <c r="D290" s="342">
        <v>0</v>
      </c>
      <c r="E290" s="342">
        <v>0</v>
      </c>
      <c r="F290" s="342">
        <v>0</v>
      </c>
      <c r="G290" s="342">
        <v>0</v>
      </c>
      <c r="H290" s="329"/>
      <c r="I290" s="329"/>
      <c r="J290" s="329"/>
      <c r="K290" s="329"/>
    </row>
    <row r="291" spans="1:11" ht="14.1" customHeight="1" x14ac:dyDescent="0.25">
      <c r="A291" s="329"/>
      <c r="B291" s="329"/>
      <c r="C291" s="344" t="s">
        <v>55</v>
      </c>
      <c r="D291" s="342">
        <v>0</v>
      </c>
      <c r="E291" s="342">
        <v>0</v>
      </c>
      <c r="F291" s="342">
        <v>0</v>
      </c>
      <c r="G291" s="342">
        <v>0</v>
      </c>
      <c r="H291" s="329"/>
      <c r="I291" s="329"/>
      <c r="J291" s="329"/>
      <c r="K291" s="329"/>
    </row>
    <row r="292" spans="1:11" ht="14.1" customHeight="1" x14ac:dyDescent="0.25">
      <c r="A292" s="329"/>
      <c r="B292" s="329"/>
      <c r="C292" s="344" t="s">
        <v>61</v>
      </c>
      <c r="D292" s="342">
        <v>30000000</v>
      </c>
      <c r="E292" s="342">
        <v>30000000</v>
      </c>
      <c r="F292" s="342">
        <v>30000000</v>
      </c>
      <c r="G292" s="342">
        <v>30000000</v>
      </c>
      <c r="H292" s="329"/>
      <c r="I292" s="329"/>
      <c r="J292" s="329"/>
      <c r="K292" s="329"/>
    </row>
    <row r="293" spans="1:11" ht="14.1" customHeight="1" x14ac:dyDescent="0.25">
      <c r="A293" s="329"/>
      <c r="B293" s="329"/>
      <c r="C293" s="344" t="s">
        <v>54</v>
      </c>
      <c r="D293" s="342">
        <v>30000000</v>
      </c>
      <c r="E293" s="342">
        <v>30000000</v>
      </c>
      <c r="F293" s="342">
        <v>30000000</v>
      </c>
      <c r="G293" s="342">
        <v>30000000</v>
      </c>
      <c r="H293" s="329"/>
      <c r="I293" s="329"/>
      <c r="J293" s="329"/>
      <c r="K293" s="329"/>
    </row>
    <row r="294" spans="1:11" ht="14.1" customHeight="1" x14ac:dyDescent="0.25">
      <c r="A294" s="329"/>
      <c r="B294" s="329"/>
      <c r="C294" s="344" t="s">
        <v>55</v>
      </c>
      <c r="D294" s="342">
        <v>0</v>
      </c>
      <c r="E294" s="342">
        <v>0</v>
      </c>
      <c r="F294" s="342">
        <v>0</v>
      </c>
      <c r="G294" s="342">
        <v>0</v>
      </c>
      <c r="H294" s="329"/>
      <c r="I294" s="329"/>
      <c r="J294" s="329"/>
      <c r="K294" s="329"/>
    </row>
    <row r="295" spans="1:11" ht="14.1" customHeight="1" x14ac:dyDescent="0.25">
      <c r="A295" s="329"/>
      <c r="B295" s="329"/>
      <c r="C295" s="344" t="s">
        <v>62</v>
      </c>
      <c r="D295" s="342">
        <v>0</v>
      </c>
      <c r="E295" s="342">
        <v>0</v>
      </c>
      <c r="F295" s="342">
        <v>0</v>
      </c>
      <c r="G295" s="342">
        <v>0</v>
      </c>
      <c r="H295" s="329"/>
      <c r="I295" s="329"/>
      <c r="J295" s="329"/>
      <c r="K295" s="329"/>
    </row>
    <row r="296" spans="1:11" ht="14.1" customHeight="1" x14ac:dyDescent="0.25">
      <c r="A296" s="329"/>
      <c r="B296" s="329"/>
      <c r="C296" s="344" t="s">
        <v>54</v>
      </c>
      <c r="D296" s="342">
        <v>0</v>
      </c>
      <c r="E296" s="342">
        <v>0</v>
      </c>
      <c r="F296" s="342">
        <v>0</v>
      </c>
      <c r="G296" s="342">
        <v>0</v>
      </c>
      <c r="H296" s="329"/>
      <c r="I296" s="329"/>
      <c r="J296" s="329"/>
      <c r="K296" s="329"/>
    </row>
    <row r="297" spans="1:11" ht="14.1" customHeight="1" x14ac:dyDescent="0.25">
      <c r="A297" s="329"/>
      <c r="B297" s="329"/>
      <c r="C297" s="344" t="s">
        <v>63</v>
      </c>
      <c r="D297" s="342">
        <v>0</v>
      </c>
      <c r="E297" s="342">
        <v>0</v>
      </c>
      <c r="F297" s="342">
        <v>0</v>
      </c>
      <c r="G297" s="342">
        <v>0</v>
      </c>
      <c r="H297" s="329"/>
      <c r="I297" s="329"/>
      <c r="J297" s="329"/>
      <c r="K297" s="329"/>
    </row>
    <row r="298" spans="1:11" ht="14.1" customHeight="1" x14ac:dyDescent="0.25">
      <c r="A298" s="329"/>
      <c r="B298" s="329"/>
      <c r="C298" s="344" t="s">
        <v>64</v>
      </c>
      <c r="D298" s="342">
        <v>0</v>
      </c>
      <c r="E298" s="342">
        <v>0</v>
      </c>
      <c r="F298" s="342">
        <v>0</v>
      </c>
      <c r="G298" s="342">
        <v>0</v>
      </c>
      <c r="H298" s="329"/>
      <c r="I298" s="329"/>
      <c r="J298" s="329"/>
      <c r="K298" s="329"/>
    </row>
    <row r="299" spans="1:11" ht="14.1" customHeight="1" x14ac:dyDescent="0.25">
      <c r="A299" s="329"/>
      <c r="B299" s="329"/>
      <c r="C299" s="344" t="s">
        <v>65</v>
      </c>
      <c r="D299" s="342">
        <v>0</v>
      </c>
      <c r="E299" s="342">
        <v>0</v>
      </c>
      <c r="F299" s="342">
        <v>0</v>
      </c>
      <c r="G299" s="342">
        <v>0</v>
      </c>
      <c r="H299" s="329"/>
      <c r="I299" s="329"/>
      <c r="J299" s="329"/>
      <c r="K299" s="329"/>
    </row>
    <row r="300" spans="1:11" ht="14.1" customHeight="1" x14ac:dyDescent="0.25">
      <c r="A300" s="329"/>
      <c r="B300" s="329"/>
      <c r="C300" s="344" t="s">
        <v>66</v>
      </c>
      <c r="D300" s="342">
        <v>0</v>
      </c>
      <c r="E300" s="342">
        <v>0</v>
      </c>
      <c r="F300" s="342">
        <v>0</v>
      </c>
      <c r="G300" s="342">
        <v>0</v>
      </c>
      <c r="H300" s="329"/>
      <c r="I300" s="329"/>
      <c r="J300" s="329"/>
      <c r="K300" s="329"/>
    </row>
    <row r="301" spans="1:11" ht="14.1" customHeight="1" x14ac:dyDescent="0.25">
      <c r="A301" s="329"/>
      <c r="B301" s="329"/>
      <c r="C301" s="344" t="s">
        <v>67</v>
      </c>
      <c r="D301" s="342">
        <v>0</v>
      </c>
      <c r="E301" s="342">
        <v>0</v>
      </c>
      <c r="F301" s="342">
        <v>0</v>
      </c>
      <c r="G301" s="342">
        <v>0</v>
      </c>
      <c r="H301" s="329"/>
      <c r="I301" s="329"/>
      <c r="J301" s="329"/>
      <c r="K301" s="329"/>
    </row>
    <row r="302" spans="1:11" ht="14.1" customHeight="1" x14ac:dyDescent="0.25">
      <c r="A302" s="329"/>
      <c r="B302" s="329"/>
      <c r="C302" s="344" t="s">
        <v>54</v>
      </c>
      <c r="D302" s="342">
        <v>0</v>
      </c>
      <c r="E302" s="342">
        <v>0</v>
      </c>
      <c r="F302" s="342">
        <v>0</v>
      </c>
      <c r="G302" s="342">
        <v>0</v>
      </c>
      <c r="H302" s="329"/>
      <c r="I302" s="329"/>
      <c r="J302" s="329"/>
      <c r="K302" s="329"/>
    </row>
    <row r="303" spans="1:11" ht="14.1" customHeight="1" x14ac:dyDescent="0.25">
      <c r="A303" s="329"/>
      <c r="B303" s="329"/>
      <c r="C303" s="344" t="s">
        <v>63</v>
      </c>
      <c r="D303" s="342">
        <v>0</v>
      </c>
      <c r="E303" s="342">
        <v>0</v>
      </c>
      <c r="F303" s="342">
        <v>0</v>
      </c>
      <c r="G303" s="342">
        <v>0</v>
      </c>
      <c r="H303" s="329"/>
      <c r="I303" s="329"/>
      <c r="J303" s="329"/>
      <c r="K303" s="329"/>
    </row>
    <row r="304" spans="1:11" ht="14.1" customHeight="1" x14ac:dyDescent="0.25">
      <c r="A304" s="329"/>
      <c r="B304" s="329"/>
      <c r="C304" s="344" t="s">
        <v>64</v>
      </c>
      <c r="D304" s="342">
        <v>0</v>
      </c>
      <c r="E304" s="342">
        <v>0</v>
      </c>
      <c r="F304" s="342">
        <v>0</v>
      </c>
      <c r="G304" s="342">
        <v>0</v>
      </c>
      <c r="H304" s="329"/>
      <c r="I304" s="329"/>
      <c r="J304" s="329"/>
      <c r="K304" s="329"/>
    </row>
    <row r="305" spans="1:11" ht="14.1" customHeight="1" x14ac:dyDescent="0.25">
      <c r="A305" s="329"/>
      <c r="B305" s="329"/>
      <c r="C305" s="344" t="s">
        <v>65</v>
      </c>
      <c r="D305" s="342">
        <v>0</v>
      </c>
      <c r="E305" s="342">
        <v>0</v>
      </c>
      <c r="F305" s="342">
        <v>0</v>
      </c>
      <c r="G305" s="342">
        <v>0</v>
      </c>
      <c r="H305" s="329"/>
      <c r="I305" s="329"/>
      <c r="J305" s="329"/>
      <c r="K305" s="329"/>
    </row>
    <row r="306" spans="1:11" ht="14.1" customHeight="1" x14ac:dyDescent="0.25">
      <c r="A306" s="329"/>
      <c r="B306" s="329"/>
      <c r="C306" s="344" t="s">
        <v>66</v>
      </c>
      <c r="D306" s="342">
        <v>0</v>
      </c>
      <c r="E306" s="342">
        <v>0</v>
      </c>
      <c r="F306" s="342">
        <v>0</v>
      </c>
      <c r="G306" s="342">
        <v>0</v>
      </c>
      <c r="H306" s="329"/>
      <c r="I306" s="329"/>
      <c r="J306" s="329"/>
      <c r="K306" s="329"/>
    </row>
    <row r="307" spans="1:11" ht="14.1" customHeight="1" x14ac:dyDescent="0.25">
      <c r="A307" s="329"/>
      <c r="B307" s="329"/>
      <c r="C307" s="344" t="s">
        <v>68</v>
      </c>
      <c r="D307" s="342">
        <v>0</v>
      </c>
      <c r="E307" s="342">
        <v>0</v>
      </c>
      <c r="F307" s="342">
        <v>0</v>
      </c>
      <c r="G307" s="342">
        <v>0</v>
      </c>
      <c r="H307" s="329"/>
      <c r="I307" s="329"/>
      <c r="J307" s="329"/>
      <c r="K307" s="329"/>
    </row>
    <row r="308" spans="1:11" ht="14.1" customHeight="1" x14ac:dyDescent="0.25">
      <c r="A308" s="329"/>
      <c r="B308" s="329"/>
      <c r="C308" s="344" t="s">
        <v>54</v>
      </c>
      <c r="D308" s="342">
        <v>0</v>
      </c>
      <c r="E308" s="342">
        <v>0</v>
      </c>
      <c r="F308" s="342">
        <v>0</v>
      </c>
      <c r="G308" s="342">
        <v>0</v>
      </c>
      <c r="H308" s="329"/>
      <c r="I308" s="329"/>
      <c r="J308" s="329"/>
      <c r="K308" s="329"/>
    </row>
    <row r="309" spans="1:11" ht="14.1" customHeight="1" x14ac:dyDescent="0.25">
      <c r="A309" s="329"/>
      <c r="B309" s="329"/>
      <c r="C309" s="344" t="s">
        <v>63</v>
      </c>
      <c r="D309" s="342">
        <v>0</v>
      </c>
      <c r="E309" s="342">
        <v>0</v>
      </c>
      <c r="F309" s="342">
        <v>0</v>
      </c>
      <c r="G309" s="342">
        <v>0</v>
      </c>
      <c r="H309" s="329"/>
      <c r="I309" s="329"/>
      <c r="J309" s="329"/>
      <c r="K309" s="329"/>
    </row>
    <row r="310" spans="1:11" ht="14.1" customHeight="1" x14ac:dyDescent="0.25">
      <c r="A310" s="329"/>
      <c r="B310" s="329"/>
      <c r="C310" s="344" t="s">
        <v>64</v>
      </c>
      <c r="D310" s="342">
        <v>0</v>
      </c>
      <c r="E310" s="342">
        <v>0</v>
      </c>
      <c r="F310" s="342">
        <v>0</v>
      </c>
      <c r="G310" s="342">
        <v>0</v>
      </c>
      <c r="H310" s="329"/>
      <c r="I310" s="329"/>
      <c r="J310" s="329"/>
      <c r="K310" s="329"/>
    </row>
    <row r="311" spans="1:11" ht="14.1" customHeight="1" x14ac:dyDescent="0.25">
      <c r="A311" s="329"/>
      <c r="B311" s="329"/>
      <c r="C311" s="344" t="s">
        <v>65</v>
      </c>
      <c r="D311" s="342">
        <v>0</v>
      </c>
      <c r="E311" s="342">
        <v>0</v>
      </c>
      <c r="F311" s="342">
        <v>0</v>
      </c>
      <c r="G311" s="342">
        <v>0</v>
      </c>
      <c r="H311" s="329"/>
      <c r="I311" s="329"/>
      <c r="J311" s="329"/>
      <c r="K311" s="329"/>
    </row>
    <row r="312" spans="1:11" ht="14.1" customHeight="1" x14ac:dyDescent="0.25">
      <c r="A312" s="329"/>
      <c r="B312" s="329"/>
      <c r="C312" s="344" t="s">
        <v>66</v>
      </c>
      <c r="D312" s="342">
        <v>0</v>
      </c>
      <c r="E312" s="342">
        <v>0</v>
      </c>
      <c r="F312" s="342">
        <v>0</v>
      </c>
      <c r="G312" s="342">
        <v>0</v>
      </c>
      <c r="H312" s="329"/>
      <c r="I312" s="329"/>
      <c r="J312" s="329"/>
      <c r="K312" s="329"/>
    </row>
    <row r="313" spans="1:11" ht="14.1" customHeight="1" x14ac:dyDescent="0.25">
      <c r="A313" s="329"/>
      <c r="B313" s="329"/>
      <c r="C313" s="344" t="s">
        <v>69</v>
      </c>
      <c r="D313" s="342">
        <v>0</v>
      </c>
      <c r="E313" s="342">
        <v>0</v>
      </c>
      <c r="F313" s="342">
        <v>0</v>
      </c>
      <c r="G313" s="342">
        <v>0</v>
      </c>
      <c r="H313" s="329"/>
      <c r="I313" s="329"/>
      <c r="J313" s="329"/>
      <c r="K313" s="329"/>
    </row>
    <row r="314" spans="1:11" ht="14.1" customHeight="1" x14ac:dyDescent="0.25">
      <c r="A314" s="329"/>
      <c r="B314" s="329"/>
      <c r="C314" s="344" t="s">
        <v>70</v>
      </c>
      <c r="D314" s="342">
        <v>0</v>
      </c>
      <c r="E314" s="342">
        <v>0</v>
      </c>
      <c r="F314" s="342">
        <v>0</v>
      </c>
      <c r="G314" s="342">
        <v>0</v>
      </c>
      <c r="H314" s="329"/>
      <c r="I314" s="329"/>
      <c r="J314" s="329"/>
      <c r="K314" s="329"/>
    </row>
    <row r="315" spans="1:11" ht="14.1" customHeight="1" x14ac:dyDescent="0.25">
      <c r="A315" s="329"/>
      <c r="B315" s="329"/>
      <c r="C315" s="343" t="s">
        <v>71</v>
      </c>
      <c r="D315" s="342">
        <v>69637000</v>
      </c>
      <c r="E315" s="342">
        <v>74500000</v>
      </c>
      <c r="F315" s="342">
        <v>74500000</v>
      </c>
      <c r="G315" s="342">
        <v>74500000</v>
      </c>
      <c r="H315" s="329"/>
      <c r="I315" s="329"/>
      <c r="J315" s="329"/>
      <c r="K315" s="329"/>
    </row>
    <row r="316" spans="1:11" ht="36.950000000000003" customHeight="1" x14ac:dyDescent="0.25">
      <c r="A316" s="329"/>
      <c r="B316" s="329"/>
      <c r="C316" s="350" t="s">
        <v>33</v>
      </c>
      <c r="D316" s="1436" t="s">
        <v>1669</v>
      </c>
      <c r="E316" s="1437"/>
      <c r="F316" s="1437"/>
      <c r="G316" s="1437"/>
      <c r="H316" s="329"/>
      <c r="I316" s="329"/>
      <c r="J316" s="329"/>
      <c r="K316" s="329"/>
    </row>
    <row r="317" spans="1:11" ht="36.950000000000003" customHeight="1" x14ac:dyDescent="0.25">
      <c r="A317" s="329"/>
      <c r="B317" s="329"/>
      <c r="C317" s="327" t="s">
        <v>35</v>
      </c>
      <c r="D317" s="1448" t="s">
        <v>1668</v>
      </c>
      <c r="E317" s="1449"/>
      <c r="F317" s="1449"/>
      <c r="G317" s="1449"/>
      <c r="H317" s="329"/>
      <c r="I317" s="329"/>
      <c r="J317" s="329"/>
      <c r="K317" s="329"/>
    </row>
    <row r="318" spans="1:11" ht="36.950000000000003" customHeight="1" x14ac:dyDescent="0.25">
      <c r="A318" s="329"/>
      <c r="B318" s="329"/>
      <c r="C318" s="327" t="s">
        <v>37</v>
      </c>
      <c r="D318" s="1448" t="s">
        <v>1667</v>
      </c>
      <c r="E318" s="1449"/>
      <c r="F318" s="1449"/>
      <c r="G318" s="1449"/>
      <c r="H318" s="329"/>
      <c r="I318" s="329"/>
      <c r="J318" s="329"/>
      <c r="K318" s="329"/>
    </row>
    <row r="319" spans="1:11" ht="15" customHeight="1" x14ac:dyDescent="0.25">
      <c r="A319" s="329"/>
      <c r="B319" s="329"/>
      <c r="C319" s="348"/>
      <c r="D319" s="347">
        <v>2022</v>
      </c>
      <c r="E319" s="347">
        <v>2023</v>
      </c>
      <c r="F319" s="347">
        <v>2024</v>
      </c>
      <c r="G319" s="347">
        <v>2025</v>
      </c>
      <c r="H319" s="329"/>
      <c r="I319" s="329"/>
      <c r="J319" s="329"/>
      <c r="K319" s="329"/>
    </row>
    <row r="320" spans="1:11" ht="15" customHeight="1" x14ac:dyDescent="0.25">
      <c r="A320" s="329"/>
      <c r="B320" s="329"/>
      <c r="C320" s="346"/>
      <c r="D320" s="345" t="s">
        <v>17</v>
      </c>
      <c r="E320" s="345" t="s">
        <v>18</v>
      </c>
      <c r="F320" s="345" t="s">
        <v>18</v>
      </c>
      <c r="G320" s="345" t="s">
        <v>18</v>
      </c>
      <c r="H320" s="329"/>
      <c r="I320" s="329"/>
      <c r="J320" s="329"/>
      <c r="K320" s="329"/>
    </row>
    <row r="321" spans="1:11" ht="14.1" customHeight="1" x14ac:dyDescent="0.25">
      <c r="A321" s="329"/>
      <c r="B321" s="329"/>
      <c r="C321" s="336" t="s">
        <v>39</v>
      </c>
      <c r="D321" s="349" t="s">
        <v>79</v>
      </c>
      <c r="E321" s="349" t="s">
        <v>79</v>
      </c>
      <c r="F321" s="349" t="s">
        <v>79</v>
      </c>
      <c r="G321" s="349" t="s">
        <v>79</v>
      </c>
      <c r="H321" s="329"/>
      <c r="I321" s="329"/>
      <c r="J321" s="329"/>
      <c r="K321" s="329"/>
    </row>
    <row r="322" spans="1:11" ht="14.1" customHeight="1" x14ac:dyDescent="0.25">
      <c r="A322" s="329"/>
      <c r="B322" s="329"/>
      <c r="C322" s="336" t="s">
        <v>40</v>
      </c>
      <c r="D322" s="349" t="s">
        <v>1666</v>
      </c>
      <c r="E322" s="349" t="s">
        <v>1666</v>
      </c>
      <c r="F322" s="349" t="s">
        <v>303</v>
      </c>
      <c r="G322" s="349" t="s">
        <v>303</v>
      </c>
      <c r="H322" s="329"/>
      <c r="I322" s="329"/>
      <c r="J322" s="329"/>
      <c r="K322" s="329"/>
    </row>
    <row r="323" spans="1:11" ht="14.1" customHeight="1" x14ac:dyDescent="0.25">
      <c r="A323" s="329"/>
      <c r="B323" s="329"/>
      <c r="C323" s="336" t="s">
        <v>43</v>
      </c>
      <c r="D323" s="349" t="s">
        <v>720</v>
      </c>
      <c r="E323" s="349" t="s">
        <v>720</v>
      </c>
      <c r="F323" s="349" t="s">
        <v>1030</v>
      </c>
      <c r="G323" s="349" t="s">
        <v>1030</v>
      </c>
      <c r="H323" s="329"/>
      <c r="I323" s="329"/>
      <c r="J323" s="329"/>
      <c r="K323" s="329"/>
    </row>
    <row r="324" spans="1:11" ht="14.1" customHeight="1" x14ac:dyDescent="0.25">
      <c r="A324" s="329"/>
      <c r="B324" s="329"/>
      <c r="C324" s="336" t="s">
        <v>46</v>
      </c>
      <c r="D324" s="349" t="s">
        <v>47</v>
      </c>
      <c r="E324" s="349" t="s">
        <v>48</v>
      </c>
      <c r="F324" s="349" t="s">
        <v>48</v>
      </c>
      <c r="G324" s="349" t="s">
        <v>48</v>
      </c>
      <c r="H324" s="329"/>
      <c r="I324" s="329"/>
      <c r="J324" s="329"/>
      <c r="K324" s="329"/>
    </row>
    <row r="325" spans="1:11" ht="14.1" customHeight="1" x14ac:dyDescent="0.25">
      <c r="A325" s="329"/>
      <c r="B325" s="329"/>
      <c r="C325" s="336" t="s">
        <v>49</v>
      </c>
      <c r="D325" s="349" t="s">
        <v>47</v>
      </c>
      <c r="E325" s="349" t="s">
        <v>48</v>
      </c>
      <c r="F325" s="349" t="s">
        <v>1517</v>
      </c>
      <c r="G325" s="349" t="s">
        <v>48</v>
      </c>
      <c r="H325" s="329"/>
      <c r="I325" s="329"/>
      <c r="J325" s="329"/>
      <c r="K325" s="329"/>
    </row>
    <row r="326" spans="1:11" ht="14.1" customHeight="1" x14ac:dyDescent="0.25">
      <c r="A326" s="329"/>
      <c r="B326" s="329"/>
      <c r="C326" s="336" t="s">
        <v>51</v>
      </c>
      <c r="D326" s="349" t="s">
        <v>47</v>
      </c>
      <c r="E326" s="349" t="s">
        <v>48</v>
      </c>
      <c r="F326" s="349" t="s">
        <v>1517</v>
      </c>
      <c r="G326" s="349" t="s">
        <v>48</v>
      </c>
      <c r="H326" s="329"/>
      <c r="I326" s="329"/>
      <c r="J326" s="329"/>
      <c r="K326" s="329"/>
    </row>
    <row r="327" spans="1:11" ht="14.1" customHeight="1" x14ac:dyDescent="0.25">
      <c r="A327" s="329"/>
      <c r="B327" s="329"/>
      <c r="C327" s="1450" t="s">
        <v>52</v>
      </c>
      <c r="D327" s="1451"/>
      <c r="E327" s="1451"/>
      <c r="F327" s="1451"/>
      <c r="G327" s="1451"/>
      <c r="H327" s="329"/>
      <c r="I327" s="329"/>
      <c r="J327" s="329"/>
      <c r="K327" s="329"/>
    </row>
    <row r="328" spans="1:11" ht="14.1" customHeight="1" x14ac:dyDescent="0.25">
      <c r="A328" s="329"/>
      <c r="B328" s="329"/>
      <c r="C328" s="348"/>
      <c r="D328" s="347">
        <v>2022</v>
      </c>
      <c r="E328" s="347">
        <v>2023</v>
      </c>
      <c r="F328" s="347">
        <v>2024</v>
      </c>
      <c r="G328" s="347">
        <v>2025</v>
      </c>
      <c r="H328" s="329"/>
      <c r="I328" s="329"/>
      <c r="J328" s="329"/>
      <c r="K328" s="329"/>
    </row>
    <row r="329" spans="1:11" ht="14.1" customHeight="1" x14ac:dyDescent="0.25">
      <c r="A329" s="329"/>
      <c r="B329" s="329"/>
      <c r="C329" s="346"/>
      <c r="D329" s="345" t="s">
        <v>17</v>
      </c>
      <c r="E329" s="345" t="s">
        <v>18</v>
      </c>
      <c r="F329" s="345" t="s">
        <v>18</v>
      </c>
      <c r="G329" s="345" t="s">
        <v>18</v>
      </c>
      <c r="H329" s="329"/>
      <c r="I329" s="329"/>
      <c r="J329" s="329"/>
      <c r="K329" s="329"/>
    </row>
    <row r="330" spans="1:11" ht="14.1" customHeight="1" x14ac:dyDescent="0.25">
      <c r="A330" s="329"/>
      <c r="B330" s="329"/>
      <c r="C330" s="344" t="s">
        <v>53</v>
      </c>
      <c r="D330" s="342">
        <v>0</v>
      </c>
      <c r="E330" s="342">
        <v>0</v>
      </c>
      <c r="F330" s="342">
        <v>0</v>
      </c>
      <c r="G330" s="342">
        <v>0</v>
      </c>
      <c r="H330" s="329"/>
      <c r="I330" s="329"/>
      <c r="J330" s="329"/>
      <c r="K330" s="329"/>
    </row>
    <row r="331" spans="1:11" ht="14.1" customHeight="1" x14ac:dyDescent="0.25">
      <c r="A331" s="329"/>
      <c r="B331" s="329"/>
      <c r="C331" s="344" t="s">
        <v>54</v>
      </c>
      <c r="D331" s="342">
        <v>0</v>
      </c>
      <c r="E331" s="342">
        <v>0</v>
      </c>
      <c r="F331" s="342">
        <v>0</v>
      </c>
      <c r="G331" s="342">
        <v>0</v>
      </c>
      <c r="H331" s="329"/>
      <c r="I331" s="329"/>
      <c r="J331" s="329"/>
      <c r="K331" s="329"/>
    </row>
    <row r="332" spans="1:11" ht="14.1" customHeight="1" x14ac:dyDescent="0.25">
      <c r="A332" s="329"/>
      <c r="B332" s="329"/>
      <c r="C332" s="344" t="s">
        <v>55</v>
      </c>
      <c r="D332" s="342">
        <v>0</v>
      </c>
      <c r="E332" s="342">
        <v>0</v>
      </c>
      <c r="F332" s="342">
        <v>0</v>
      </c>
      <c r="G332" s="342">
        <v>0</v>
      </c>
      <c r="H332" s="329"/>
      <c r="I332" s="329"/>
      <c r="J332" s="329"/>
      <c r="K332" s="329"/>
    </row>
    <row r="333" spans="1:11" ht="14.1" customHeight="1" x14ac:dyDescent="0.25">
      <c r="A333" s="329"/>
      <c r="B333" s="329"/>
      <c r="C333" s="344" t="s">
        <v>56</v>
      </c>
      <c r="D333" s="342">
        <v>0</v>
      </c>
      <c r="E333" s="342">
        <v>0</v>
      </c>
      <c r="F333" s="342">
        <v>0</v>
      </c>
      <c r="G333" s="342">
        <v>0</v>
      </c>
      <c r="H333" s="329"/>
      <c r="I333" s="329"/>
      <c r="J333" s="329"/>
      <c r="K333" s="329"/>
    </row>
    <row r="334" spans="1:11" ht="14.1" customHeight="1" x14ac:dyDescent="0.25">
      <c r="A334" s="329"/>
      <c r="B334" s="329"/>
      <c r="C334" s="344" t="s">
        <v>54</v>
      </c>
      <c r="D334" s="342">
        <v>0</v>
      </c>
      <c r="E334" s="342">
        <v>0</v>
      </c>
      <c r="F334" s="342">
        <v>0</v>
      </c>
      <c r="G334" s="342">
        <v>0</v>
      </c>
      <c r="H334" s="329"/>
      <c r="I334" s="329"/>
      <c r="J334" s="329"/>
      <c r="K334" s="329"/>
    </row>
    <row r="335" spans="1:11" ht="14.1" customHeight="1" x14ac:dyDescent="0.25">
      <c r="A335" s="329"/>
      <c r="B335" s="329"/>
      <c r="C335" s="344" t="s">
        <v>55</v>
      </c>
      <c r="D335" s="342">
        <v>0</v>
      </c>
      <c r="E335" s="342">
        <v>0</v>
      </c>
      <c r="F335" s="342">
        <v>0</v>
      </c>
      <c r="G335" s="342">
        <v>0</v>
      </c>
      <c r="H335" s="329"/>
      <c r="I335" s="329"/>
      <c r="J335" s="329"/>
      <c r="K335" s="329"/>
    </row>
    <row r="336" spans="1:11" ht="14.1" customHeight="1" x14ac:dyDescent="0.25">
      <c r="A336" s="329"/>
      <c r="B336" s="329"/>
      <c r="C336" s="344" t="s">
        <v>57</v>
      </c>
      <c r="D336" s="342">
        <v>12000000</v>
      </c>
      <c r="E336" s="342">
        <v>12000000</v>
      </c>
      <c r="F336" s="342">
        <v>10000000</v>
      </c>
      <c r="G336" s="342">
        <v>10000000</v>
      </c>
      <c r="H336" s="329"/>
      <c r="I336" s="329"/>
      <c r="J336" s="329"/>
      <c r="K336" s="329"/>
    </row>
    <row r="337" spans="1:11" ht="14.1" customHeight="1" x14ac:dyDescent="0.25">
      <c r="A337" s="329"/>
      <c r="B337" s="329"/>
      <c r="C337" s="344" t="s">
        <v>54</v>
      </c>
      <c r="D337" s="342">
        <v>12000000</v>
      </c>
      <c r="E337" s="342">
        <v>12000000</v>
      </c>
      <c r="F337" s="342">
        <v>10000000</v>
      </c>
      <c r="G337" s="342">
        <v>10000000</v>
      </c>
      <c r="H337" s="329"/>
      <c r="I337" s="329"/>
      <c r="J337" s="329"/>
      <c r="K337" s="329"/>
    </row>
    <row r="338" spans="1:11" ht="14.1" customHeight="1" x14ac:dyDescent="0.25">
      <c r="A338" s="329"/>
      <c r="B338" s="329"/>
      <c r="C338" s="344" t="s">
        <v>55</v>
      </c>
      <c r="D338" s="342">
        <v>0</v>
      </c>
      <c r="E338" s="342">
        <v>0</v>
      </c>
      <c r="F338" s="342">
        <v>0</v>
      </c>
      <c r="G338" s="342">
        <v>0</v>
      </c>
      <c r="H338" s="329"/>
      <c r="I338" s="329"/>
      <c r="J338" s="329"/>
      <c r="K338" s="329"/>
    </row>
    <row r="339" spans="1:11" ht="14.1" customHeight="1" x14ac:dyDescent="0.25">
      <c r="A339" s="329"/>
      <c r="B339" s="329"/>
      <c r="C339" s="344" t="s">
        <v>58</v>
      </c>
      <c r="D339" s="342">
        <v>0</v>
      </c>
      <c r="E339" s="342">
        <v>0</v>
      </c>
      <c r="F339" s="342">
        <v>0</v>
      </c>
      <c r="G339" s="342">
        <v>0</v>
      </c>
      <c r="H339" s="329"/>
      <c r="I339" s="329"/>
      <c r="J339" s="329"/>
      <c r="K339" s="329"/>
    </row>
    <row r="340" spans="1:11" ht="14.1" customHeight="1" x14ac:dyDescent="0.25">
      <c r="A340" s="329"/>
      <c r="B340" s="329"/>
      <c r="C340" s="344" t="s">
        <v>54</v>
      </c>
      <c r="D340" s="342">
        <v>0</v>
      </c>
      <c r="E340" s="342">
        <v>0</v>
      </c>
      <c r="F340" s="342">
        <v>0</v>
      </c>
      <c r="G340" s="342">
        <v>0</v>
      </c>
      <c r="H340" s="329"/>
      <c r="I340" s="329"/>
      <c r="J340" s="329"/>
      <c r="K340" s="329"/>
    </row>
    <row r="341" spans="1:11" ht="14.1" customHeight="1" x14ac:dyDescent="0.25">
      <c r="A341" s="329"/>
      <c r="B341" s="329"/>
      <c r="C341" s="344" t="s">
        <v>55</v>
      </c>
      <c r="D341" s="342">
        <v>0</v>
      </c>
      <c r="E341" s="342">
        <v>0</v>
      </c>
      <c r="F341" s="342">
        <v>0</v>
      </c>
      <c r="G341" s="342">
        <v>0</v>
      </c>
      <c r="H341" s="329"/>
      <c r="I341" s="329"/>
      <c r="J341" s="329"/>
      <c r="K341" s="329"/>
    </row>
    <row r="342" spans="1:11" ht="14.1" customHeight="1" x14ac:dyDescent="0.25">
      <c r="A342" s="329"/>
      <c r="B342" s="329"/>
      <c r="C342" s="344" t="s">
        <v>59</v>
      </c>
      <c r="D342" s="342">
        <v>0</v>
      </c>
      <c r="E342" s="342">
        <v>0</v>
      </c>
      <c r="F342" s="342">
        <v>0</v>
      </c>
      <c r="G342" s="342">
        <v>0</v>
      </c>
      <c r="H342" s="329"/>
      <c r="I342" s="329"/>
      <c r="J342" s="329"/>
      <c r="K342" s="329"/>
    </row>
    <row r="343" spans="1:11" ht="14.1" customHeight="1" x14ac:dyDescent="0.25">
      <c r="A343" s="329"/>
      <c r="B343" s="329"/>
      <c r="C343" s="344" t="s">
        <v>54</v>
      </c>
      <c r="D343" s="342">
        <v>0</v>
      </c>
      <c r="E343" s="342">
        <v>0</v>
      </c>
      <c r="F343" s="342">
        <v>0</v>
      </c>
      <c r="G343" s="342">
        <v>0</v>
      </c>
      <c r="H343" s="329"/>
      <c r="I343" s="329"/>
      <c r="J343" s="329"/>
      <c r="K343" s="329"/>
    </row>
    <row r="344" spans="1:11" ht="14.1" customHeight="1" x14ac:dyDescent="0.25">
      <c r="A344" s="329"/>
      <c r="B344" s="329"/>
      <c r="C344" s="344" t="s">
        <v>55</v>
      </c>
      <c r="D344" s="342">
        <v>0</v>
      </c>
      <c r="E344" s="342">
        <v>0</v>
      </c>
      <c r="F344" s="342">
        <v>0</v>
      </c>
      <c r="G344" s="342">
        <v>0</v>
      </c>
      <c r="H344" s="329"/>
      <c r="I344" s="329"/>
      <c r="J344" s="329"/>
      <c r="K344" s="329"/>
    </row>
    <row r="345" spans="1:11" ht="14.1" customHeight="1" x14ac:dyDescent="0.25">
      <c r="A345" s="329"/>
      <c r="B345" s="329"/>
      <c r="C345" s="344" t="s">
        <v>60</v>
      </c>
      <c r="D345" s="342">
        <v>0</v>
      </c>
      <c r="E345" s="342">
        <v>0</v>
      </c>
      <c r="F345" s="342">
        <v>0</v>
      </c>
      <c r="G345" s="342">
        <v>0</v>
      </c>
      <c r="H345" s="329"/>
      <c r="I345" s="329"/>
      <c r="J345" s="329"/>
      <c r="K345" s="329"/>
    </row>
    <row r="346" spans="1:11" ht="14.1" customHeight="1" x14ac:dyDescent="0.25">
      <c r="A346" s="329"/>
      <c r="B346" s="329"/>
      <c r="C346" s="344" t="s">
        <v>54</v>
      </c>
      <c r="D346" s="342">
        <v>0</v>
      </c>
      <c r="E346" s="342">
        <v>0</v>
      </c>
      <c r="F346" s="342">
        <v>0</v>
      </c>
      <c r="G346" s="342">
        <v>0</v>
      </c>
      <c r="H346" s="329"/>
      <c r="I346" s="329"/>
      <c r="J346" s="329"/>
      <c r="K346" s="329"/>
    </row>
    <row r="347" spans="1:11" ht="14.1" customHeight="1" x14ac:dyDescent="0.25">
      <c r="A347" s="329"/>
      <c r="B347" s="329"/>
      <c r="C347" s="344" t="s">
        <v>55</v>
      </c>
      <c r="D347" s="342">
        <v>0</v>
      </c>
      <c r="E347" s="342">
        <v>0</v>
      </c>
      <c r="F347" s="342">
        <v>0</v>
      </c>
      <c r="G347" s="342">
        <v>0</v>
      </c>
      <c r="H347" s="329"/>
      <c r="I347" s="329"/>
      <c r="J347" s="329"/>
      <c r="K347" s="329"/>
    </row>
    <row r="348" spans="1:11" ht="14.1" customHeight="1" x14ac:dyDescent="0.25">
      <c r="A348" s="329"/>
      <c r="B348" s="329"/>
      <c r="C348" s="344" t="s">
        <v>61</v>
      </c>
      <c r="D348" s="342">
        <v>0</v>
      </c>
      <c r="E348" s="342">
        <v>0</v>
      </c>
      <c r="F348" s="342">
        <v>0</v>
      </c>
      <c r="G348" s="342">
        <v>0</v>
      </c>
      <c r="H348" s="329"/>
      <c r="I348" s="329"/>
      <c r="J348" s="329"/>
      <c r="K348" s="329"/>
    </row>
    <row r="349" spans="1:11" ht="14.1" customHeight="1" x14ac:dyDescent="0.25">
      <c r="A349" s="329"/>
      <c r="B349" s="329"/>
      <c r="C349" s="344" t="s">
        <v>54</v>
      </c>
      <c r="D349" s="342">
        <v>0</v>
      </c>
      <c r="E349" s="342">
        <v>0</v>
      </c>
      <c r="F349" s="342">
        <v>0</v>
      </c>
      <c r="G349" s="342">
        <v>0</v>
      </c>
      <c r="H349" s="329"/>
      <c r="I349" s="329"/>
      <c r="J349" s="329"/>
      <c r="K349" s="329"/>
    </row>
    <row r="350" spans="1:11" ht="14.1" customHeight="1" x14ac:dyDescent="0.25">
      <c r="A350" s="329"/>
      <c r="B350" s="329"/>
      <c r="C350" s="344" t="s">
        <v>55</v>
      </c>
      <c r="D350" s="342">
        <v>0</v>
      </c>
      <c r="E350" s="342">
        <v>0</v>
      </c>
      <c r="F350" s="342">
        <v>0</v>
      </c>
      <c r="G350" s="342">
        <v>0</v>
      </c>
      <c r="H350" s="329"/>
      <c r="I350" s="329"/>
      <c r="J350" s="329"/>
      <c r="K350" s="329"/>
    </row>
    <row r="351" spans="1:11" ht="14.1" customHeight="1" x14ac:dyDescent="0.25">
      <c r="A351" s="329"/>
      <c r="B351" s="329"/>
      <c r="C351" s="344" t="s">
        <v>62</v>
      </c>
      <c r="D351" s="342">
        <v>0</v>
      </c>
      <c r="E351" s="342">
        <v>0</v>
      </c>
      <c r="F351" s="342">
        <v>0</v>
      </c>
      <c r="G351" s="342">
        <v>0</v>
      </c>
      <c r="H351" s="329"/>
      <c r="I351" s="329"/>
      <c r="J351" s="329"/>
      <c r="K351" s="329"/>
    </row>
    <row r="352" spans="1:11" ht="14.1" customHeight="1" x14ac:dyDescent="0.25">
      <c r="A352" s="329"/>
      <c r="B352" s="329"/>
      <c r="C352" s="344" t="s">
        <v>54</v>
      </c>
      <c r="D352" s="342">
        <v>0</v>
      </c>
      <c r="E352" s="342">
        <v>0</v>
      </c>
      <c r="F352" s="342">
        <v>0</v>
      </c>
      <c r="G352" s="342">
        <v>0</v>
      </c>
      <c r="H352" s="329"/>
      <c r="I352" s="329"/>
      <c r="J352" s="329"/>
      <c r="K352" s="329"/>
    </row>
    <row r="353" spans="1:11" ht="14.1" customHeight="1" x14ac:dyDescent="0.25">
      <c r="A353" s="329"/>
      <c r="B353" s="329"/>
      <c r="C353" s="344" t="s">
        <v>63</v>
      </c>
      <c r="D353" s="342">
        <v>0</v>
      </c>
      <c r="E353" s="342">
        <v>0</v>
      </c>
      <c r="F353" s="342">
        <v>0</v>
      </c>
      <c r="G353" s="342">
        <v>0</v>
      </c>
      <c r="H353" s="329"/>
      <c r="I353" s="329"/>
      <c r="J353" s="329"/>
      <c r="K353" s="329"/>
    </row>
    <row r="354" spans="1:11" ht="14.1" customHeight="1" x14ac:dyDescent="0.25">
      <c r="A354" s="329"/>
      <c r="B354" s="329"/>
      <c r="C354" s="344" t="s">
        <v>64</v>
      </c>
      <c r="D354" s="342">
        <v>0</v>
      </c>
      <c r="E354" s="342">
        <v>0</v>
      </c>
      <c r="F354" s="342">
        <v>0</v>
      </c>
      <c r="G354" s="342">
        <v>0</v>
      </c>
      <c r="H354" s="329"/>
      <c r="I354" s="329"/>
      <c r="J354" s="329"/>
      <c r="K354" s="329"/>
    </row>
    <row r="355" spans="1:11" ht="14.1" customHeight="1" x14ac:dyDescent="0.25">
      <c r="A355" s="329"/>
      <c r="B355" s="329"/>
      <c r="C355" s="344" t="s">
        <v>65</v>
      </c>
      <c r="D355" s="342">
        <v>0</v>
      </c>
      <c r="E355" s="342">
        <v>0</v>
      </c>
      <c r="F355" s="342">
        <v>0</v>
      </c>
      <c r="G355" s="342">
        <v>0</v>
      </c>
      <c r="H355" s="329"/>
      <c r="I355" s="329"/>
      <c r="J355" s="329"/>
      <c r="K355" s="329"/>
    </row>
    <row r="356" spans="1:11" ht="14.1" customHeight="1" x14ac:dyDescent="0.25">
      <c r="A356" s="329"/>
      <c r="B356" s="329"/>
      <c r="C356" s="344" t="s">
        <v>66</v>
      </c>
      <c r="D356" s="342">
        <v>0</v>
      </c>
      <c r="E356" s="342">
        <v>0</v>
      </c>
      <c r="F356" s="342">
        <v>0</v>
      </c>
      <c r="G356" s="342">
        <v>0</v>
      </c>
      <c r="H356" s="329"/>
      <c r="I356" s="329"/>
      <c r="J356" s="329"/>
      <c r="K356" s="329"/>
    </row>
    <row r="357" spans="1:11" ht="14.1" customHeight="1" x14ac:dyDescent="0.25">
      <c r="A357" s="329"/>
      <c r="B357" s="329"/>
      <c r="C357" s="344" t="s">
        <v>67</v>
      </c>
      <c r="D357" s="342">
        <v>0</v>
      </c>
      <c r="E357" s="342">
        <v>0</v>
      </c>
      <c r="F357" s="342">
        <v>0</v>
      </c>
      <c r="G357" s="342">
        <v>0</v>
      </c>
      <c r="H357" s="329"/>
      <c r="I357" s="329"/>
      <c r="J357" s="329"/>
      <c r="K357" s="329"/>
    </row>
    <row r="358" spans="1:11" ht="14.1" customHeight="1" x14ac:dyDescent="0.25">
      <c r="A358" s="329"/>
      <c r="B358" s="329"/>
      <c r="C358" s="344" t="s">
        <v>54</v>
      </c>
      <c r="D358" s="342">
        <v>0</v>
      </c>
      <c r="E358" s="342">
        <v>0</v>
      </c>
      <c r="F358" s="342">
        <v>0</v>
      </c>
      <c r="G358" s="342">
        <v>0</v>
      </c>
      <c r="H358" s="329"/>
      <c r="I358" s="329"/>
      <c r="J358" s="329"/>
      <c r="K358" s="329"/>
    </row>
    <row r="359" spans="1:11" ht="14.1" customHeight="1" x14ac:dyDescent="0.25">
      <c r="A359" s="329"/>
      <c r="B359" s="329"/>
      <c r="C359" s="344" t="s">
        <v>63</v>
      </c>
      <c r="D359" s="342">
        <v>0</v>
      </c>
      <c r="E359" s="342">
        <v>0</v>
      </c>
      <c r="F359" s="342">
        <v>0</v>
      </c>
      <c r="G359" s="342">
        <v>0</v>
      </c>
      <c r="H359" s="329"/>
      <c r="I359" s="329"/>
      <c r="J359" s="329"/>
      <c r="K359" s="329"/>
    </row>
    <row r="360" spans="1:11" ht="14.1" customHeight="1" x14ac:dyDescent="0.25">
      <c r="A360" s="329"/>
      <c r="B360" s="329"/>
      <c r="C360" s="344" t="s">
        <v>64</v>
      </c>
      <c r="D360" s="342">
        <v>0</v>
      </c>
      <c r="E360" s="342">
        <v>0</v>
      </c>
      <c r="F360" s="342">
        <v>0</v>
      </c>
      <c r="G360" s="342">
        <v>0</v>
      </c>
      <c r="H360" s="329"/>
      <c r="I360" s="329"/>
      <c r="J360" s="329"/>
      <c r="K360" s="329"/>
    </row>
    <row r="361" spans="1:11" ht="14.1" customHeight="1" x14ac:dyDescent="0.25">
      <c r="A361" s="329"/>
      <c r="B361" s="329"/>
      <c r="C361" s="344" t="s">
        <v>65</v>
      </c>
      <c r="D361" s="342">
        <v>0</v>
      </c>
      <c r="E361" s="342">
        <v>0</v>
      </c>
      <c r="F361" s="342">
        <v>0</v>
      </c>
      <c r="G361" s="342">
        <v>0</v>
      </c>
      <c r="H361" s="329"/>
      <c r="I361" s="329"/>
      <c r="J361" s="329"/>
      <c r="K361" s="329"/>
    </row>
    <row r="362" spans="1:11" ht="14.1" customHeight="1" x14ac:dyDescent="0.25">
      <c r="A362" s="329"/>
      <c r="B362" s="329"/>
      <c r="C362" s="344" t="s">
        <v>66</v>
      </c>
      <c r="D362" s="342">
        <v>0</v>
      </c>
      <c r="E362" s="342">
        <v>0</v>
      </c>
      <c r="F362" s="342">
        <v>0</v>
      </c>
      <c r="G362" s="342">
        <v>0</v>
      </c>
      <c r="H362" s="329"/>
      <c r="I362" s="329"/>
      <c r="J362" s="329"/>
      <c r="K362" s="329"/>
    </row>
    <row r="363" spans="1:11" ht="14.1" customHeight="1" x14ac:dyDescent="0.25">
      <c r="A363" s="329"/>
      <c r="B363" s="329"/>
      <c r="C363" s="344" t="s">
        <v>68</v>
      </c>
      <c r="D363" s="342">
        <v>0</v>
      </c>
      <c r="E363" s="342">
        <v>0</v>
      </c>
      <c r="F363" s="342">
        <v>0</v>
      </c>
      <c r="G363" s="342">
        <v>0</v>
      </c>
      <c r="H363" s="329"/>
      <c r="I363" s="329"/>
      <c r="J363" s="329"/>
      <c r="K363" s="329"/>
    </row>
    <row r="364" spans="1:11" ht="14.1" customHeight="1" x14ac:dyDescent="0.25">
      <c r="A364" s="329"/>
      <c r="B364" s="329"/>
      <c r="C364" s="344" t="s">
        <v>54</v>
      </c>
      <c r="D364" s="342">
        <v>0</v>
      </c>
      <c r="E364" s="342">
        <v>0</v>
      </c>
      <c r="F364" s="342">
        <v>0</v>
      </c>
      <c r="G364" s="342">
        <v>0</v>
      </c>
      <c r="H364" s="329"/>
      <c r="I364" s="329"/>
      <c r="J364" s="329"/>
      <c r="K364" s="329"/>
    </row>
    <row r="365" spans="1:11" ht="14.1" customHeight="1" x14ac:dyDescent="0.25">
      <c r="A365" s="329"/>
      <c r="B365" s="329"/>
      <c r="C365" s="344" t="s">
        <v>63</v>
      </c>
      <c r="D365" s="342">
        <v>0</v>
      </c>
      <c r="E365" s="342">
        <v>0</v>
      </c>
      <c r="F365" s="342">
        <v>0</v>
      </c>
      <c r="G365" s="342">
        <v>0</v>
      </c>
      <c r="H365" s="329"/>
      <c r="I365" s="329"/>
      <c r="J365" s="329"/>
      <c r="K365" s="329"/>
    </row>
    <row r="366" spans="1:11" ht="14.1" customHeight="1" x14ac:dyDescent="0.25">
      <c r="A366" s="329"/>
      <c r="B366" s="329"/>
      <c r="C366" s="344" t="s">
        <v>64</v>
      </c>
      <c r="D366" s="342">
        <v>0</v>
      </c>
      <c r="E366" s="342">
        <v>0</v>
      </c>
      <c r="F366" s="342">
        <v>0</v>
      </c>
      <c r="G366" s="342">
        <v>0</v>
      </c>
      <c r="H366" s="329"/>
      <c r="I366" s="329"/>
      <c r="J366" s="329"/>
      <c r="K366" s="329"/>
    </row>
    <row r="367" spans="1:11" ht="14.1" customHeight="1" x14ac:dyDescent="0.25">
      <c r="A367" s="329"/>
      <c r="B367" s="329"/>
      <c r="C367" s="344" t="s">
        <v>65</v>
      </c>
      <c r="D367" s="342">
        <v>0</v>
      </c>
      <c r="E367" s="342">
        <v>0</v>
      </c>
      <c r="F367" s="342">
        <v>0</v>
      </c>
      <c r="G367" s="342">
        <v>0</v>
      </c>
      <c r="H367" s="329"/>
      <c r="I367" s="329"/>
      <c r="J367" s="329"/>
      <c r="K367" s="329"/>
    </row>
    <row r="368" spans="1:11" ht="14.1" customHeight="1" x14ac:dyDescent="0.25">
      <c r="A368" s="329"/>
      <c r="B368" s="329"/>
      <c r="C368" s="344" t="s">
        <v>66</v>
      </c>
      <c r="D368" s="342">
        <v>0</v>
      </c>
      <c r="E368" s="342">
        <v>0</v>
      </c>
      <c r="F368" s="342">
        <v>0</v>
      </c>
      <c r="G368" s="342">
        <v>0</v>
      </c>
      <c r="H368" s="329"/>
      <c r="I368" s="329"/>
      <c r="J368" s="329"/>
      <c r="K368" s="329"/>
    </row>
    <row r="369" spans="1:11" ht="14.1" customHeight="1" x14ac:dyDescent="0.25">
      <c r="A369" s="329"/>
      <c r="B369" s="329"/>
      <c r="C369" s="344" t="s">
        <v>69</v>
      </c>
      <c r="D369" s="342">
        <v>0</v>
      </c>
      <c r="E369" s="342">
        <v>0</v>
      </c>
      <c r="F369" s="342">
        <v>0</v>
      </c>
      <c r="G369" s="342">
        <v>0</v>
      </c>
      <c r="H369" s="329"/>
      <c r="I369" s="329"/>
      <c r="J369" s="329"/>
      <c r="K369" s="329"/>
    </row>
    <row r="370" spans="1:11" ht="14.1" customHeight="1" x14ac:dyDescent="0.25">
      <c r="A370" s="329"/>
      <c r="B370" s="329"/>
      <c r="C370" s="344" t="s">
        <v>70</v>
      </c>
      <c r="D370" s="342">
        <v>0</v>
      </c>
      <c r="E370" s="342">
        <v>0</v>
      </c>
      <c r="F370" s="342">
        <v>0</v>
      </c>
      <c r="G370" s="342">
        <v>0</v>
      </c>
      <c r="H370" s="329"/>
      <c r="I370" s="329"/>
      <c r="J370" s="329"/>
      <c r="K370" s="329"/>
    </row>
    <row r="371" spans="1:11" ht="14.1" customHeight="1" x14ac:dyDescent="0.25">
      <c r="A371" s="329"/>
      <c r="B371" s="329"/>
      <c r="C371" s="343" t="s">
        <v>71</v>
      </c>
      <c r="D371" s="342">
        <v>12000000</v>
      </c>
      <c r="E371" s="342">
        <v>12000000</v>
      </c>
      <c r="F371" s="342">
        <v>10000000</v>
      </c>
      <c r="G371" s="342">
        <v>10000000</v>
      </c>
      <c r="H371" s="329"/>
      <c r="I371" s="329"/>
      <c r="J371" s="329"/>
      <c r="K371" s="329"/>
    </row>
    <row r="372" spans="1:11" ht="15" customHeight="1" x14ac:dyDescent="0.25">
      <c r="A372" s="329"/>
      <c r="B372" s="329"/>
      <c r="C372" s="341" t="s">
        <v>47</v>
      </c>
      <c r="D372" s="340" t="s">
        <v>47</v>
      </c>
      <c r="E372" s="340" t="s">
        <v>47</v>
      </c>
      <c r="F372" s="340" t="s">
        <v>47</v>
      </c>
      <c r="G372" s="340" t="s">
        <v>47</v>
      </c>
      <c r="H372" s="329"/>
      <c r="I372" s="329"/>
      <c r="J372" s="329"/>
      <c r="K372" s="329"/>
    </row>
    <row r="373" spans="1:11" ht="15" customHeight="1" x14ac:dyDescent="0.25">
      <c r="A373" s="329"/>
      <c r="B373" s="329"/>
      <c r="C373" s="339" t="s">
        <v>118</v>
      </c>
      <c r="D373" s="338">
        <v>143567000</v>
      </c>
      <c r="E373" s="338">
        <v>128500000</v>
      </c>
      <c r="F373" s="338">
        <v>110500000</v>
      </c>
      <c r="G373" s="338">
        <v>110500000</v>
      </c>
      <c r="H373" s="329"/>
      <c r="I373" s="329"/>
      <c r="J373" s="329"/>
      <c r="K373" s="329"/>
    </row>
    <row r="374" spans="1:11" ht="15" customHeight="1" x14ac:dyDescent="0.25">
      <c r="A374" s="329"/>
      <c r="B374" s="329"/>
      <c r="C374" s="336" t="s">
        <v>53</v>
      </c>
      <c r="D374" s="335">
        <v>25350000</v>
      </c>
      <c r="E374" s="335">
        <v>30000000</v>
      </c>
      <c r="F374" s="335">
        <v>30000000</v>
      </c>
      <c r="G374" s="335">
        <v>30000000</v>
      </c>
      <c r="H374" s="329"/>
      <c r="I374" s="329"/>
      <c r="J374" s="329"/>
      <c r="K374" s="329"/>
    </row>
    <row r="375" spans="1:11" ht="15" customHeight="1" x14ac:dyDescent="0.25">
      <c r="A375" s="329"/>
      <c r="B375" s="329"/>
      <c r="C375" s="336" t="s">
        <v>54</v>
      </c>
      <c r="D375" s="335">
        <v>25350000</v>
      </c>
      <c r="E375" s="335">
        <v>30000000</v>
      </c>
      <c r="F375" s="335">
        <v>30000000</v>
      </c>
      <c r="G375" s="335">
        <v>30000000</v>
      </c>
      <c r="H375" s="329"/>
      <c r="I375" s="329"/>
      <c r="J375" s="329"/>
      <c r="K375" s="329"/>
    </row>
    <row r="376" spans="1:11" ht="15" customHeight="1" x14ac:dyDescent="0.25">
      <c r="A376" s="329"/>
      <c r="B376" s="329"/>
      <c r="C376" s="336" t="s">
        <v>55</v>
      </c>
      <c r="D376" s="335">
        <v>0</v>
      </c>
      <c r="E376" s="335">
        <v>0</v>
      </c>
      <c r="F376" s="335">
        <v>0</v>
      </c>
      <c r="G376" s="335">
        <v>0</v>
      </c>
      <c r="H376" s="329"/>
      <c r="I376" s="329"/>
      <c r="J376" s="329"/>
      <c r="K376" s="329"/>
    </row>
    <row r="377" spans="1:11" ht="15" customHeight="1" x14ac:dyDescent="0.25">
      <c r="A377" s="329"/>
      <c r="B377" s="329"/>
      <c r="C377" s="336" t="s">
        <v>56</v>
      </c>
      <c r="D377" s="335">
        <v>4287000</v>
      </c>
      <c r="E377" s="335">
        <v>4500000</v>
      </c>
      <c r="F377" s="335">
        <v>4500000</v>
      </c>
      <c r="G377" s="335">
        <v>4500000</v>
      </c>
      <c r="H377" s="329"/>
      <c r="I377" s="329"/>
      <c r="J377" s="329"/>
      <c r="K377" s="329"/>
    </row>
    <row r="378" spans="1:11" ht="15" customHeight="1" x14ac:dyDescent="0.25">
      <c r="A378" s="329"/>
      <c r="B378" s="329"/>
      <c r="C378" s="336" t="s">
        <v>54</v>
      </c>
      <c r="D378" s="335">
        <v>4287000</v>
      </c>
      <c r="E378" s="335">
        <v>4500000</v>
      </c>
      <c r="F378" s="335">
        <v>4500000</v>
      </c>
      <c r="G378" s="335">
        <v>4500000</v>
      </c>
      <c r="H378" s="329"/>
      <c r="I378" s="329"/>
      <c r="J378" s="329"/>
      <c r="K378" s="329"/>
    </row>
    <row r="379" spans="1:11" ht="15" customHeight="1" x14ac:dyDescent="0.25">
      <c r="A379" s="329"/>
      <c r="B379" s="329"/>
      <c r="C379" s="336" t="s">
        <v>55</v>
      </c>
      <c r="D379" s="335">
        <v>0</v>
      </c>
      <c r="E379" s="335">
        <v>0</v>
      </c>
      <c r="F379" s="335">
        <v>0</v>
      </c>
      <c r="G379" s="335">
        <v>0</v>
      </c>
      <c r="H379" s="329"/>
      <c r="I379" s="329"/>
      <c r="J379" s="329"/>
      <c r="K379" s="329"/>
    </row>
    <row r="380" spans="1:11" ht="15" customHeight="1" x14ac:dyDescent="0.25">
      <c r="A380" s="329"/>
      <c r="B380" s="329"/>
      <c r="C380" s="336" t="s">
        <v>57</v>
      </c>
      <c r="D380" s="335">
        <v>82330000</v>
      </c>
      <c r="E380" s="335">
        <v>62400000</v>
      </c>
      <c r="F380" s="335">
        <v>44400000</v>
      </c>
      <c r="G380" s="335">
        <v>44400000</v>
      </c>
      <c r="H380" s="329"/>
      <c r="I380" s="329"/>
      <c r="J380" s="329"/>
      <c r="K380" s="329"/>
    </row>
    <row r="381" spans="1:11" ht="15" customHeight="1" x14ac:dyDescent="0.25">
      <c r="A381" s="329"/>
      <c r="B381" s="329"/>
      <c r="C381" s="336" t="s">
        <v>54</v>
      </c>
      <c r="D381" s="335">
        <v>82330000</v>
      </c>
      <c r="E381" s="335">
        <v>62400000</v>
      </c>
      <c r="F381" s="335">
        <v>44400000</v>
      </c>
      <c r="G381" s="335">
        <v>44400000</v>
      </c>
      <c r="H381" s="329"/>
      <c r="I381" s="329"/>
      <c r="J381" s="329"/>
      <c r="K381" s="329"/>
    </row>
    <row r="382" spans="1:11" ht="15" customHeight="1" x14ac:dyDescent="0.25">
      <c r="A382" s="329"/>
      <c r="B382" s="329"/>
      <c r="C382" s="336" t="s">
        <v>55</v>
      </c>
      <c r="D382" s="335">
        <v>0</v>
      </c>
      <c r="E382" s="335">
        <v>0</v>
      </c>
      <c r="F382" s="335">
        <v>0</v>
      </c>
      <c r="G382" s="335">
        <v>0</v>
      </c>
      <c r="H382" s="329"/>
      <c r="I382" s="329"/>
      <c r="J382" s="329"/>
      <c r="K382" s="329"/>
    </row>
    <row r="383" spans="1:11" ht="15" customHeight="1" x14ac:dyDescent="0.25">
      <c r="A383" s="329"/>
      <c r="B383" s="329"/>
      <c r="C383" s="336" t="s">
        <v>58</v>
      </c>
      <c r="D383" s="335">
        <v>0</v>
      </c>
      <c r="E383" s="335">
        <v>0</v>
      </c>
      <c r="F383" s="335">
        <v>0</v>
      </c>
      <c r="G383" s="335">
        <v>0</v>
      </c>
      <c r="H383" s="329"/>
      <c r="I383" s="329"/>
      <c r="J383" s="329"/>
      <c r="K383" s="329"/>
    </row>
    <row r="384" spans="1:11" ht="15" customHeight="1" x14ac:dyDescent="0.25">
      <c r="A384" s="329"/>
      <c r="B384" s="329"/>
      <c r="C384" s="336" t="s">
        <v>54</v>
      </c>
      <c r="D384" s="335">
        <v>0</v>
      </c>
      <c r="E384" s="335">
        <v>0</v>
      </c>
      <c r="F384" s="335">
        <v>0</v>
      </c>
      <c r="G384" s="335">
        <v>0</v>
      </c>
      <c r="H384" s="329"/>
      <c r="I384" s="329"/>
      <c r="J384" s="329"/>
      <c r="K384" s="329"/>
    </row>
    <row r="385" spans="1:11" ht="15" customHeight="1" x14ac:dyDescent="0.25">
      <c r="A385" s="329"/>
      <c r="B385" s="329"/>
      <c r="C385" s="336" t="s">
        <v>55</v>
      </c>
      <c r="D385" s="335">
        <v>0</v>
      </c>
      <c r="E385" s="335">
        <v>0</v>
      </c>
      <c r="F385" s="335">
        <v>0</v>
      </c>
      <c r="G385" s="335">
        <v>0</v>
      </c>
      <c r="H385" s="329"/>
      <c r="I385" s="329"/>
      <c r="J385" s="329"/>
      <c r="K385" s="329"/>
    </row>
    <row r="386" spans="1:11" ht="20.100000000000001" customHeight="1" x14ac:dyDescent="0.25">
      <c r="A386" s="329"/>
      <c r="B386" s="329"/>
      <c r="C386" s="336" t="s">
        <v>119</v>
      </c>
      <c r="D386" s="337">
        <v>0</v>
      </c>
      <c r="E386" s="337">
        <v>0</v>
      </c>
      <c r="F386" s="337">
        <v>0</v>
      </c>
      <c r="G386" s="337">
        <v>0</v>
      </c>
      <c r="H386" s="329"/>
      <c r="I386" s="329"/>
      <c r="J386" s="329"/>
      <c r="K386" s="329"/>
    </row>
    <row r="387" spans="1:11" ht="15" customHeight="1" x14ac:dyDescent="0.25">
      <c r="A387" s="329"/>
      <c r="B387" s="329"/>
      <c r="C387" s="336" t="s">
        <v>54</v>
      </c>
      <c r="D387" s="335">
        <v>0</v>
      </c>
      <c r="E387" s="335">
        <v>0</v>
      </c>
      <c r="F387" s="335">
        <v>0</v>
      </c>
      <c r="G387" s="335">
        <v>0</v>
      </c>
      <c r="H387" s="329"/>
      <c r="I387" s="329"/>
      <c r="J387" s="329"/>
      <c r="K387" s="329"/>
    </row>
    <row r="388" spans="1:11" ht="15" customHeight="1" x14ac:dyDescent="0.25">
      <c r="A388" s="329"/>
      <c r="B388" s="329"/>
      <c r="C388" s="336" t="s">
        <v>55</v>
      </c>
      <c r="D388" s="335">
        <v>0</v>
      </c>
      <c r="E388" s="335">
        <v>0</v>
      </c>
      <c r="F388" s="335">
        <v>0</v>
      </c>
      <c r="G388" s="335">
        <v>0</v>
      </c>
      <c r="H388" s="329"/>
      <c r="I388" s="329"/>
      <c r="J388" s="329"/>
      <c r="K388" s="329"/>
    </row>
    <row r="389" spans="1:11" ht="15" customHeight="1" x14ac:dyDescent="0.25">
      <c r="A389" s="329"/>
      <c r="B389" s="329"/>
      <c r="C389" s="336" t="s">
        <v>60</v>
      </c>
      <c r="D389" s="335">
        <v>600000</v>
      </c>
      <c r="E389" s="335">
        <v>600000</v>
      </c>
      <c r="F389" s="335">
        <v>600000</v>
      </c>
      <c r="G389" s="335">
        <v>600000</v>
      </c>
      <c r="H389" s="329"/>
      <c r="I389" s="329"/>
      <c r="J389" s="329"/>
      <c r="K389" s="329"/>
    </row>
    <row r="390" spans="1:11" ht="15" customHeight="1" x14ac:dyDescent="0.25">
      <c r="A390" s="329"/>
      <c r="B390" s="329"/>
      <c r="C390" s="336" t="s">
        <v>54</v>
      </c>
      <c r="D390" s="335">
        <v>600000</v>
      </c>
      <c r="E390" s="335">
        <v>600000</v>
      </c>
      <c r="F390" s="335">
        <v>600000</v>
      </c>
      <c r="G390" s="335">
        <v>600000</v>
      </c>
      <c r="H390" s="329"/>
      <c r="I390" s="329"/>
      <c r="J390" s="329"/>
      <c r="K390" s="329"/>
    </row>
    <row r="391" spans="1:11" ht="15" customHeight="1" x14ac:dyDescent="0.25">
      <c r="A391" s="329"/>
      <c r="B391" s="329"/>
      <c r="C391" s="336" t="s">
        <v>55</v>
      </c>
      <c r="D391" s="335">
        <v>0</v>
      </c>
      <c r="E391" s="335">
        <v>0</v>
      </c>
      <c r="F391" s="335">
        <v>0</v>
      </c>
      <c r="G391" s="335">
        <v>0</v>
      </c>
      <c r="H391" s="329"/>
      <c r="I391" s="329"/>
      <c r="J391" s="329"/>
      <c r="K391" s="329"/>
    </row>
    <row r="392" spans="1:11" ht="15" customHeight="1" x14ac:dyDescent="0.25">
      <c r="A392" s="329"/>
      <c r="B392" s="329"/>
      <c r="C392" s="336" t="s">
        <v>61</v>
      </c>
      <c r="D392" s="335">
        <v>30000000</v>
      </c>
      <c r="E392" s="335">
        <v>30000000</v>
      </c>
      <c r="F392" s="335">
        <v>30000000</v>
      </c>
      <c r="G392" s="335">
        <v>30000000</v>
      </c>
      <c r="H392" s="329"/>
      <c r="I392" s="329"/>
      <c r="J392" s="329"/>
      <c r="K392" s="329"/>
    </row>
    <row r="393" spans="1:11" ht="15" customHeight="1" x14ac:dyDescent="0.25">
      <c r="A393" s="329"/>
      <c r="B393" s="329"/>
      <c r="C393" s="336" t="s">
        <v>54</v>
      </c>
      <c r="D393" s="335">
        <v>30000000</v>
      </c>
      <c r="E393" s="335">
        <v>30000000</v>
      </c>
      <c r="F393" s="335">
        <v>30000000</v>
      </c>
      <c r="G393" s="335">
        <v>30000000</v>
      </c>
      <c r="H393" s="329"/>
      <c r="I393" s="329"/>
      <c r="J393" s="329"/>
      <c r="K393" s="329"/>
    </row>
    <row r="394" spans="1:11" ht="15" customHeight="1" x14ac:dyDescent="0.25">
      <c r="A394" s="329"/>
      <c r="B394" s="329"/>
      <c r="C394" s="336" t="s">
        <v>55</v>
      </c>
      <c r="D394" s="335">
        <v>0</v>
      </c>
      <c r="E394" s="335">
        <v>0</v>
      </c>
      <c r="F394" s="335">
        <v>0</v>
      </c>
      <c r="G394" s="335">
        <v>0</v>
      </c>
      <c r="H394" s="329"/>
      <c r="I394" s="329"/>
      <c r="J394" s="329"/>
      <c r="K394" s="329"/>
    </row>
    <row r="395" spans="1:11" ht="15" customHeight="1" x14ac:dyDescent="0.25">
      <c r="A395" s="329"/>
      <c r="B395" s="329"/>
      <c r="C395" s="336" t="s">
        <v>62</v>
      </c>
      <c r="D395" s="335">
        <v>0</v>
      </c>
      <c r="E395" s="335">
        <v>0</v>
      </c>
      <c r="F395" s="335">
        <v>0</v>
      </c>
      <c r="G395" s="335">
        <v>0</v>
      </c>
      <c r="H395" s="329"/>
      <c r="I395" s="329"/>
      <c r="J395" s="329"/>
      <c r="K395" s="329"/>
    </row>
    <row r="396" spans="1:11" ht="15" customHeight="1" x14ac:dyDescent="0.25">
      <c r="A396" s="329"/>
      <c r="B396" s="329"/>
      <c r="C396" s="336" t="s">
        <v>54</v>
      </c>
      <c r="D396" s="335">
        <v>0</v>
      </c>
      <c r="E396" s="335">
        <v>0</v>
      </c>
      <c r="F396" s="335">
        <v>0</v>
      </c>
      <c r="G396" s="335">
        <v>0</v>
      </c>
      <c r="H396" s="329"/>
      <c r="I396" s="329"/>
      <c r="J396" s="329"/>
      <c r="K396" s="329"/>
    </row>
    <row r="397" spans="1:11" ht="15" customHeight="1" x14ac:dyDescent="0.25">
      <c r="A397" s="329"/>
      <c r="B397" s="329"/>
      <c r="C397" s="336" t="s">
        <v>63</v>
      </c>
      <c r="D397" s="335">
        <v>0</v>
      </c>
      <c r="E397" s="335">
        <v>0</v>
      </c>
      <c r="F397" s="335">
        <v>0</v>
      </c>
      <c r="G397" s="335">
        <v>0</v>
      </c>
      <c r="H397" s="329"/>
      <c r="I397" s="329"/>
      <c r="J397" s="329"/>
      <c r="K397" s="329"/>
    </row>
    <row r="398" spans="1:11" ht="15" customHeight="1" x14ac:dyDescent="0.25">
      <c r="A398" s="329"/>
      <c r="B398" s="329"/>
      <c r="C398" s="336" t="s">
        <v>64</v>
      </c>
      <c r="D398" s="335">
        <v>0</v>
      </c>
      <c r="E398" s="335">
        <v>0</v>
      </c>
      <c r="F398" s="335">
        <v>0</v>
      </c>
      <c r="G398" s="335">
        <v>0</v>
      </c>
      <c r="H398" s="329"/>
      <c r="I398" s="329"/>
      <c r="J398" s="329"/>
      <c r="K398" s="329"/>
    </row>
    <row r="399" spans="1:11" ht="15" customHeight="1" x14ac:dyDescent="0.25">
      <c r="A399" s="329"/>
      <c r="B399" s="329"/>
      <c r="C399" s="336" t="s">
        <v>65</v>
      </c>
      <c r="D399" s="335">
        <v>0</v>
      </c>
      <c r="E399" s="335">
        <v>0</v>
      </c>
      <c r="F399" s="335">
        <v>0</v>
      </c>
      <c r="G399" s="335">
        <v>0</v>
      </c>
      <c r="H399" s="329"/>
      <c r="I399" s="329"/>
      <c r="J399" s="329"/>
      <c r="K399" s="329"/>
    </row>
    <row r="400" spans="1:11" ht="15" customHeight="1" x14ac:dyDescent="0.25">
      <c r="A400" s="329"/>
      <c r="B400" s="329"/>
      <c r="C400" s="336" t="s">
        <v>66</v>
      </c>
      <c r="D400" s="335">
        <v>0</v>
      </c>
      <c r="E400" s="335">
        <v>0</v>
      </c>
      <c r="F400" s="335">
        <v>0</v>
      </c>
      <c r="G400" s="335">
        <v>0</v>
      </c>
      <c r="H400" s="329"/>
      <c r="I400" s="329"/>
      <c r="J400" s="329"/>
      <c r="K400" s="329"/>
    </row>
    <row r="401" spans="1:11" ht="15" customHeight="1" x14ac:dyDescent="0.25">
      <c r="A401" s="329"/>
      <c r="B401" s="329"/>
      <c r="C401" s="336" t="s">
        <v>67</v>
      </c>
      <c r="D401" s="335">
        <v>1000000</v>
      </c>
      <c r="E401" s="335">
        <v>1000000</v>
      </c>
      <c r="F401" s="335">
        <v>1000000</v>
      </c>
      <c r="G401" s="335">
        <v>1000000</v>
      </c>
      <c r="H401" s="329"/>
      <c r="I401" s="329"/>
      <c r="J401" s="329"/>
      <c r="K401" s="329"/>
    </row>
    <row r="402" spans="1:11" ht="15" customHeight="1" x14ac:dyDescent="0.25">
      <c r="A402" s="329"/>
      <c r="B402" s="329"/>
      <c r="C402" s="336" t="s">
        <v>54</v>
      </c>
      <c r="D402" s="335">
        <v>1000000</v>
      </c>
      <c r="E402" s="335">
        <v>1000000</v>
      </c>
      <c r="F402" s="335">
        <v>1000000</v>
      </c>
      <c r="G402" s="335">
        <v>1000000</v>
      </c>
      <c r="H402" s="329"/>
      <c r="I402" s="329"/>
      <c r="J402" s="329"/>
      <c r="K402" s="329"/>
    </row>
    <row r="403" spans="1:11" ht="15" customHeight="1" x14ac:dyDescent="0.25">
      <c r="A403" s="329"/>
      <c r="B403" s="329"/>
      <c r="C403" s="336" t="s">
        <v>63</v>
      </c>
      <c r="D403" s="335">
        <v>0</v>
      </c>
      <c r="E403" s="335">
        <v>0</v>
      </c>
      <c r="F403" s="335">
        <v>0</v>
      </c>
      <c r="G403" s="335">
        <v>0</v>
      </c>
      <c r="H403" s="329"/>
      <c r="I403" s="329"/>
      <c r="J403" s="329"/>
      <c r="K403" s="329"/>
    </row>
    <row r="404" spans="1:11" ht="15" customHeight="1" x14ac:dyDescent="0.25">
      <c r="A404" s="329"/>
      <c r="B404" s="329"/>
      <c r="C404" s="336" t="s">
        <v>64</v>
      </c>
      <c r="D404" s="335">
        <v>0</v>
      </c>
      <c r="E404" s="335">
        <v>0</v>
      </c>
      <c r="F404" s="335">
        <v>0</v>
      </c>
      <c r="G404" s="335">
        <v>0</v>
      </c>
      <c r="H404" s="329"/>
      <c r="I404" s="329"/>
      <c r="J404" s="329"/>
      <c r="K404" s="329"/>
    </row>
    <row r="405" spans="1:11" ht="15" customHeight="1" x14ac:dyDescent="0.25">
      <c r="A405" s="329"/>
      <c r="B405" s="329"/>
      <c r="C405" s="336" t="s">
        <v>65</v>
      </c>
      <c r="D405" s="335">
        <v>0</v>
      </c>
      <c r="E405" s="335">
        <v>0</v>
      </c>
      <c r="F405" s="335">
        <v>0</v>
      </c>
      <c r="G405" s="335">
        <v>0</v>
      </c>
      <c r="H405" s="329"/>
      <c r="I405" s="329"/>
      <c r="J405" s="329"/>
      <c r="K405" s="329"/>
    </row>
    <row r="406" spans="1:11" ht="15" customHeight="1" x14ac:dyDescent="0.25">
      <c r="A406" s="329"/>
      <c r="B406" s="329"/>
      <c r="C406" s="336" t="s">
        <v>66</v>
      </c>
      <c r="D406" s="335">
        <v>0</v>
      </c>
      <c r="E406" s="335">
        <v>0</v>
      </c>
      <c r="F406" s="335">
        <v>0</v>
      </c>
      <c r="G406" s="335">
        <v>0</v>
      </c>
      <c r="H406" s="329"/>
      <c r="I406" s="329"/>
      <c r="J406" s="329"/>
      <c r="K406" s="329"/>
    </row>
    <row r="407" spans="1:11" ht="15" customHeight="1" x14ac:dyDescent="0.25">
      <c r="A407" s="329"/>
      <c r="B407" s="329"/>
      <c r="C407" s="336" t="s">
        <v>68</v>
      </c>
      <c r="D407" s="335">
        <v>0</v>
      </c>
      <c r="E407" s="335">
        <v>0</v>
      </c>
      <c r="F407" s="335">
        <v>0</v>
      </c>
      <c r="G407" s="335">
        <v>0</v>
      </c>
      <c r="H407" s="329"/>
      <c r="I407" s="329"/>
      <c r="J407" s="329"/>
      <c r="K407" s="329"/>
    </row>
    <row r="408" spans="1:11" ht="15" customHeight="1" x14ac:dyDescent="0.25">
      <c r="A408" s="329"/>
      <c r="B408" s="329"/>
      <c r="C408" s="336" t="s">
        <v>54</v>
      </c>
      <c r="D408" s="335">
        <v>0</v>
      </c>
      <c r="E408" s="335">
        <v>0</v>
      </c>
      <c r="F408" s="335">
        <v>0</v>
      </c>
      <c r="G408" s="335">
        <v>0</v>
      </c>
      <c r="H408" s="329"/>
      <c r="I408" s="329"/>
      <c r="J408" s="329"/>
      <c r="K408" s="329"/>
    </row>
    <row r="409" spans="1:11" ht="15" customHeight="1" x14ac:dyDescent="0.25">
      <c r="A409" s="329"/>
      <c r="B409" s="329"/>
      <c r="C409" s="336" t="s">
        <v>63</v>
      </c>
      <c r="D409" s="335">
        <v>0</v>
      </c>
      <c r="E409" s="335">
        <v>0</v>
      </c>
      <c r="F409" s="335">
        <v>0</v>
      </c>
      <c r="G409" s="335">
        <v>0</v>
      </c>
      <c r="H409" s="329"/>
      <c r="I409" s="329"/>
      <c r="J409" s="329"/>
      <c r="K409" s="329"/>
    </row>
    <row r="410" spans="1:11" ht="15" customHeight="1" x14ac:dyDescent="0.25">
      <c r="A410" s="329"/>
      <c r="B410" s="329"/>
      <c r="C410" s="336" t="s">
        <v>64</v>
      </c>
      <c r="D410" s="335">
        <v>0</v>
      </c>
      <c r="E410" s="335">
        <v>0</v>
      </c>
      <c r="F410" s="335">
        <v>0</v>
      </c>
      <c r="G410" s="335">
        <v>0</v>
      </c>
      <c r="H410" s="329"/>
      <c r="I410" s="329"/>
      <c r="J410" s="329"/>
      <c r="K410" s="329"/>
    </row>
    <row r="411" spans="1:11" ht="15" customHeight="1" x14ac:dyDescent="0.25">
      <c r="A411" s="329"/>
      <c r="B411" s="329"/>
      <c r="C411" s="336" t="s">
        <v>65</v>
      </c>
      <c r="D411" s="335">
        <v>0</v>
      </c>
      <c r="E411" s="335">
        <v>0</v>
      </c>
      <c r="F411" s="335">
        <v>0</v>
      </c>
      <c r="G411" s="335">
        <v>0</v>
      </c>
      <c r="H411" s="329"/>
      <c r="I411" s="329"/>
      <c r="J411" s="329"/>
      <c r="K411" s="329"/>
    </row>
    <row r="412" spans="1:11" ht="15" customHeight="1" x14ac:dyDescent="0.25">
      <c r="A412" s="329"/>
      <c r="B412" s="329"/>
      <c r="C412" s="336" t="s">
        <v>66</v>
      </c>
      <c r="D412" s="335">
        <v>0</v>
      </c>
      <c r="E412" s="335">
        <v>0</v>
      </c>
      <c r="F412" s="335">
        <v>0</v>
      </c>
      <c r="G412" s="335">
        <v>0</v>
      </c>
      <c r="H412" s="329"/>
      <c r="I412" s="329"/>
      <c r="J412" s="329"/>
      <c r="K412" s="329"/>
    </row>
    <row r="413" spans="1:11" ht="15" customHeight="1" x14ac:dyDescent="0.25">
      <c r="A413" s="329"/>
      <c r="B413" s="329"/>
      <c r="C413" s="336" t="s">
        <v>69</v>
      </c>
      <c r="D413" s="335">
        <v>0</v>
      </c>
      <c r="E413" s="335">
        <v>0</v>
      </c>
      <c r="F413" s="335">
        <v>0</v>
      </c>
      <c r="G413" s="335">
        <v>0</v>
      </c>
      <c r="H413" s="329"/>
      <c r="I413" s="329"/>
      <c r="J413" s="329"/>
      <c r="K413" s="329"/>
    </row>
    <row r="414" spans="1:11" ht="15" customHeight="1" x14ac:dyDescent="0.25">
      <c r="A414" s="329"/>
      <c r="B414" s="329"/>
      <c r="C414" s="336" t="s">
        <v>70</v>
      </c>
      <c r="D414" s="335">
        <v>0</v>
      </c>
      <c r="E414" s="335">
        <v>0</v>
      </c>
      <c r="F414" s="335">
        <v>0</v>
      </c>
      <c r="G414" s="335">
        <v>0</v>
      </c>
      <c r="H414" s="329"/>
      <c r="I414" s="329"/>
      <c r="J414" s="329"/>
      <c r="K414" s="329"/>
    </row>
    <row r="415" spans="1:11" ht="20.100000000000001" customHeight="1" x14ac:dyDescent="0.25">
      <c r="A415" s="329"/>
      <c r="B415" s="329"/>
      <c r="C415" s="334" t="s">
        <v>47</v>
      </c>
      <c r="D415" s="329"/>
      <c r="E415" s="329"/>
      <c r="F415" s="329"/>
      <c r="G415" s="329"/>
      <c r="H415" s="329"/>
      <c r="I415" s="329"/>
      <c r="J415" s="329"/>
      <c r="K415" s="329"/>
    </row>
    <row r="416" spans="1:11" ht="20.100000000000001" customHeight="1" x14ac:dyDescent="0.25">
      <c r="A416" s="333" t="s">
        <v>120</v>
      </c>
      <c r="B416" s="327" t="s">
        <v>121</v>
      </c>
      <c r="C416" s="327" t="s">
        <v>47</v>
      </c>
      <c r="D416" s="329"/>
      <c r="E416" s="331" t="s">
        <v>47</v>
      </c>
      <c r="F416" s="327" t="s">
        <v>121</v>
      </c>
      <c r="G416" s="327" t="s">
        <v>47</v>
      </c>
      <c r="H416" s="332" t="s">
        <v>47</v>
      </c>
      <c r="I416" s="331" t="s">
        <v>47</v>
      </c>
      <c r="J416" s="327" t="s">
        <v>121</v>
      </c>
      <c r="K416" s="327" t="s">
        <v>47</v>
      </c>
    </row>
    <row r="417" spans="1:11" ht="20.100000000000001" customHeight="1" x14ac:dyDescent="0.25">
      <c r="A417" s="330" t="s">
        <v>122</v>
      </c>
      <c r="B417" s="327" t="s">
        <v>123</v>
      </c>
      <c r="C417" s="327" t="s">
        <v>47</v>
      </c>
      <c r="D417" s="329"/>
      <c r="E417" s="330" t="s">
        <v>124</v>
      </c>
      <c r="F417" s="327" t="s">
        <v>123</v>
      </c>
      <c r="G417" s="327" t="s">
        <v>47</v>
      </c>
      <c r="H417" s="329"/>
      <c r="I417" s="330" t="s">
        <v>125</v>
      </c>
      <c r="J417" s="327" t="s">
        <v>123</v>
      </c>
      <c r="K417" s="327" t="s">
        <v>47</v>
      </c>
    </row>
    <row r="418" spans="1:11" ht="20.100000000000001" customHeight="1" x14ac:dyDescent="0.25">
      <c r="A418" s="328" t="s">
        <v>47</v>
      </c>
      <c r="B418" s="327" t="s">
        <v>126</v>
      </c>
      <c r="C418" s="327" t="s">
        <v>47</v>
      </c>
      <c r="D418" s="329"/>
      <c r="E418" s="328" t="s">
        <v>47</v>
      </c>
      <c r="F418" s="327" t="s">
        <v>126</v>
      </c>
      <c r="G418" s="327" t="s">
        <v>47</v>
      </c>
      <c r="H418" s="329"/>
      <c r="I418" s="328" t="s">
        <v>47</v>
      </c>
      <c r="J418" s="327" t="s">
        <v>126</v>
      </c>
      <c r="K418" s="327" t="s">
        <v>47</v>
      </c>
    </row>
  </sheetData>
  <mergeCells count="43">
    <mergeCell ref="D318:G318"/>
    <mergeCell ref="C327:G327"/>
    <mergeCell ref="D260:G260"/>
    <mergeCell ref="D261:G261"/>
    <mergeCell ref="D262:G262"/>
    <mergeCell ref="C271:G271"/>
    <mergeCell ref="D316:G316"/>
    <mergeCell ref="D317:G317"/>
    <mergeCell ref="D198:G198"/>
    <mergeCell ref="C207:G207"/>
    <mergeCell ref="D252:G252"/>
    <mergeCell ref="C258:G258"/>
    <mergeCell ref="D259:G259"/>
    <mergeCell ref="D197:G197"/>
    <mergeCell ref="D82:G82"/>
    <mergeCell ref="D83:G83"/>
    <mergeCell ref="C92:G92"/>
    <mergeCell ref="C137:G137"/>
    <mergeCell ref="D138:G138"/>
    <mergeCell ref="D139:G139"/>
    <mergeCell ref="D140:G140"/>
    <mergeCell ref="D141:G141"/>
    <mergeCell ref="C150:G150"/>
    <mergeCell ref="D195:G195"/>
    <mergeCell ref="D196:G196"/>
    <mergeCell ref="D81:G81"/>
    <mergeCell ref="D7:G7"/>
    <mergeCell ref="C8:G8"/>
    <mergeCell ref="C9:G9"/>
    <mergeCell ref="D10:G10"/>
    <mergeCell ref="D15:G15"/>
    <mergeCell ref="C23:G23"/>
    <mergeCell ref="D24:G24"/>
    <mergeCell ref="D25:G25"/>
    <mergeCell ref="D26:G26"/>
    <mergeCell ref="D27:G27"/>
    <mergeCell ref="C36:G36"/>
    <mergeCell ref="D6:G6"/>
    <mergeCell ref="C1:G1"/>
    <mergeCell ref="C2:G2"/>
    <mergeCell ref="D3:G3"/>
    <mergeCell ref="D4:G4"/>
    <mergeCell ref="D5:G5"/>
  </mergeCells>
  <pageMargins left="0" right="0" top="0" bottom="0"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238"/>
  <sheetViews>
    <sheetView workbookViewId="0">
      <selection activeCell="J18" sqref="J18"/>
    </sheetView>
  </sheetViews>
  <sheetFormatPr defaultRowHeight="15" x14ac:dyDescent="0.25"/>
  <cols>
    <col min="1" max="1" width="13.28515625" style="31" customWidth="1"/>
    <col min="2" max="2" width="9.7109375" style="31" customWidth="1"/>
    <col min="3" max="3" width="28.28515625" style="31" customWidth="1"/>
    <col min="4" max="6" width="15.85546875" style="31" customWidth="1"/>
    <col min="7" max="7" width="16.140625" style="31" customWidth="1"/>
    <col min="8" max="8" width="6.7109375" style="31" customWidth="1"/>
    <col min="9" max="9" width="18.28515625" style="31" customWidth="1"/>
    <col min="10" max="10" width="10.7109375" style="31" customWidth="1"/>
    <col min="11" max="11" width="17.42578125" style="31" customWidth="1"/>
    <col min="12" max="16384" width="9.140625" style="31"/>
  </cols>
  <sheetData>
    <row r="1" spans="1:11" ht="20.100000000000001" customHeight="1" x14ac:dyDescent="0.25">
      <c r="A1" s="30"/>
      <c r="B1" s="30"/>
      <c r="C1" s="1380" t="s">
        <v>0</v>
      </c>
      <c r="D1" s="1381"/>
      <c r="E1" s="1381"/>
      <c r="F1" s="1381"/>
      <c r="G1" s="1381"/>
      <c r="H1" s="30"/>
      <c r="I1" s="30"/>
      <c r="J1" s="30"/>
      <c r="K1" s="30"/>
    </row>
    <row r="2" spans="1:11" ht="24.95" customHeight="1" x14ac:dyDescent="0.25">
      <c r="A2" s="30"/>
      <c r="B2" s="30"/>
      <c r="C2" s="1382" t="s">
        <v>1</v>
      </c>
      <c r="D2" s="1383"/>
      <c r="E2" s="1383"/>
      <c r="F2" s="1383"/>
      <c r="G2" s="1383"/>
      <c r="H2" s="30"/>
      <c r="I2" s="30"/>
      <c r="J2" s="30"/>
      <c r="K2" s="30"/>
    </row>
    <row r="3" spans="1:11" ht="14.1" customHeight="1" x14ac:dyDescent="0.25">
      <c r="A3" s="30"/>
      <c r="B3" s="30"/>
      <c r="C3" s="32" t="s">
        <v>2</v>
      </c>
      <c r="D3" s="1384" t="s">
        <v>871</v>
      </c>
      <c r="E3" s="1385"/>
      <c r="F3" s="1385"/>
      <c r="G3" s="1385"/>
      <c r="H3" s="30"/>
      <c r="I3" s="30"/>
      <c r="J3" s="30"/>
      <c r="K3" s="30"/>
    </row>
    <row r="4" spans="1:11" ht="14.1" customHeight="1" x14ac:dyDescent="0.25">
      <c r="A4" s="30"/>
      <c r="B4" s="30"/>
      <c r="C4" s="32" t="s">
        <v>4</v>
      </c>
      <c r="D4" s="1384" t="s">
        <v>790</v>
      </c>
      <c r="E4" s="1385"/>
      <c r="F4" s="1385"/>
      <c r="G4" s="1385"/>
      <c r="H4" s="30"/>
      <c r="I4" s="30"/>
      <c r="J4" s="30"/>
      <c r="K4" s="30"/>
    </row>
    <row r="5" spans="1:11" ht="14.1" customHeight="1" x14ac:dyDescent="0.25">
      <c r="A5" s="30"/>
      <c r="B5" s="30"/>
      <c r="C5" s="32" t="s">
        <v>6</v>
      </c>
      <c r="D5" s="1384" t="s">
        <v>872</v>
      </c>
      <c r="E5" s="1385"/>
      <c r="F5" s="1385"/>
      <c r="G5" s="1385"/>
      <c r="H5" s="30"/>
      <c r="I5" s="30"/>
      <c r="J5" s="30"/>
      <c r="K5" s="30"/>
    </row>
    <row r="6" spans="1:11" ht="14.1" customHeight="1" x14ac:dyDescent="0.25">
      <c r="A6" s="30"/>
      <c r="B6" s="30"/>
      <c r="C6" s="32" t="s">
        <v>8</v>
      </c>
      <c r="D6" s="1384" t="s">
        <v>9</v>
      </c>
      <c r="E6" s="1385"/>
      <c r="F6" s="1385"/>
      <c r="G6" s="1385"/>
      <c r="H6" s="30"/>
      <c r="I6" s="30"/>
      <c r="J6" s="30"/>
      <c r="K6" s="30"/>
    </row>
    <row r="7" spans="1:11" ht="14.1" customHeight="1" x14ac:dyDescent="0.25">
      <c r="A7" s="30"/>
      <c r="B7" s="30"/>
      <c r="C7" s="32" t="s">
        <v>10</v>
      </c>
      <c r="D7" s="1374" t="s">
        <v>11</v>
      </c>
      <c r="E7" s="1375"/>
      <c r="F7" s="1375"/>
      <c r="G7" s="1375"/>
      <c r="H7" s="30"/>
      <c r="I7" s="30"/>
      <c r="J7" s="30"/>
      <c r="K7" s="30"/>
    </row>
    <row r="8" spans="1:11" ht="14.1" customHeight="1" x14ac:dyDescent="0.25">
      <c r="A8" s="30"/>
      <c r="B8" s="30"/>
      <c r="C8" s="1376" t="s">
        <v>12</v>
      </c>
      <c r="D8" s="1377"/>
      <c r="E8" s="1377"/>
      <c r="F8" s="1377"/>
      <c r="G8" s="1377"/>
      <c r="H8" s="30"/>
      <c r="I8" s="30"/>
      <c r="J8" s="30"/>
      <c r="K8" s="30"/>
    </row>
    <row r="9" spans="1:11" ht="14.1" customHeight="1" x14ac:dyDescent="0.25">
      <c r="A9" s="30"/>
      <c r="B9" s="30"/>
      <c r="C9" s="1378" t="s">
        <v>873</v>
      </c>
      <c r="D9" s="1379"/>
      <c r="E9" s="1379"/>
      <c r="F9" s="1379"/>
      <c r="G9" s="1379"/>
      <c r="H9" s="30"/>
      <c r="I9" s="30"/>
      <c r="J9" s="30"/>
      <c r="K9" s="30"/>
    </row>
    <row r="10" spans="1:11" ht="57.95" customHeight="1" x14ac:dyDescent="0.25">
      <c r="A10" s="30"/>
      <c r="B10" s="30"/>
      <c r="C10" s="33" t="s">
        <v>14</v>
      </c>
      <c r="D10" s="1372" t="s">
        <v>874</v>
      </c>
      <c r="E10" s="1373"/>
      <c r="F10" s="1373"/>
      <c r="G10" s="1373"/>
      <c r="H10" s="30"/>
      <c r="I10" s="30"/>
      <c r="J10" s="30"/>
      <c r="K10" s="30"/>
    </row>
    <row r="11" spans="1:11" ht="27.95" customHeight="1" x14ac:dyDescent="0.25">
      <c r="A11" s="30"/>
      <c r="B11" s="30"/>
      <c r="C11" s="34" t="s">
        <v>16</v>
      </c>
      <c r="D11" s="35">
        <v>2022</v>
      </c>
      <c r="E11" s="35">
        <v>2023</v>
      </c>
      <c r="F11" s="35">
        <v>2024</v>
      </c>
      <c r="G11" s="35">
        <v>2025</v>
      </c>
      <c r="H11" s="30"/>
      <c r="I11" s="30"/>
      <c r="J11" s="30"/>
      <c r="K11" s="30"/>
    </row>
    <row r="12" spans="1:11" ht="14.1" customHeight="1" x14ac:dyDescent="0.25">
      <c r="A12" s="30"/>
      <c r="B12" s="30"/>
      <c r="C12" s="36"/>
      <c r="D12" s="37" t="s">
        <v>17</v>
      </c>
      <c r="E12" s="37" t="s">
        <v>18</v>
      </c>
      <c r="F12" s="37" t="s">
        <v>18</v>
      </c>
      <c r="G12" s="37" t="s">
        <v>18</v>
      </c>
      <c r="H12" s="30"/>
      <c r="I12" s="30"/>
      <c r="J12" s="30"/>
      <c r="K12" s="30"/>
    </row>
    <row r="13" spans="1:11" ht="20.100000000000001" customHeight="1" x14ac:dyDescent="0.25">
      <c r="A13" s="30"/>
      <c r="B13" s="30"/>
      <c r="C13" s="34" t="s">
        <v>875</v>
      </c>
      <c r="D13" s="38" t="s">
        <v>47</v>
      </c>
      <c r="E13" s="38" t="s">
        <v>876</v>
      </c>
      <c r="F13" s="38" t="s">
        <v>877</v>
      </c>
      <c r="G13" s="38" t="s">
        <v>878</v>
      </c>
      <c r="H13" s="30"/>
      <c r="I13" s="30"/>
      <c r="J13" s="30"/>
      <c r="K13" s="30"/>
    </row>
    <row r="14" spans="1:11" ht="68.099999999999994" customHeight="1" x14ac:dyDescent="0.25">
      <c r="A14" s="30"/>
      <c r="B14" s="30"/>
      <c r="C14" s="33" t="s">
        <v>21</v>
      </c>
      <c r="D14" s="1372" t="s">
        <v>879</v>
      </c>
      <c r="E14" s="1373"/>
      <c r="F14" s="1373"/>
      <c r="G14" s="1373"/>
      <c r="H14" s="30"/>
      <c r="I14" s="30"/>
      <c r="J14" s="30"/>
      <c r="K14" s="30"/>
    </row>
    <row r="15" spans="1:11" ht="27.95" customHeight="1" x14ac:dyDescent="0.25">
      <c r="A15" s="30"/>
      <c r="B15" s="30"/>
      <c r="C15" s="34" t="s">
        <v>23</v>
      </c>
      <c r="D15" s="35">
        <v>2022</v>
      </c>
      <c r="E15" s="35">
        <v>2023</v>
      </c>
      <c r="F15" s="35">
        <v>2024</v>
      </c>
      <c r="G15" s="35">
        <v>2025</v>
      </c>
      <c r="H15" s="30"/>
      <c r="I15" s="30"/>
      <c r="J15" s="30"/>
      <c r="K15" s="30"/>
    </row>
    <row r="16" spans="1:11" ht="14.1" customHeight="1" x14ac:dyDescent="0.25">
      <c r="A16" s="30"/>
      <c r="B16" s="30"/>
      <c r="C16" s="36"/>
      <c r="D16" s="37" t="s">
        <v>17</v>
      </c>
      <c r="E16" s="37" t="s">
        <v>18</v>
      </c>
      <c r="F16" s="37" t="s">
        <v>18</v>
      </c>
      <c r="G16" s="37" t="s">
        <v>18</v>
      </c>
      <c r="H16" s="30"/>
      <c r="I16" s="30"/>
      <c r="J16" s="30"/>
      <c r="K16" s="30"/>
    </row>
    <row r="17" spans="1:11" ht="41.1" customHeight="1" x14ac:dyDescent="0.25">
      <c r="A17" s="30"/>
      <c r="B17" s="30"/>
      <c r="C17" s="34" t="s">
        <v>880</v>
      </c>
      <c r="D17" s="38" t="s">
        <v>47</v>
      </c>
      <c r="E17" s="38" t="s">
        <v>479</v>
      </c>
      <c r="F17" s="38" t="s">
        <v>481</v>
      </c>
      <c r="G17" s="38" t="s">
        <v>881</v>
      </c>
      <c r="H17" s="30"/>
      <c r="I17" s="30"/>
      <c r="J17" s="30"/>
      <c r="K17" s="30"/>
    </row>
    <row r="18" spans="1:11" ht="14.1" customHeight="1" x14ac:dyDescent="0.25">
      <c r="A18" s="30"/>
      <c r="B18" s="30"/>
      <c r="C18" s="1370" t="s">
        <v>30</v>
      </c>
      <c r="D18" s="1371"/>
      <c r="E18" s="1371"/>
      <c r="F18" s="1371"/>
      <c r="G18" s="1371"/>
      <c r="H18" s="30"/>
      <c r="I18" s="30"/>
      <c r="J18" s="30"/>
      <c r="K18" s="30"/>
    </row>
    <row r="19" spans="1:11" ht="14.1" customHeight="1" x14ac:dyDescent="0.25">
      <c r="A19" s="30"/>
      <c r="B19" s="30"/>
      <c r="C19" s="151" t="s">
        <v>882</v>
      </c>
      <c r="D19" s="1370" t="s">
        <v>883</v>
      </c>
      <c r="E19" s="1371"/>
      <c r="F19" s="1371"/>
      <c r="G19" s="1371"/>
      <c r="H19" s="30"/>
      <c r="I19" s="30"/>
      <c r="J19" s="30"/>
      <c r="K19" s="30"/>
    </row>
    <row r="20" spans="1:11" ht="14.1" customHeight="1" x14ac:dyDescent="0.25">
      <c r="A20" s="30"/>
      <c r="B20" s="30"/>
      <c r="C20" s="40" t="s">
        <v>33</v>
      </c>
      <c r="D20" s="1368" t="s">
        <v>884</v>
      </c>
      <c r="E20" s="1369"/>
      <c r="F20" s="1369"/>
      <c r="G20" s="1369"/>
      <c r="H20" s="30"/>
      <c r="I20" s="30"/>
      <c r="J20" s="30"/>
      <c r="K20" s="30"/>
    </row>
    <row r="21" spans="1:11" ht="14.1" customHeight="1" x14ac:dyDescent="0.25">
      <c r="A21" s="30"/>
      <c r="B21" s="30"/>
      <c r="C21" s="41" t="s">
        <v>35</v>
      </c>
      <c r="D21" s="1361" t="s">
        <v>885</v>
      </c>
      <c r="E21" s="1362"/>
      <c r="F21" s="1362"/>
      <c r="G21" s="1362"/>
      <c r="H21" s="30"/>
      <c r="I21" s="30"/>
      <c r="J21" s="30"/>
      <c r="K21" s="30"/>
    </row>
    <row r="22" spans="1:11" ht="14.1" customHeight="1" x14ac:dyDescent="0.25">
      <c r="A22" s="30"/>
      <c r="B22" s="30"/>
      <c r="C22" s="41" t="s">
        <v>37</v>
      </c>
      <c r="D22" s="1361" t="s">
        <v>886</v>
      </c>
      <c r="E22" s="1362"/>
      <c r="F22" s="1362"/>
      <c r="G22" s="1362"/>
      <c r="H22" s="30"/>
      <c r="I22" s="30"/>
      <c r="J22" s="30"/>
      <c r="K22" s="30"/>
    </row>
    <row r="23" spans="1:11" ht="15" customHeight="1" x14ac:dyDescent="0.25">
      <c r="A23" s="30"/>
      <c r="B23" s="30"/>
      <c r="C23" s="42"/>
      <c r="D23" s="43">
        <v>2022</v>
      </c>
      <c r="E23" s="43">
        <v>2023</v>
      </c>
      <c r="F23" s="43">
        <v>2024</v>
      </c>
      <c r="G23" s="43">
        <v>2025</v>
      </c>
      <c r="H23" s="30"/>
      <c r="I23" s="30"/>
      <c r="J23" s="30"/>
      <c r="K23" s="30"/>
    </row>
    <row r="24" spans="1:11" ht="15" customHeight="1" x14ac:dyDescent="0.25">
      <c r="A24" s="30"/>
      <c r="B24" s="30"/>
      <c r="C24" s="44"/>
      <c r="D24" s="45" t="s">
        <v>17</v>
      </c>
      <c r="E24" s="45" t="s">
        <v>18</v>
      </c>
      <c r="F24" s="45" t="s">
        <v>18</v>
      </c>
      <c r="G24" s="45" t="s">
        <v>18</v>
      </c>
      <c r="H24" s="30"/>
      <c r="I24" s="30"/>
      <c r="J24" s="30"/>
      <c r="K24" s="30"/>
    </row>
    <row r="25" spans="1:11" ht="14.1" customHeight="1" x14ac:dyDescent="0.25">
      <c r="A25" s="30"/>
      <c r="B25" s="30"/>
      <c r="C25" s="34" t="s">
        <v>39</v>
      </c>
      <c r="D25" s="38" t="s">
        <v>887</v>
      </c>
      <c r="E25" s="38" t="s">
        <v>888</v>
      </c>
      <c r="F25" s="38" t="s">
        <v>889</v>
      </c>
      <c r="G25" s="38" t="s">
        <v>890</v>
      </c>
      <c r="H25" s="30"/>
      <c r="I25" s="30"/>
      <c r="J25" s="30"/>
      <c r="K25" s="30"/>
    </row>
    <row r="26" spans="1:11" ht="14.1" customHeight="1" x14ac:dyDescent="0.25">
      <c r="A26" s="30"/>
      <c r="B26" s="30"/>
      <c r="C26" s="34" t="s">
        <v>40</v>
      </c>
      <c r="D26" s="38" t="s">
        <v>891</v>
      </c>
      <c r="E26" s="38" t="s">
        <v>892</v>
      </c>
      <c r="F26" s="38" t="s">
        <v>893</v>
      </c>
      <c r="G26" s="38" t="s">
        <v>893</v>
      </c>
      <c r="H26" s="30"/>
      <c r="I26" s="30"/>
      <c r="J26" s="30"/>
      <c r="K26" s="30"/>
    </row>
    <row r="27" spans="1:11" ht="14.1" customHeight="1" x14ac:dyDescent="0.25">
      <c r="A27" s="30"/>
      <c r="B27" s="30"/>
      <c r="C27" s="34" t="s">
        <v>43</v>
      </c>
      <c r="D27" s="38" t="s">
        <v>894</v>
      </c>
      <c r="E27" s="38" t="s">
        <v>895</v>
      </c>
      <c r="F27" s="38" t="s">
        <v>896</v>
      </c>
      <c r="G27" s="38" t="s">
        <v>897</v>
      </c>
      <c r="H27" s="30"/>
      <c r="I27" s="30"/>
      <c r="J27" s="30"/>
      <c r="K27" s="30"/>
    </row>
    <row r="28" spans="1:11" ht="14.1" customHeight="1" x14ac:dyDescent="0.25">
      <c r="A28" s="30"/>
      <c r="B28" s="30"/>
      <c r="C28" s="34" t="s">
        <v>46</v>
      </c>
      <c r="D28" s="38" t="s">
        <v>47</v>
      </c>
      <c r="E28" s="38" t="s">
        <v>898</v>
      </c>
      <c r="F28" s="38" t="s">
        <v>899</v>
      </c>
      <c r="G28" s="38" t="s">
        <v>900</v>
      </c>
      <c r="H28" s="30"/>
      <c r="I28" s="30"/>
      <c r="J28" s="30"/>
      <c r="K28" s="30"/>
    </row>
    <row r="29" spans="1:11" ht="14.1" customHeight="1" x14ac:dyDescent="0.25">
      <c r="A29" s="30"/>
      <c r="B29" s="30"/>
      <c r="C29" s="34" t="s">
        <v>49</v>
      </c>
      <c r="D29" s="38" t="s">
        <v>47</v>
      </c>
      <c r="E29" s="38" t="s">
        <v>901</v>
      </c>
      <c r="F29" s="38" t="s">
        <v>902</v>
      </c>
      <c r="G29" s="38" t="s">
        <v>48</v>
      </c>
      <c r="H29" s="30"/>
      <c r="I29" s="30"/>
      <c r="J29" s="30"/>
      <c r="K29" s="30"/>
    </row>
    <row r="30" spans="1:11" ht="14.1" customHeight="1" x14ac:dyDescent="0.25">
      <c r="A30" s="30"/>
      <c r="B30" s="30"/>
      <c r="C30" s="34" t="s">
        <v>51</v>
      </c>
      <c r="D30" s="38" t="s">
        <v>47</v>
      </c>
      <c r="E30" s="38" t="s">
        <v>903</v>
      </c>
      <c r="F30" s="38" t="s">
        <v>904</v>
      </c>
      <c r="G30" s="38" t="s">
        <v>905</v>
      </c>
      <c r="H30" s="30"/>
      <c r="I30" s="30"/>
      <c r="J30" s="30"/>
      <c r="K30" s="30"/>
    </row>
    <row r="31" spans="1:11" ht="14.1" customHeight="1" x14ac:dyDescent="0.25">
      <c r="A31" s="30"/>
      <c r="B31" s="30"/>
      <c r="C31" s="1363" t="s">
        <v>52</v>
      </c>
      <c r="D31" s="1364"/>
      <c r="E31" s="1364"/>
      <c r="F31" s="1364"/>
      <c r="G31" s="1364"/>
      <c r="H31" s="30"/>
      <c r="I31" s="30"/>
      <c r="J31" s="30"/>
      <c r="K31" s="30"/>
    </row>
    <row r="32" spans="1:11" ht="14.1" customHeight="1" x14ac:dyDescent="0.25">
      <c r="A32" s="30"/>
      <c r="B32" s="30"/>
      <c r="C32" s="42"/>
      <c r="D32" s="43">
        <v>2022</v>
      </c>
      <c r="E32" s="43">
        <v>2023</v>
      </c>
      <c r="F32" s="43">
        <v>2024</v>
      </c>
      <c r="G32" s="43">
        <v>2025</v>
      </c>
      <c r="H32" s="30"/>
      <c r="I32" s="30"/>
      <c r="J32" s="30"/>
      <c r="K32" s="30"/>
    </row>
    <row r="33" spans="1:11" ht="14.1" customHeight="1" x14ac:dyDescent="0.25">
      <c r="A33" s="30"/>
      <c r="B33" s="30"/>
      <c r="C33" s="44"/>
      <c r="D33" s="45" t="s">
        <v>17</v>
      </c>
      <c r="E33" s="45" t="s">
        <v>18</v>
      </c>
      <c r="F33" s="45" t="s">
        <v>18</v>
      </c>
      <c r="G33" s="45" t="s">
        <v>18</v>
      </c>
      <c r="H33" s="30"/>
      <c r="I33" s="30"/>
      <c r="J33" s="30"/>
      <c r="K33" s="30"/>
    </row>
    <row r="34" spans="1:11" ht="14.1" customHeight="1" x14ac:dyDescent="0.25">
      <c r="A34" s="30"/>
      <c r="B34" s="30"/>
      <c r="C34" s="46" t="s">
        <v>53</v>
      </c>
      <c r="D34" s="47">
        <v>311025000</v>
      </c>
      <c r="E34" s="47">
        <v>319000000</v>
      </c>
      <c r="F34" s="47">
        <v>319000000</v>
      </c>
      <c r="G34" s="47">
        <v>319000000</v>
      </c>
      <c r="H34" s="30"/>
      <c r="I34" s="30"/>
      <c r="J34" s="30"/>
      <c r="K34" s="30"/>
    </row>
    <row r="35" spans="1:11" ht="14.1" customHeight="1" x14ac:dyDescent="0.25">
      <c r="A35" s="30"/>
      <c r="B35" s="30"/>
      <c r="C35" s="46" t="s">
        <v>54</v>
      </c>
      <c r="D35" s="47">
        <v>311025000</v>
      </c>
      <c r="E35" s="47">
        <v>319000000</v>
      </c>
      <c r="F35" s="47">
        <v>319000000</v>
      </c>
      <c r="G35" s="47">
        <v>319000000</v>
      </c>
      <c r="H35" s="30"/>
      <c r="I35" s="30"/>
      <c r="J35" s="30"/>
      <c r="K35" s="30"/>
    </row>
    <row r="36" spans="1:11" ht="14.1" customHeight="1" x14ac:dyDescent="0.25">
      <c r="A36" s="30"/>
      <c r="B36" s="30"/>
      <c r="C36" s="46" t="s">
        <v>55</v>
      </c>
      <c r="D36" s="47">
        <v>0</v>
      </c>
      <c r="E36" s="47">
        <v>0</v>
      </c>
      <c r="F36" s="47">
        <v>0</v>
      </c>
      <c r="G36" s="47">
        <v>0</v>
      </c>
      <c r="H36" s="30"/>
      <c r="I36" s="30"/>
      <c r="J36" s="30"/>
      <c r="K36" s="30"/>
    </row>
    <row r="37" spans="1:11" ht="14.1" customHeight="1" x14ac:dyDescent="0.25">
      <c r="A37" s="30"/>
      <c r="B37" s="30"/>
      <c r="C37" s="46" t="s">
        <v>56</v>
      </c>
      <c r="D37" s="47">
        <v>40950000</v>
      </c>
      <c r="E37" s="47">
        <v>42000000</v>
      </c>
      <c r="F37" s="47">
        <v>42000000</v>
      </c>
      <c r="G37" s="47">
        <v>42000000</v>
      </c>
      <c r="H37" s="30"/>
      <c r="I37" s="30"/>
      <c r="J37" s="30"/>
      <c r="K37" s="30"/>
    </row>
    <row r="38" spans="1:11" ht="14.1" customHeight="1" x14ac:dyDescent="0.25">
      <c r="A38" s="30"/>
      <c r="B38" s="30"/>
      <c r="C38" s="46" t="s">
        <v>54</v>
      </c>
      <c r="D38" s="47">
        <v>40950000</v>
      </c>
      <c r="E38" s="47">
        <v>42000000</v>
      </c>
      <c r="F38" s="47">
        <v>42000000</v>
      </c>
      <c r="G38" s="47">
        <v>42000000</v>
      </c>
      <c r="H38" s="30"/>
      <c r="I38" s="30"/>
      <c r="J38" s="30"/>
      <c r="K38" s="30"/>
    </row>
    <row r="39" spans="1:11" ht="14.1" customHeight="1" x14ac:dyDescent="0.25">
      <c r="A39" s="30"/>
      <c r="B39" s="30"/>
      <c r="C39" s="46" t="s">
        <v>55</v>
      </c>
      <c r="D39" s="47">
        <v>0</v>
      </c>
      <c r="E39" s="47">
        <v>0</v>
      </c>
      <c r="F39" s="47">
        <v>0</v>
      </c>
      <c r="G39" s="47">
        <v>0</v>
      </c>
      <c r="H39" s="30"/>
      <c r="I39" s="30"/>
      <c r="J39" s="30"/>
      <c r="K39" s="30"/>
    </row>
    <row r="40" spans="1:11" ht="14.1" customHeight="1" x14ac:dyDescent="0.25">
      <c r="A40" s="30"/>
      <c r="B40" s="30"/>
      <c r="C40" s="46" t="s">
        <v>57</v>
      </c>
      <c r="D40" s="47">
        <v>93429000</v>
      </c>
      <c r="E40" s="47">
        <v>88000000</v>
      </c>
      <c r="F40" s="47">
        <v>108000000</v>
      </c>
      <c r="G40" s="47">
        <v>108000000</v>
      </c>
      <c r="H40" s="30"/>
      <c r="I40" s="30"/>
      <c r="J40" s="30"/>
      <c r="K40" s="30"/>
    </row>
    <row r="41" spans="1:11" ht="14.1" customHeight="1" x14ac:dyDescent="0.25">
      <c r="A41" s="30"/>
      <c r="B41" s="30"/>
      <c r="C41" s="46" t="s">
        <v>54</v>
      </c>
      <c r="D41" s="47">
        <v>93429000</v>
      </c>
      <c r="E41" s="47">
        <v>88000000</v>
      </c>
      <c r="F41" s="47">
        <v>108000000</v>
      </c>
      <c r="G41" s="47">
        <v>108000000</v>
      </c>
      <c r="H41" s="30"/>
      <c r="I41" s="30"/>
      <c r="J41" s="30"/>
      <c r="K41" s="30"/>
    </row>
    <row r="42" spans="1:11" ht="14.1" customHeight="1" x14ac:dyDescent="0.25">
      <c r="A42" s="30"/>
      <c r="B42" s="30"/>
      <c r="C42" s="46" t="s">
        <v>55</v>
      </c>
      <c r="D42" s="47">
        <v>0</v>
      </c>
      <c r="E42" s="47">
        <v>0</v>
      </c>
      <c r="F42" s="47">
        <v>0</v>
      </c>
      <c r="G42" s="47">
        <v>0</v>
      </c>
      <c r="H42" s="30"/>
      <c r="I42" s="30"/>
      <c r="J42" s="30"/>
      <c r="K42" s="30"/>
    </row>
    <row r="43" spans="1:11" ht="14.1" customHeight="1" x14ac:dyDescent="0.25">
      <c r="A43" s="30"/>
      <c r="B43" s="30"/>
      <c r="C43" s="46" t="s">
        <v>58</v>
      </c>
      <c r="D43" s="47">
        <v>0</v>
      </c>
      <c r="E43" s="47">
        <v>0</v>
      </c>
      <c r="F43" s="47">
        <v>0</v>
      </c>
      <c r="G43" s="47">
        <v>0</v>
      </c>
      <c r="H43" s="30"/>
      <c r="I43" s="30"/>
      <c r="J43" s="30"/>
      <c r="K43" s="30"/>
    </row>
    <row r="44" spans="1:11" ht="14.1" customHeight="1" x14ac:dyDescent="0.25">
      <c r="A44" s="30"/>
      <c r="B44" s="30"/>
      <c r="C44" s="46" t="s">
        <v>54</v>
      </c>
      <c r="D44" s="47">
        <v>0</v>
      </c>
      <c r="E44" s="47">
        <v>0</v>
      </c>
      <c r="F44" s="47">
        <v>0</v>
      </c>
      <c r="G44" s="47">
        <v>0</v>
      </c>
      <c r="H44" s="30"/>
      <c r="I44" s="30"/>
      <c r="J44" s="30"/>
      <c r="K44" s="30"/>
    </row>
    <row r="45" spans="1:11" ht="14.1" customHeight="1" x14ac:dyDescent="0.25">
      <c r="A45" s="30"/>
      <c r="B45" s="30"/>
      <c r="C45" s="46" t="s">
        <v>55</v>
      </c>
      <c r="D45" s="47">
        <v>0</v>
      </c>
      <c r="E45" s="47">
        <v>0</v>
      </c>
      <c r="F45" s="47">
        <v>0</v>
      </c>
      <c r="G45" s="47">
        <v>0</v>
      </c>
      <c r="H45" s="30"/>
      <c r="I45" s="30"/>
      <c r="J45" s="30"/>
      <c r="K45" s="30"/>
    </row>
    <row r="46" spans="1:11" ht="14.1" customHeight="1" x14ac:dyDescent="0.25">
      <c r="A46" s="30"/>
      <c r="B46" s="30"/>
      <c r="C46" s="46" t="s">
        <v>59</v>
      </c>
      <c r="D46" s="47">
        <v>0</v>
      </c>
      <c r="E46" s="47">
        <v>0</v>
      </c>
      <c r="F46" s="47">
        <v>0</v>
      </c>
      <c r="G46" s="47">
        <v>0</v>
      </c>
      <c r="H46" s="30"/>
      <c r="I46" s="30"/>
      <c r="J46" s="30"/>
      <c r="K46" s="30"/>
    </row>
    <row r="47" spans="1:11" ht="14.1" customHeight="1" x14ac:dyDescent="0.25">
      <c r="A47" s="30"/>
      <c r="B47" s="30"/>
      <c r="C47" s="46" t="s">
        <v>54</v>
      </c>
      <c r="D47" s="47">
        <v>0</v>
      </c>
      <c r="E47" s="47">
        <v>0</v>
      </c>
      <c r="F47" s="47">
        <v>0</v>
      </c>
      <c r="G47" s="47">
        <v>0</v>
      </c>
      <c r="H47" s="30"/>
      <c r="I47" s="30"/>
      <c r="J47" s="30"/>
      <c r="K47" s="30"/>
    </row>
    <row r="48" spans="1:11" ht="14.1" customHeight="1" x14ac:dyDescent="0.25">
      <c r="A48" s="30"/>
      <c r="B48" s="30"/>
      <c r="C48" s="46" t="s">
        <v>55</v>
      </c>
      <c r="D48" s="47">
        <v>0</v>
      </c>
      <c r="E48" s="47">
        <v>0</v>
      </c>
      <c r="F48" s="47">
        <v>0</v>
      </c>
      <c r="G48" s="47">
        <v>0</v>
      </c>
      <c r="H48" s="30"/>
      <c r="I48" s="30"/>
      <c r="J48" s="30"/>
      <c r="K48" s="30"/>
    </row>
    <row r="49" spans="1:11" ht="14.1" customHeight="1" x14ac:dyDescent="0.25">
      <c r="A49" s="30"/>
      <c r="B49" s="30"/>
      <c r="C49" s="46" t="s">
        <v>60</v>
      </c>
      <c r="D49" s="47">
        <v>150000</v>
      </c>
      <c r="E49" s="47">
        <v>0</v>
      </c>
      <c r="F49" s="47">
        <v>0</v>
      </c>
      <c r="G49" s="47">
        <v>0</v>
      </c>
      <c r="H49" s="30"/>
      <c r="I49" s="30"/>
      <c r="J49" s="30"/>
      <c r="K49" s="30"/>
    </row>
    <row r="50" spans="1:11" ht="14.1" customHeight="1" x14ac:dyDescent="0.25">
      <c r="A50" s="30"/>
      <c r="B50" s="30"/>
      <c r="C50" s="46" t="s">
        <v>54</v>
      </c>
      <c r="D50" s="47">
        <v>150000</v>
      </c>
      <c r="E50" s="47">
        <v>0</v>
      </c>
      <c r="F50" s="47">
        <v>0</v>
      </c>
      <c r="G50" s="47">
        <v>0</v>
      </c>
      <c r="H50" s="30"/>
      <c r="I50" s="30"/>
      <c r="J50" s="30"/>
      <c r="K50" s="30"/>
    </row>
    <row r="51" spans="1:11" ht="14.1" customHeight="1" x14ac:dyDescent="0.25">
      <c r="A51" s="30"/>
      <c r="B51" s="30"/>
      <c r="C51" s="46" t="s">
        <v>55</v>
      </c>
      <c r="D51" s="47">
        <v>0</v>
      </c>
      <c r="E51" s="47">
        <v>0</v>
      </c>
      <c r="F51" s="47">
        <v>0</v>
      </c>
      <c r="G51" s="47">
        <v>0</v>
      </c>
      <c r="H51" s="30"/>
      <c r="I51" s="30"/>
      <c r="J51" s="30"/>
      <c r="K51" s="30"/>
    </row>
    <row r="52" spans="1:11" ht="14.1" customHeight="1" x14ac:dyDescent="0.25">
      <c r="A52" s="30"/>
      <c r="B52" s="30"/>
      <c r="C52" s="46" t="s">
        <v>61</v>
      </c>
      <c r="D52" s="47">
        <v>1600000</v>
      </c>
      <c r="E52" s="47">
        <v>0</v>
      </c>
      <c r="F52" s="47">
        <v>0</v>
      </c>
      <c r="G52" s="47">
        <v>0</v>
      </c>
      <c r="H52" s="30"/>
      <c r="I52" s="30"/>
      <c r="J52" s="30"/>
      <c r="K52" s="30"/>
    </row>
    <row r="53" spans="1:11" ht="14.1" customHeight="1" x14ac:dyDescent="0.25">
      <c r="A53" s="30"/>
      <c r="B53" s="30"/>
      <c r="C53" s="46" t="s">
        <v>54</v>
      </c>
      <c r="D53" s="47">
        <v>1600000</v>
      </c>
      <c r="E53" s="47">
        <v>0</v>
      </c>
      <c r="F53" s="47">
        <v>0</v>
      </c>
      <c r="G53" s="47">
        <v>0</v>
      </c>
      <c r="H53" s="30"/>
      <c r="I53" s="30"/>
      <c r="J53" s="30"/>
      <c r="K53" s="30"/>
    </row>
    <row r="54" spans="1:11" ht="14.1" customHeight="1" x14ac:dyDescent="0.25">
      <c r="A54" s="30"/>
      <c r="B54" s="30"/>
      <c r="C54" s="46" t="s">
        <v>55</v>
      </c>
      <c r="D54" s="47">
        <v>0</v>
      </c>
      <c r="E54" s="47">
        <v>0</v>
      </c>
      <c r="F54" s="47">
        <v>0</v>
      </c>
      <c r="G54" s="47">
        <v>0</v>
      </c>
      <c r="H54" s="30"/>
      <c r="I54" s="30"/>
      <c r="J54" s="30"/>
      <c r="K54" s="30"/>
    </row>
    <row r="55" spans="1:11" ht="14.1" customHeight="1" x14ac:dyDescent="0.25">
      <c r="A55" s="30"/>
      <c r="B55" s="30"/>
      <c r="C55" s="46" t="s">
        <v>62</v>
      </c>
      <c r="D55" s="47">
        <v>0</v>
      </c>
      <c r="E55" s="47">
        <v>0</v>
      </c>
      <c r="F55" s="47">
        <v>0</v>
      </c>
      <c r="G55" s="47">
        <v>0</v>
      </c>
      <c r="H55" s="30"/>
      <c r="I55" s="30"/>
      <c r="J55" s="30"/>
      <c r="K55" s="30"/>
    </row>
    <row r="56" spans="1:11" ht="14.1" customHeight="1" x14ac:dyDescent="0.25">
      <c r="A56" s="30"/>
      <c r="B56" s="30"/>
      <c r="C56" s="46" t="s">
        <v>54</v>
      </c>
      <c r="D56" s="47">
        <v>0</v>
      </c>
      <c r="E56" s="47">
        <v>0</v>
      </c>
      <c r="F56" s="47">
        <v>0</v>
      </c>
      <c r="G56" s="47">
        <v>0</v>
      </c>
      <c r="H56" s="30"/>
      <c r="I56" s="30"/>
      <c r="J56" s="30"/>
      <c r="K56" s="30"/>
    </row>
    <row r="57" spans="1:11" ht="14.1" customHeight="1" x14ac:dyDescent="0.25">
      <c r="A57" s="30"/>
      <c r="B57" s="30"/>
      <c r="C57" s="46" t="s">
        <v>63</v>
      </c>
      <c r="D57" s="47">
        <v>0</v>
      </c>
      <c r="E57" s="47">
        <v>0</v>
      </c>
      <c r="F57" s="47">
        <v>0</v>
      </c>
      <c r="G57" s="47">
        <v>0</v>
      </c>
      <c r="H57" s="30"/>
      <c r="I57" s="30"/>
      <c r="J57" s="30"/>
      <c r="K57" s="30"/>
    </row>
    <row r="58" spans="1:11" ht="14.1" customHeight="1" x14ac:dyDescent="0.25">
      <c r="A58" s="30"/>
      <c r="B58" s="30"/>
      <c r="C58" s="46" t="s">
        <v>64</v>
      </c>
      <c r="D58" s="47">
        <v>0</v>
      </c>
      <c r="E58" s="47">
        <v>0</v>
      </c>
      <c r="F58" s="47">
        <v>0</v>
      </c>
      <c r="G58" s="47">
        <v>0</v>
      </c>
      <c r="H58" s="30"/>
      <c r="I58" s="30"/>
      <c r="J58" s="30"/>
      <c r="K58" s="30"/>
    </row>
    <row r="59" spans="1:11" ht="14.1" customHeight="1" x14ac:dyDescent="0.25">
      <c r="A59" s="30"/>
      <c r="B59" s="30"/>
      <c r="C59" s="46" t="s">
        <v>65</v>
      </c>
      <c r="D59" s="47">
        <v>0</v>
      </c>
      <c r="E59" s="47">
        <v>0</v>
      </c>
      <c r="F59" s="47">
        <v>0</v>
      </c>
      <c r="G59" s="47">
        <v>0</v>
      </c>
      <c r="H59" s="30"/>
      <c r="I59" s="30"/>
      <c r="J59" s="30"/>
      <c r="K59" s="30"/>
    </row>
    <row r="60" spans="1:11" ht="14.1" customHeight="1" x14ac:dyDescent="0.25">
      <c r="A60" s="30"/>
      <c r="B60" s="30"/>
      <c r="C60" s="46" t="s">
        <v>66</v>
      </c>
      <c r="D60" s="47">
        <v>0</v>
      </c>
      <c r="E60" s="47">
        <v>0</v>
      </c>
      <c r="F60" s="47">
        <v>0</v>
      </c>
      <c r="G60" s="47">
        <v>0</v>
      </c>
      <c r="H60" s="30"/>
      <c r="I60" s="30"/>
      <c r="J60" s="30"/>
      <c r="K60" s="30"/>
    </row>
    <row r="61" spans="1:11" ht="14.1" customHeight="1" x14ac:dyDescent="0.25">
      <c r="A61" s="30"/>
      <c r="B61" s="30"/>
      <c r="C61" s="46" t="s">
        <v>67</v>
      </c>
      <c r="D61" s="47">
        <v>0</v>
      </c>
      <c r="E61" s="47">
        <v>0</v>
      </c>
      <c r="F61" s="47">
        <v>0</v>
      </c>
      <c r="G61" s="47">
        <v>0</v>
      </c>
      <c r="H61" s="30"/>
      <c r="I61" s="30"/>
      <c r="J61" s="30"/>
      <c r="K61" s="30"/>
    </row>
    <row r="62" spans="1:11" ht="14.1" customHeight="1" x14ac:dyDescent="0.25">
      <c r="A62" s="30"/>
      <c r="B62" s="30"/>
      <c r="C62" s="46" t="s">
        <v>54</v>
      </c>
      <c r="D62" s="47">
        <v>0</v>
      </c>
      <c r="E62" s="47">
        <v>0</v>
      </c>
      <c r="F62" s="47">
        <v>0</v>
      </c>
      <c r="G62" s="47">
        <v>0</v>
      </c>
      <c r="H62" s="30"/>
      <c r="I62" s="30"/>
      <c r="J62" s="30"/>
      <c r="K62" s="30"/>
    </row>
    <row r="63" spans="1:11" ht="14.1" customHeight="1" x14ac:dyDescent="0.25">
      <c r="A63" s="30"/>
      <c r="B63" s="30"/>
      <c r="C63" s="46" t="s">
        <v>63</v>
      </c>
      <c r="D63" s="47">
        <v>0</v>
      </c>
      <c r="E63" s="47">
        <v>0</v>
      </c>
      <c r="F63" s="47">
        <v>0</v>
      </c>
      <c r="G63" s="47">
        <v>0</v>
      </c>
      <c r="H63" s="30"/>
      <c r="I63" s="30"/>
      <c r="J63" s="30"/>
      <c r="K63" s="30"/>
    </row>
    <row r="64" spans="1:11" ht="14.1" customHeight="1" x14ac:dyDescent="0.25">
      <c r="A64" s="30"/>
      <c r="B64" s="30"/>
      <c r="C64" s="46" t="s">
        <v>64</v>
      </c>
      <c r="D64" s="47">
        <v>0</v>
      </c>
      <c r="E64" s="47">
        <v>0</v>
      </c>
      <c r="F64" s="47">
        <v>0</v>
      </c>
      <c r="G64" s="47">
        <v>0</v>
      </c>
      <c r="H64" s="30"/>
      <c r="I64" s="30"/>
      <c r="J64" s="30"/>
      <c r="K64" s="30"/>
    </row>
    <row r="65" spans="1:11" ht="14.1" customHeight="1" x14ac:dyDescent="0.25">
      <c r="A65" s="30"/>
      <c r="B65" s="30"/>
      <c r="C65" s="46" t="s">
        <v>65</v>
      </c>
      <c r="D65" s="47">
        <v>0</v>
      </c>
      <c r="E65" s="47">
        <v>0</v>
      </c>
      <c r="F65" s="47">
        <v>0</v>
      </c>
      <c r="G65" s="47">
        <v>0</v>
      </c>
      <c r="H65" s="30"/>
      <c r="I65" s="30"/>
      <c r="J65" s="30"/>
      <c r="K65" s="30"/>
    </row>
    <row r="66" spans="1:11" ht="14.1" customHeight="1" x14ac:dyDescent="0.25">
      <c r="A66" s="30"/>
      <c r="B66" s="30"/>
      <c r="C66" s="46" t="s">
        <v>66</v>
      </c>
      <c r="D66" s="47">
        <v>0</v>
      </c>
      <c r="E66" s="47">
        <v>0</v>
      </c>
      <c r="F66" s="47">
        <v>0</v>
      </c>
      <c r="G66" s="47">
        <v>0</v>
      </c>
      <c r="H66" s="30"/>
      <c r="I66" s="30"/>
      <c r="J66" s="30"/>
      <c r="K66" s="30"/>
    </row>
    <row r="67" spans="1:11" ht="14.1" customHeight="1" x14ac:dyDescent="0.25">
      <c r="A67" s="30"/>
      <c r="B67" s="30"/>
      <c r="C67" s="46" t="s">
        <v>68</v>
      </c>
      <c r="D67" s="47">
        <v>0</v>
      </c>
      <c r="E67" s="47">
        <v>0</v>
      </c>
      <c r="F67" s="47">
        <v>0</v>
      </c>
      <c r="G67" s="47">
        <v>0</v>
      </c>
      <c r="H67" s="30"/>
      <c r="I67" s="30"/>
      <c r="J67" s="30"/>
      <c r="K67" s="30"/>
    </row>
    <row r="68" spans="1:11" ht="14.1" customHeight="1" x14ac:dyDescent="0.25">
      <c r="A68" s="30"/>
      <c r="B68" s="30"/>
      <c r="C68" s="46" t="s">
        <v>54</v>
      </c>
      <c r="D68" s="47">
        <v>0</v>
      </c>
      <c r="E68" s="47">
        <v>0</v>
      </c>
      <c r="F68" s="47">
        <v>0</v>
      </c>
      <c r="G68" s="47">
        <v>0</v>
      </c>
      <c r="H68" s="30"/>
      <c r="I68" s="30"/>
      <c r="J68" s="30"/>
      <c r="K68" s="30"/>
    </row>
    <row r="69" spans="1:11" ht="14.1" customHeight="1" x14ac:dyDescent="0.25">
      <c r="A69" s="30"/>
      <c r="B69" s="30"/>
      <c r="C69" s="46" t="s">
        <v>63</v>
      </c>
      <c r="D69" s="47">
        <v>0</v>
      </c>
      <c r="E69" s="47">
        <v>0</v>
      </c>
      <c r="F69" s="47">
        <v>0</v>
      </c>
      <c r="G69" s="47">
        <v>0</v>
      </c>
      <c r="H69" s="30"/>
      <c r="I69" s="30"/>
      <c r="J69" s="30"/>
      <c r="K69" s="30"/>
    </row>
    <row r="70" spans="1:11" ht="14.1" customHeight="1" x14ac:dyDescent="0.25">
      <c r="A70" s="30"/>
      <c r="B70" s="30"/>
      <c r="C70" s="46" t="s">
        <v>64</v>
      </c>
      <c r="D70" s="47">
        <v>0</v>
      </c>
      <c r="E70" s="47">
        <v>0</v>
      </c>
      <c r="F70" s="47">
        <v>0</v>
      </c>
      <c r="G70" s="47">
        <v>0</v>
      </c>
      <c r="H70" s="30"/>
      <c r="I70" s="30"/>
      <c r="J70" s="30"/>
      <c r="K70" s="30"/>
    </row>
    <row r="71" spans="1:11" ht="14.1" customHeight="1" x14ac:dyDescent="0.25">
      <c r="A71" s="30"/>
      <c r="B71" s="30"/>
      <c r="C71" s="46" t="s">
        <v>65</v>
      </c>
      <c r="D71" s="47">
        <v>0</v>
      </c>
      <c r="E71" s="47">
        <v>0</v>
      </c>
      <c r="F71" s="47">
        <v>0</v>
      </c>
      <c r="G71" s="47">
        <v>0</v>
      </c>
      <c r="H71" s="30"/>
      <c r="I71" s="30"/>
      <c r="J71" s="30"/>
      <c r="K71" s="30"/>
    </row>
    <row r="72" spans="1:11" ht="14.1" customHeight="1" x14ac:dyDescent="0.25">
      <c r="A72" s="30"/>
      <c r="B72" s="30"/>
      <c r="C72" s="46" t="s">
        <v>66</v>
      </c>
      <c r="D72" s="47">
        <v>0</v>
      </c>
      <c r="E72" s="47">
        <v>0</v>
      </c>
      <c r="F72" s="47">
        <v>0</v>
      </c>
      <c r="G72" s="47">
        <v>0</v>
      </c>
      <c r="H72" s="30"/>
      <c r="I72" s="30"/>
      <c r="J72" s="30"/>
      <c r="K72" s="30"/>
    </row>
    <row r="73" spans="1:11" ht="14.1" customHeight="1" x14ac:dyDescent="0.25">
      <c r="A73" s="30"/>
      <c r="B73" s="30"/>
      <c r="C73" s="46" t="s">
        <v>69</v>
      </c>
      <c r="D73" s="47">
        <v>0</v>
      </c>
      <c r="E73" s="47">
        <v>0</v>
      </c>
      <c r="F73" s="47">
        <v>0</v>
      </c>
      <c r="G73" s="47">
        <v>0</v>
      </c>
      <c r="H73" s="30"/>
      <c r="I73" s="30"/>
      <c r="J73" s="30"/>
      <c r="K73" s="30"/>
    </row>
    <row r="74" spans="1:11" ht="14.1" customHeight="1" x14ac:dyDescent="0.25">
      <c r="A74" s="30"/>
      <c r="B74" s="30"/>
      <c r="C74" s="46" t="s">
        <v>70</v>
      </c>
      <c r="D74" s="47">
        <v>0</v>
      </c>
      <c r="E74" s="47">
        <v>0</v>
      </c>
      <c r="F74" s="47">
        <v>0</v>
      </c>
      <c r="G74" s="47">
        <v>0</v>
      </c>
      <c r="H74" s="30"/>
      <c r="I74" s="30"/>
      <c r="J74" s="30"/>
      <c r="K74" s="30"/>
    </row>
    <row r="75" spans="1:11" ht="14.1" customHeight="1" x14ac:dyDescent="0.25">
      <c r="A75" s="30"/>
      <c r="B75" s="30"/>
      <c r="C75" s="48" t="s">
        <v>71</v>
      </c>
      <c r="D75" s="47">
        <v>447154000</v>
      </c>
      <c r="E75" s="47">
        <v>449000000</v>
      </c>
      <c r="F75" s="47">
        <v>469000000</v>
      </c>
      <c r="G75" s="47">
        <v>469000000</v>
      </c>
      <c r="H75" s="30"/>
      <c r="I75" s="30"/>
      <c r="J75" s="30"/>
      <c r="K75" s="30"/>
    </row>
    <row r="76" spans="1:11" ht="27" customHeight="1" x14ac:dyDescent="0.25">
      <c r="A76" s="30"/>
      <c r="B76" s="30"/>
      <c r="C76" s="33" t="s">
        <v>14</v>
      </c>
      <c r="D76" s="1372" t="s">
        <v>372</v>
      </c>
      <c r="E76" s="1373"/>
      <c r="F76" s="1373"/>
      <c r="G76" s="1373"/>
      <c r="H76" s="30"/>
      <c r="I76" s="30"/>
      <c r="J76" s="30"/>
      <c r="K76" s="30"/>
    </row>
    <row r="77" spans="1:11" ht="26.1" customHeight="1" x14ac:dyDescent="0.25">
      <c r="A77" s="30"/>
      <c r="B77" s="30"/>
      <c r="C77" s="33" t="s">
        <v>21</v>
      </c>
      <c r="D77" s="1372" t="s">
        <v>47</v>
      </c>
      <c r="E77" s="1373"/>
      <c r="F77" s="1373"/>
      <c r="G77" s="1373"/>
      <c r="H77" s="30"/>
      <c r="I77" s="30"/>
      <c r="J77" s="30"/>
      <c r="K77" s="30"/>
    </row>
    <row r="78" spans="1:11" ht="14.1" customHeight="1" x14ac:dyDescent="0.25">
      <c r="A78" s="30"/>
      <c r="B78" s="30"/>
      <c r="C78" s="1370" t="s">
        <v>72</v>
      </c>
      <c r="D78" s="1371"/>
      <c r="E78" s="1371"/>
      <c r="F78" s="1371"/>
      <c r="G78" s="1371"/>
      <c r="H78" s="30"/>
      <c r="I78" s="30"/>
      <c r="J78" s="30"/>
      <c r="K78" s="30"/>
    </row>
    <row r="79" spans="1:11" ht="14.1" customHeight="1" x14ac:dyDescent="0.25">
      <c r="A79" s="30"/>
      <c r="B79" s="30"/>
      <c r="C79" s="151" t="s">
        <v>906</v>
      </c>
      <c r="D79" s="1370" t="s">
        <v>907</v>
      </c>
      <c r="E79" s="1371"/>
      <c r="F79" s="1371"/>
      <c r="G79" s="1371"/>
      <c r="H79" s="30"/>
      <c r="I79" s="30"/>
      <c r="J79" s="30"/>
      <c r="K79" s="30"/>
    </row>
    <row r="80" spans="1:11" ht="14.1" customHeight="1" x14ac:dyDescent="0.25">
      <c r="A80" s="30"/>
      <c r="B80" s="30"/>
      <c r="C80" s="40" t="s">
        <v>33</v>
      </c>
      <c r="D80" s="1368" t="s">
        <v>908</v>
      </c>
      <c r="E80" s="1369"/>
      <c r="F80" s="1369"/>
      <c r="G80" s="1369"/>
      <c r="H80" s="30"/>
      <c r="I80" s="30"/>
      <c r="J80" s="30"/>
      <c r="K80" s="30"/>
    </row>
    <row r="81" spans="1:11" ht="14.1" customHeight="1" x14ac:dyDescent="0.25">
      <c r="A81" s="30"/>
      <c r="B81" s="30"/>
      <c r="C81" s="41" t="s">
        <v>35</v>
      </c>
      <c r="D81" s="1361" t="s">
        <v>909</v>
      </c>
      <c r="E81" s="1362"/>
      <c r="F81" s="1362"/>
      <c r="G81" s="1362"/>
      <c r="H81" s="30"/>
      <c r="I81" s="30"/>
      <c r="J81" s="30"/>
      <c r="K81" s="30"/>
    </row>
    <row r="82" spans="1:11" ht="14.1" customHeight="1" x14ac:dyDescent="0.25">
      <c r="A82" s="30"/>
      <c r="B82" s="30"/>
      <c r="C82" s="41" t="s">
        <v>37</v>
      </c>
      <c r="D82" s="1361" t="s">
        <v>910</v>
      </c>
      <c r="E82" s="1362"/>
      <c r="F82" s="1362"/>
      <c r="G82" s="1362"/>
      <c r="H82" s="30"/>
      <c r="I82" s="30"/>
      <c r="J82" s="30"/>
      <c r="K82" s="30"/>
    </row>
    <row r="83" spans="1:11" ht="15" customHeight="1" x14ac:dyDescent="0.25">
      <c r="A83" s="30"/>
      <c r="B83" s="30"/>
      <c r="C83" s="42"/>
      <c r="D83" s="43">
        <v>2022</v>
      </c>
      <c r="E83" s="43">
        <v>2023</v>
      </c>
      <c r="F83" s="43">
        <v>2024</v>
      </c>
      <c r="G83" s="43">
        <v>2025</v>
      </c>
      <c r="H83" s="30"/>
      <c r="I83" s="30"/>
      <c r="J83" s="30"/>
      <c r="K83" s="30"/>
    </row>
    <row r="84" spans="1:11" ht="15" customHeight="1" x14ac:dyDescent="0.25">
      <c r="A84" s="30"/>
      <c r="B84" s="30"/>
      <c r="C84" s="44"/>
      <c r="D84" s="45" t="s">
        <v>17</v>
      </c>
      <c r="E84" s="45" t="s">
        <v>18</v>
      </c>
      <c r="F84" s="45" t="s">
        <v>18</v>
      </c>
      <c r="G84" s="45" t="s">
        <v>18</v>
      </c>
      <c r="H84" s="30"/>
      <c r="I84" s="30"/>
      <c r="J84" s="30"/>
      <c r="K84" s="30"/>
    </row>
    <row r="85" spans="1:11" ht="14.1" customHeight="1" x14ac:dyDescent="0.25">
      <c r="A85" s="30"/>
      <c r="B85" s="30"/>
      <c r="C85" s="34" t="s">
        <v>39</v>
      </c>
      <c r="D85" s="38" t="s">
        <v>25</v>
      </c>
      <c r="E85" s="38" t="s">
        <v>911</v>
      </c>
      <c r="F85" s="38" t="s">
        <v>180</v>
      </c>
      <c r="G85" s="38" t="s">
        <v>398</v>
      </c>
      <c r="H85" s="30"/>
      <c r="I85" s="30"/>
      <c r="J85" s="30"/>
      <c r="K85" s="30"/>
    </row>
    <row r="86" spans="1:11" ht="14.1" customHeight="1" x14ac:dyDescent="0.25">
      <c r="A86" s="30"/>
      <c r="B86" s="30"/>
      <c r="C86" s="34" t="s">
        <v>40</v>
      </c>
      <c r="D86" s="38" t="s">
        <v>80</v>
      </c>
      <c r="E86" s="38" t="s">
        <v>912</v>
      </c>
      <c r="F86" s="38" t="s">
        <v>913</v>
      </c>
      <c r="G86" s="38" t="s">
        <v>914</v>
      </c>
      <c r="H86" s="30"/>
      <c r="I86" s="30"/>
      <c r="J86" s="30"/>
      <c r="K86" s="30"/>
    </row>
    <row r="87" spans="1:11" ht="14.1" customHeight="1" x14ac:dyDescent="0.25">
      <c r="A87" s="30"/>
      <c r="B87" s="30"/>
      <c r="C87" s="34" t="s">
        <v>43</v>
      </c>
      <c r="D87" s="38" t="s">
        <v>915</v>
      </c>
      <c r="E87" s="38" t="s">
        <v>916</v>
      </c>
      <c r="F87" s="38" t="s">
        <v>917</v>
      </c>
      <c r="G87" s="38" t="s">
        <v>918</v>
      </c>
      <c r="H87" s="30"/>
      <c r="I87" s="30"/>
      <c r="J87" s="30"/>
      <c r="K87" s="30"/>
    </row>
    <row r="88" spans="1:11" ht="14.1" customHeight="1" x14ac:dyDescent="0.25">
      <c r="A88" s="30"/>
      <c r="B88" s="30"/>
      <c r="C88" s="34" t="s">
        <v>46</v>
      </c>
      <c r="D88" s="38" t="s">
        <v>47</v>
      </c>
      <c r="E88" s="38" t="s">
        <v>113</v>
      </c>
      <c r="F88" s="38" t="s">
        <v>919</v>
      </c>
      <c r="G88" s="38" t="s">
        <v>920</v>
      </c>
      <c r="H88" s="30"/>
      <c r="I88" s="30"/>
      <c r="J88" s="30"/>
      <c r="K88" s="30"/>
    </row>
    <row r="89" spans="1:11" ht="14.1" customHeight="1" x14ac:dyDescent="0.25">
      <c r="A89" s="30"/>
      <c r="B89" s="30"/>
      <c r="C89" s="34" t="s">
        <v>49</v>
      </c>
      <c r="D89" s="38" t="s">
        <v>47</v>
      </c>
      <c r="E89" s="38" t="s">
        <v>921</v>
      </c>
      <c r="F89" s="38" t="s">
        <v>922</v>
      </c>
      <c r="G89" s="38" t="s">
        <v>923</v>
      </c>
      <c r="H89" s="30"/>
      <c r="I89" s="30"/>
      <c r="J89" s="30"/>
      <c r="K89" s="30"/>
    </row>
    <row r="90" spans="1:11" ht="14.1" customHeight="1" x14ac:dyDescent="0.25">
      <c r="A90" s="30"/>
      <c r="B90" s="30"/>
      <c r="C90" s="34" t="s">
        <v>51</v>
      </c>
      <c r="D90" s="38" t="s">
        <v>47</v>
      </c>
      <c r="E90" s="38" t="s">
        <v>924</v>
      </c>
      <c r="F90" s="38" t="s">
        <v>925</v>
      </c>
      <c r="G90" s="38" t="s">
        <v>926</v>
      </c>
      <c r="H90" s="30"/>
      <c r="I90" s="30"/>
      <c r="J90" s="30"/>
      <c r="K90" s="30"/>
    </row>
    <row r="91" spans="1:11" ht="14.1" customHeight="1" x14ac:dyDescent="0.25">
      <c r="A91" s="30"/>
      <c r="B91" s="30"/>
      <c r="C91" s="1363" t="s">
        <v>52</v>
      </c>
      <c r="D91" s="1364"/>
      <c r="E91" s="1364"/>
      <c r="F91" s="1364"/>
      <c r="G91" s="1364"/>
      <c r="H91" s="30"/>
      <c r="I91" s="30"/>
      <c r="J91" s="30"/>
      <c r="K91" s="30"/>
    </row>
    <row r="92" spans="1:11" ht="14.1" customHeight="1" x14ac:dyDescent="0.25">
      <c r="A92" s="30"/>
      <c r="B92" s="30"/>
      <c r="C92" s="42"/>
      <c r="D92" s="43">
        <v>2022</v>
      </c>
      <c r="E92" s="43">
        <v>2023</v>
      </c>
      <c r="F92" s="43">
        <v>2024</v>
      </c>
      <c r="G92" s="43">
        <v>2025</v>
      </c>
      <c r="H92" s="30"/>
      <c r="I92" s="30"/>
      <c r="J92" s="30"/>
      <c r="K92" s="30"/>
    </row>
    <row r="93" spans="1:11" ht="14.1" customHeight="1" x14ac:dyDescent="0.25">
      <c r="A93" s="30"/>
      <c r="B93" s="30"/>
      <c r="C93" s="44"/>
      <c r="D93" s="45" t="s">
        <v>17</v>
      </c>
      <c r="E93" s="45" t="s">
        <v>18</v>
      </c>
      <c r="F93" s="45" t="s">
        <v>18</v>
      </c>
      <c r="G93" s="45" t="s">
        <v>18</v>
      </c>
      <c r="H93" s="30"/>
      <c r="I93" s="30"/>
      <c r="J93" s="30"/>
      <c r="K93" s="30"/>
    </row>
    <row r="94" spans="1:11" ht="14.1" customHeight="1" x14ac:dyDescent="0.25">
      <c r="A94" s="30"/>
      <c r="B94" s="30"/>
      <c r="C94" s="46" t="s">
        <v>53</v>
      </c>
      <c r="D94" s="47">
        <v>0</v>
      </c>
      <c r="E94" s="47">
        <v>0</v>
      </c>
      <c r="F94" s="47">
        <v>0</v>
      </c>
      <c r="G94" s="47">
        <v>0</v>
      </c>
      <c r="H94" s="30"/>
      <c r="I94" s="30"/>
      <c r="J94" s="30"/>
      <c r="K94" s="30"/>
    </row>
    <row r="95" spans="1:11" ht="14.1" customHeight="1" x14ac:dyDescent="0.25">
      <c r="A95" s="30"/>
      <c r="B95" s="30"/>
      <c r="C95" s="46" t="s">
        <v>54</v>
      </c>
      <c r="D95" s="47">
        <v>0</v>
      </c>
      <c r="E95" s="47">
        <v>0</v>
      </c>
      <c r="F95" s="47">
        <v>0</v>
      </c>
      <c r="G95" s="47">
        <v>0</v>
      </c>
      <c r="H95" s="30"/>
      <c r="I95" s="30"/>
      <c r="J95" s="30"/>
      <c r="K95" s="30"/>
    </row>
    <row r="96" spans="1:11" ht="14.1" customHeight="1" x14ac:dyDescent="0.25">
      <c r="A96" s="30"/>
      <c r="B96" s="30"/>
      <c r="C96" s="46" t="s">
        <v>55</v>
      </c>
      <c r="D96" s="47">
        <v>0</v>
      </c>
      <c r="E96" s="47">
        <v>0</v>
      </c>
      <c r="F96" s="47">
        <v>0</v>
      </c>
      <c r="G96" s="47">
        <v>0</v>
      </c>
      <c r="H96" s="30"/>
      <c r="I96" s="30"/>
      <c r="J96" s="30"/>
      <c r="K96" s="30"/>
    </row>
    <row r="97" spans="1:11" ht="14.1" customHeight="1" x14ac:dyDescent="0.25">
      <c r="A97" s="30"/>
      <c r="B97" s="30"/>
      <c r="C97" s="46" t="s">
        <v>56</v>
      </c>
      <c r="D97" s="47">
        <v>0</v>
      </c>
      <c r="E97" s="47">
        <v>0</v>
      </c>
      <c r="F97" s="47">
        <v>0</v>
      </c>
      <c r="G97" s="47">
        <v>0</v>
      </c>
      <c r="H97" s="30"/>
      <c r="I97" s="30"/>
      <c r="J97" s="30"/>
      <c r="K97" s="30"/>
    </row>
    <row r="98" spans="1:11" ht="14.1" customHeight="1" x14ac:dyDescent="0.25">
      <c r="A98" s="30"/>
      <c r="B98" s="30"/>
      <c r="C98" s="46" t="s">
        <v>54</v>
      </c>
      <c r="D98" s="47">
        <v>0</v>
      </c>
      <c r="E98" s="47">
        <v>0</v>
      </c>
      <c r="F98" s="47">
        <v>0</v>
      </c>
      <c r="G98" s="47">
        <v>0</v>
      </c>
      <c r="H98" s="30"/>
      <c r="I98" s="30"/>
      <c r="J98" s="30"/>
      <c r="K98" s="30"/>
    </row>
    <row r="99" spans="1:11" ht="14.1" customHeight="1" x14ac:dyDescent="0.25">
      <c r="A99" s="30"/>
      <c r="B99" s="30"/>
      <c r="C99" s="46" t="s">
        <v>55</v>
      </c>
      <c r="D99" s="47">
        <v>0</v>
      </c>
      <c r="E99" s="47">
        <v>0</v>
      </c>
      <c r="F99" s="47">
        <v>0</v>
      </c>
      <c r="G99" s="47">
        <v>0</v>
      </c>
      <c r="H99" s="30"/>
      <c r="I99" s="30"/>
      <c r="J99" s="30"/>
      <c r="K99" s="30"/>
    </row>
    <row r="100" spans="1:11" ht="14.1" customHeight="1" x14ac:dyDescent="0.25">
      <c r="A100" s="30"/>
      <c r="B100" s="30"/>
      <c r="C100" s="46" t="s">
        <v>57</v>
      </c>
      <c r="D100" s="47">
        <v>0</v>
      </c>
      <c r="E100" s="47">
        <v>0</v>
      </c>
      <c r="F100" s="47">
        <v>0</v>
      </c>
      <c r="G100" s="47">
        <v>0</v>
      </c>
      <c r="H100" s="30"/>
      <c r="I100" s="30"/>
      <c r="J100" s="30"/>
      <c r="K100" s="30"/>
    </row>
    <row r="101" spans="1:11" ht="14.1" customHeight="1" x14ac:dyDescent="0.25">
      <c r="A101" s="30"/>
      <c r="B101" s="30"/>
      <c r="C101" s="46" t="s">
        <v>54</v>
      </c>
      <c r="D101" s="47">
        <v>0</v>
      </c>
      <c r="E101" s="47">
        <v>0</v>
      </c>
      <c r="F101" s="47">
        <v>0</v>
      </c>
      <c r="G101" s="47">
        <v>0</v>
      </c>
      <c r="H101" s="30"/>
      <c r="I101" s="30"/>
      <c r="J101" s="30"/>
      <c r="K101" s="30"/>
    </row>
    <row r="102" spans="1:11" ht="14.1" customHeight="1" x14ac:dyDescent="0.25">
      <c r="A102" s="30"/>
      <c r="B102" s="30"/>
      <c r="C102" s="46" t="s">
        <v>55</v>
      </c>
      <c r="D102" s="47">
        <v>0</v>
      </c>
      <c r="E102" s="47">
        <v>0</v>
      </c>
      <c r="F102" s="47">
        <v>0</v>
      </c>
      <c r="G102" s="47">
        <v>0</v>
      </c>
      <c r="H102" s="30"/>
      <c r="I102" s="30"/>
      <c r="J102" s="30"/>
      <c r="K102" s="30"/>
    </row>
    <row r="103" spans="1:11" ht="14.1" customHeight="1" x14ac:dyDescent="0.25">
      <c r="A103" s="30"/>
      <c r="B103" s="30"/>
      <c r="C103" s="46" t="s">
        <v>58</v>
      </c>
      <c r="D103" s="47">
        <v>0</v>
      </c>
      <c r="E103" s="47">
        <v>0</v>
      </c>
      <c r="F103" s="47">
        <v>0</v>
      </c>
      <c r="G103" s="47">
        <v>0</v>
      </c>
      <c r="H103" s="30"/>
      <c r="I103" s="30"/>
      <c r="J103" s="30"/>
      <c r="K103" s="30"/>
    </row>
    <row r="104" spans="1:11" ht="14.1" customHeight="1" x14ac:dyDescent="0.25">
      <c r="A104" s="30"/>
      <c r="B104" s="30"/>
      <c r="C104" s="46" t="s">
        <v>54</v>
      </c>
      <c r="D104" s="47">
        <v>0</v>
      </c>
      <c r="E104" s="47">
        <v>0</v>
      </c>
      <c r="F104" s="47">
        <v>0</v>
      </c>
      <c r="G104" s="47">
        <v>0</v>
      </c>
      <c r="H104" s="30"/>
      <c r="I104" s="30"/>
      <c r="J104" s="30"/>
      <c r="K104" s="30"/>
    </row>
    <row r="105" spans="1:11" ht="14.1" customHeight="1" x14ac:dyDescent="0.25">
      <c r="A105" s="30"/>
      <c r="B105" s="30"/>
      <c r="C105" s="46" t="s">
        <v>55</v>
      </c>
      <c r="D105" s="47">
        <v>0</v>
      </c>
      <c r="E105" s="47">
        <v>0</v>
      </c>
      <c r="F105" s="47">
        <v>0</v>
      </c>
      <c r="G105" s="47">
        <v>0</v>
      </c>
      <c r="H105" s="30"/>
      <c r="I105" s="30"/>
      <c r="J105" s="30"/>
      <c r="K105" s="30"/>
    </row>
    <row r="106" spans="1:11" ht="14.1" customHeight="1" x14ac:dyDescent="0.25">
      <c r="A106" s="30"/>
      <c r="B106" s="30"/>
      <c r="C106" s="46" t="s">
        <v>59</v>
      </c>
      <c r="D106" s="47">
        <v>0</v>
      </c>
      <c r="E106" s="47">
        <v>0</v>
      </c>
      <c r="F106" s="47">
        <v>0</v>
      </c>
      <c r="G106" s="47">
        <v>0</v>
      </c>
      <c r="H106" s="30"/>
      <c r="I106" s="30"/>
      <c r="J106" s="30"/>
      <c r="K106" s="30"/>
    </row>
    <row r="107" spans="1:11" ht="14.1" customHeight="1" x14ac:dyDescent="0.25">
      <c r="A107" s="30"/>
      <c r="B107" s="30"/>
      <c r="C107" s="46" t="s">
        <v>54</v>
      </c>
      <c r="D107" s="47">
        <v>0</v>
      </c>
      <c r="E107" s="47">
        <v>0</v>
      </c>
      <c r="F107" s="47">
        <v>0</v>
      </c>
      <c r="G107" s="47">
        <v>0</v>
      </c>
      <c r="H107" s="30"/>
      <c r="I107" s="30"/>
      <c r="J107" s="30"/>
      <c r="K107" s="30"/>
    </row>
    <row r="108" spans="1:11" ht="14.1" customHeight="1" x14ac:dyDescent="0.25">
      <c r="A108" s="30"/>
      <c r="B108" s="30"/>
      <c r="C108" s="46" t="s">
        <v>55</v>
      </c>
      <c r="D108" s="47">
        <v>0</v>
      </c>
      <c r="E108" s="47">
        <v>0</v>
      </c>
      <c r="F108" s="47">
        <v>0</v>
      </c>
      <c r="G108" s="47">
        <v>0</v>
      </c>
      <c r="H108" s="30"/>
      <c r="I108" s="30"/>
      <c r="J108" s="30"/>
      <c r="K108" s="30"/>
    </row>
    <row r="109" spans="1:11" ht="14.1" customHeight="1" x14ac:dyDescent="0.25">
      <c r="A109" s="30"/>
      <c r="B109" s="30"/>
      <c r="C109" s="46" t="s">
        <v>60</v>
      </c>
      <c r="D109" s="47">
        <v>0</v>
      </c>
      <c r="E109" s="47">
        <v>0</v>
      </c>
      <c r="F109" s="47">
        <v>0</v>
      </c>
      <c r="G109" s="47">
        <v>0</v>
      </c>
      <c r="H109" s="30"/>
      <c r="I109" s="30"/>
      <c r="J109" s="30"/>
      <c r="K109" s="30"/>
    </row>
    <row r="110" spans="1:11" ht="14.1" customHeight="1" x14ac:dyDescent="0.25">
      <c r="A110" s="30"/>
      <c r="B110" s="30"/>
      <c r="C110" s="46" t="s">
        <v>54</v>
      </c>
      <c r="D110" s="47">
        <v>0</v>
      </c>
      <c r="E110" s="47">
        <v>0</v>
      </c>
      <c r="F110" s="47">
        <v>0</v>
      </c>
      <c r="G110" s="47">
        <v>0</v>
      </c>
      <c r="H110" s="30"/>
      <c r="I110" s="30"/>
      <c r="J110" s="30"/>
      <c r="K110" s="30"/>
    </row>
    <row r="111" spans="1:11" ht="14.1" customHeight="1" x14ac:dyDescent="0.25">
      <c r="A111" s="30"/>
      <c r="B111" s="30"/>
      <c r="C111" s="46" t="s">
        <v>55</v>
      </c>
      <c r="D111" s="47">
        <v>0</v>
      </c>
      <c r="E111" s="47">
        <v>0</v>
      </c>
      <c r="F111" s="47">
        <v>0</v>
      </c>
      <c r="G111" s="47">
        <v>0</v>
      </c>
      <c r="H111" s="30"/>
      <c r="I111" s="30"/>
      <c r="J111" s="30"/>
      <c r="K111" s="30"/>
    </row>
    <row r="112" spans="1:11" ht="14.1" customHeight="1" x14ac:dyDescent="0.25">
      <c r="A112" s="30"/>
      <c r="B112" s="30"/>
      <c r="C112" s="46" t="s">
        <v>61</v>
      </c>
      <c r="D112" s="47">
        <v>0</v>
      </c>
      <c r="E112" s="47">
        <v>0</v>
      </c>
      <c r="F112" s="47">
        <v>0</v>
      </c>
      <c r="G112" s="47">
        <v>0</v>
      </c>
      <c r="H112" s="30"/>
      <c r="I112" s="30"/>
      <c r="J112" s="30"/>
      <c r="K112" s="30"/>
    </row>
    <row r="113" spans="1:11" ht="14.1" customHeight="1" x14ac:dyDescent="0.25">
      <c r="A113" s="30"/>
      <c r="B113" s="30"/>
      <c r="C113" s="46" t="s">
        <v>54</v>
      </c>
      <c r="D113" s="47">
        <v>0</v>
      </c>
      <c r="E113" s="47">
        <v>0</v>
      </c>
      <c r="F113" s="47">
        <v>0</v>
      </c>
      <c r="G113" s="47">
        <v>0</v>
      </c>
      <c r="H113" s="30"/>
      <c r="I113" s="30"/>
      <c r="J113" s="30"/>
      <c r="K113" s="30"/>
    </row>
    <row r="114" spans="1:11" ht="14.1" customHeight="1" x14ac:dyDescent="0.25">
      <c r="A114" s="30"/>
      <c r="B114" s="30"/>
      <c r="C114" s="46" t="s">
        <v>55</v>
      </c>
      <c r="D114" s="47">
        <v>0</v>
      </c>
      <c r="E114" s="47">
        <v>0</v>
      </c>
      <c r="F114" s="47">
        <v>0</v>
      </c>
      <c r="G114" s="47">
        <v>0</v>
      </c>
      <c r="H114" s="30"/>
      <c r="I114" s="30"/>
      <c r="J114" s="30"/>
      <c r="K114" s="30"/>
    </row>
    <row r="115" spans="1:11" ht="14.1" customHeight="1" x14ac:dyDescent="0.25">
      <c r="A115" s="30"/>
      <c r="B115" s="30"/>
      <c r="C115" s="46" t="s">
        <v>62</v>
      </c>
      <c r="D115" s="47">
        <v>0</v>
      </c>
      <c r="E115" s="47">
        <v>0</v>
      </c>
      <c r="F115" s="47">
        <v>0</v>
      </c>
      <c r="G115" s="47">
        <v>0</v>
      </c>
      <c r="H115" s="30"/>
      <c r="I115" s="30"/>
      <c r="J115" s="30"/>
      <c r="K115" s="30"/>
    </row>
    <row r="116" spans="1:11" ht="14.1" customHeight="1" x14ac:dyDescent="0.25">
      <c r="A116" s="30"/>
      <c r="B116" s="30"/>
      <c r="C116" s="46" t="s">
        <v>54</v>
      </c>
      <c r="D116" s="47">
        <v>0</v>
      </c>
      <c r="E116" s="47">
        <v>0</v>
      </c>
      <c r="F116" s="47">
        <v>0</v>
      </c>
      <c r="G116" s="47">
        <v>0</v>
      </c>
      <c r="H116" s="30"/>
      <c r="I116" s="30"/>
      <c r="J116" s="30"/>
      <c r="K116" s="30"/>
    </row>
    <row r="117" spans="1:11" ht="14.1" customHeight="1" x14ac:dyDescent="0.25">
      <c r="A117" s="30"/>
      <c r="B117" s="30"/>
      <c r="C117" s="46" t="s">
        <v>63</v>
      </c>
      <c r="D117" s="47">
        <v>0</v>
      </c>
      <c r="E117" s="47">
        <v>0</v>
      </c>
      <c r="F117" s="47">
        <v>0</v>
      </c>
      <c r="G117" s="47">
        <v>0</v>
      </c>
      <c r="H117" s="30"/>
      <c r="I117" s="30"/>
      <c r="J117" s="30"/>
      <c r="K117" s="30"/>
    </row>
    <row r="118" spans="1:11" ht="14.1" customHeight="1" x14ac:dyDescent="0.25">
      <c r="A118" s="30"/>
      <c r="B118" s="30"/>
      <c r="C118" s="46" t="s">
        <v>64</v>
      </c>
      <c r="D118" s="47">
        <v>0</v>
      </c>
      <c r="E118" s="47">
        <v>0</v>
      </c>
      <c r="F118" s="47">
        <v>0</v>
      </c>
      <c r="G118" s="47">
        <v>0</v>
      </c>
      <c r="H118" s="30"/>
      <c r="I118" s="30"/>
      <c r="J118" s="30"/>
      <c r="K118" s="30"/>
    </row>
    <row r="119" spans="1:11" ht="14.1" customHeight="1" x14ac:dyDescent="0.25">
      <c r="A119" s="30"/>
      <c r="B119" s="30"/>
      <c r="C119" s="46" t="s">
        <v>65</v>
      </c>
      <c r="D119" s="47">
        <v>0</v>
      </c>
      <c r="E119" s="47">
        <v>0</v>
      </c>
      <c r="F119" s="47">
        <v>0</v>
      </c>
      <c r="G119" s="47">
        <v>0</v>
      </c>
      <c r="H119" s="30"/>
      <c r="I119" s="30"/>
      <c r="J119" s="30"/>
      <c r="K119" s="30"/>
    </row>
    <row r="120" spans="1:11" ht="14.1" customHeight="1" x14ac:dyDescent="0.25">
      <c r="A120" s="30"/>
      <c r="B120" s="30"/>
      <c r="C120" s="46" t="s">
        <v>66</v>
      </c>
      <c r="D120" s="47">
        <v>0</v>
      </c>
      <c r="E120" s="47">
        <v>0</v>
      </c>
      <c r="F120" s="47">
        <v>0</v>
      </c>
      <c r="G120" s="47">
        <v>0</v>
      </c>
      <c r="H120" s="30"/>
      <c r="I120" s="30"/>
      <c r="J120" s="30"/>
      <c r="K120" s="30"/>
    </row>
    <row r="121" spans="1:11" ht="14.1" customHeight="1" x14ac:dyDescent="0.25">
      <c r="A121" s="30"/>
      <c r="B121" s="30"/>
      <c r="C121" s="46" t="s">
        <v>67</v>
      </c>
      <c r="D121" s="47">
        <v>3000000</v>
      </c>
      <c r="E121" s="47">
        <v>17280000</v>
      </c>
      <c r="F121" s="47">
        <v>14460000</v>
      </c>
      <c r="G121" s="47">
        <v>14580000</v>
      </c>
      <c r="H121" s="30"/>
      <c r="I121" s="30"/>
      <c r="J121" s="30"/>
      <c r="K121" s="30"/>
    </row>
    <row r="122" spans="1:11" ht="14.1" customHeight="1" x14ac:dyDescent="0.25">
      <c r="A122" s="30"/>
      <c r="B122" s="30"/>
      <c r="C122" s="46" t="s">
        <v>54</v>
      </c>
      <c r="D122" s="47">
        <v>3000000</v>
      </c>
      <c r="E122" s="47">
        <v>14280000</v>
      </c>
      <c r="F122" s="47">
        <v>14460000</v>
      </c>
      <c r="G122" s="47">
        <v>14580000</v>
      </c>
      <c r="H122" s="30"/>
      <c r="I122" s="30"/>
      <c r="J122" s="30"/>
      <c r="K122" s="30"/>
    </row>
    <row r="123" spans="1:11" ht="14.1" customHeight="1" x14ac:dyDescent="0.25">
      <c r="A123" s="30"/>
      <c r="B123" s="30"/>
      <c r="C123" s="46" t="s">
        <v>63</v>
      </c>
      <c r="D123" s="47">
        <v>0</v>
      </c>
      <c r="E123" s="47">
        <v>3000000</v>
      </c>
      <c r="F123" s="47">
        <v>0</v>
      </c>
      <c r="G123" s="47">
        <v>0</v>
      </c>
      <c r="H123" s="30"/>
      <c r="I123" s="30"/>
      <c r="J123" s="30"/>
      <c r="K123" s="30"/>
    </row>
    <row r="124" spans="1:11" ht="14.1" customHeight="1" x14ac:dyDescent="0.25">
      <c r="A124" s="30"/>
      <c r="B124" s="30"/>
      <c r="C124" s="46" t="s">
        <v>64</v>
      </c>
      <c r="D124" s="47">
        <v>0</v>
      </c>
      <c r="E124" s="47">
        <v>0</v>
      </c>
      <c r="F124" s="47">
        <v>0</v>
      </c>
      <c r="G124" s="47">
        <v>0</v>
      </c>
      <c r="H124" s="30"/>
      <c r="I124" s="30"/>
      <c r="J124" s="30"/>
      <c r="K124" s="30"/>
    </row>
    <row r="125" spans="1:11" ht="14.1" customHeight="1" x14ac:dyDescent="0.25">
      <c r="A125" s="30"/>
      <c r="B125" s="30"/>
      <c r="C125" s="46" t="s">
        <v>65</v>
      </c>
      <c r="D125" s="47">
        <v>0</v>
      </c>
      <c r="E125" s="47">
        <v>0</v>
      </c>
      <c r="F125" s="47">
        <v>0</v>
      </c>
      <c r="G125" s="47">
        <v>0</v>
      </c>
      <c r="H125" s="30"/>
      <c r="I125" s="30"/>
      <c r="J125" s="30"/>
      <c r="K125" s="30"/>
    </row>
    <row r="126" spans="1:11" ht="14.1" customHeight="1" x14ac:dyDescent="0.25">
      <c r="A126" s="30"/>
      <c r="B126" s="30"/>
      <c r="C126" s="46" t="s">
        <v>66</v>
      </c>
      <c r="D126" s="47">
        <v>0</v>
      </c>
      <c r="E126" s="47">
        <v>0</v>
      </c>
      <c r="F126" s="47">
        <v>0</v>
      </c>
      <c r="G126" s="47">
        <v>0</v>
      </c>
      <c r="H126" s="30"/>
      <c r="I126" s="30"/>
      <c r="J126" s="30"/>
      <c r="K126" s="30"/>
    </row>
    <row r="127" spans="1:11" ht="14.1" customHeight="1" x14ac:dyDescent="0.25">
      <c r="A127" s="30"/>
      <c r="B127" s="30"/>
      <c r="C127" s="46" t="s">
        <v>68</v>
      </c>
      <c r="D127" s="47">
        <v>0</v>
      </c>
      <c r="E127" s="47">
        <v>0</v>
      </c>
      <c r="F127" s="47">
        <v>0</v>
      </c>
      <c r="G127" s="47">
        <v>0</v>
      </c>
      <c r="H127" s="30"/>
      <c r="I127" s="30"/>
      <c r="J127" s="30"/>
      <c r="K127" s="30"/>
    </row>
    <row r="128" spans="1:11" ht="14.1" customHeight="1" x14ac:dyDescent="0.25">
      <c r="A128" s="30"/>
      <c r="B128" s="30"/>
      <c r="C128" s="46" t="s">
        <v>54</v>
      </c>
      <c r="D128" s="47">
        <v>0</v>
      </c>
      <c r="E128" s="47">
        <v>0</v>
      </c>
      <c r="F128" s="47">
        <v>0</v>
      </c>
      <c r="G128" s="47">
        <v>0</v>
      </c>
      <c r="H128" s="30"/>
      <c r="I128" s="30"/>
      <c r="J128" s="30"/>
      <c r="K128" s="30"/>
    </row>
    <row r="129" spans="1:11" ht="14.1" customHeight="1" x14ac:dyDescent="0.25">
      <c r="A129" s="30"/>
      <c r="B129" s="30"/>
      <c r="C129" s="46" t="s">
        <v>63</v>
      </c>
      <c r="D129" s="47">
        <v>0</v>
      </c>
      <c r="E129" s="47">
        <v>0</v>
      </c>
      <c r="F129" s="47">
        <v>0</v>
      </c>
      <c r="G129" s="47">
        <v>0</v>
      </c>
      <c r="H129" s="30"/>
      <c r="I129" s="30"/>
      <c r="J129" s="30"/>
      <c r="K129" s="30"/>
    </row>
    <row r="130" spans="1:11" ht="14.1" customHeight="1" x14ac:dyDescent="0.25">
      <c r="A130" s="30"/>
      <c r="B130" s="30"/>
      <c r="C130" s="46" t="s">
        <v>64</v>
      </c>
      <c r="D130" s="47">
        <v>0</v>
      </c>
      <c r="E130" s="47">
        <v>0</v>
      </c>
      <c r="F130" s="47">
        <v>0</v>
      </c>
      <c r="G130" s="47">
        <v>0</v>
      </c>
      <c r="H130" s="30"/>
      <c r="I130" s="30"/>
      <c r="J130" s="30"/>
      <c r="K130" s="30"/>
    </row>
    <row r="131" spans="1:11" ht="14.1" customHeight="1" x14ac:dyDescent="0.25">
      <c r="A131" s="30"/>
      <c r="B131" s="30"/>
      <c r="C131" s="46" t="s">
        <v>65</v>
      </c>
      <c r="D131" s="47">
        <v>0</v>
      </c>
      <c r="E131" s="47">
        <v>0</v>
      </c>
      <c r="F131" s="47">
        <v>0</v>
      </c>
      <c r="G131" s="47">
        <v>0</v>
      </c>
      <c r="H131" s="30"/>
      <c r="I131" s="30"/>
      <c r="J131" s="30"/>
      <c r="K131" s="30"/>
    </row>
    <row r="132" spans="1:11" ht="14.1" customHeight="1" x14ac:dyDescent="0.25">
      <c r="A132" s="30"/>
      <c r="B132" s="30"/>
      <c r="C132" s="46" t="s">
        <v>66</v>
      </c>
      <c r="D132" s="47">
        <v>0</v>
      </c>
      <c r="E132" s="47">
        <v>0</v>
      </c>
      <c r="F132" s="47">
        <v>0</v>
      </c>
      <c r="G132" s="47">
        <v>0</v>
      </c>
      <c r="H132" s="30"/>
      <c r="I132" s="30"/>
      <c r="J132" s="30"/>
      <c r="K132" s="30"/>
    </row>
    <row r="133" spans="1:11" ht="14.1" customHeight="1" x14ac:dyDescent="0.25">
      <c r="A133" s="30"/>
      <c r="B133" s="30"/>
      <c r="C133" s="46" t="s">
        <v>69</v>
      </c>
      <c r="D133" s="47">
        <v>0</v>
      </c>
      <c r="E133" s="47">
        <v>0</v>
      </c>
      <c r="F133" s="47">
        <v>0</v>
      </c>
      <c r="G133" s="47">
        <v>0</v>
      </c>
      <c r="H133" s="30"/>
      <c r="I133" s="30"/>
      <c r="J133" s="30"/>
      <c r="K133" s="30"/>
    </row>
    <row r="134" spans="1:11" ht="14.1" customHeight="1" x14ac:dyDescent="0.25">
      <c r="A134" s="30"/>
      <c r="B134" s="30"/>
      <c r="C134" s="46" t="s">
        <v>70</v>
      </c>
      <c r="D134" s="47">
        <v>0</v>
      </c>
      <c r="E134" s="47">
        <v>0</v>
      </c>
      <c r="F134" s="47">
        <v>0</v>
      </c>
      <c r="G134" s="47">
        <v>0</v>
      </c>
      <c r="H134" s="30"/>
      <c r="I134" s="30"/>
      <c r="J134" s="30"/>
      <c r="K134" s="30"/>
    </row>
    <row r="135" spans="1:11" ht="14.1" customHeight="1" x14ac:dyDescent="0.25">
      <c r="A135" s="30"/>
      <c r="B135" s="30"/>
      <c r="C135" s="48" t="s">
        <v>71</v>
      </c>
      <c r="D135" s="47">
        <v>3000000</v>
      </c>
      <c r="E135" s="47">
        <v>17280000</v>
      </c>
      <c r="F135" s="47">
        <v>14460000</v>
      </c>
      <c r="G135" s="47">
        <v>14580000</v>
      </c>
      <c r="H135" s="30"/>
      <c r="I135" s="30"/>
      <c r="J135" s="30"/>
      <c r="K135" s="30"/>
    </row>
    <row r="136" spans="1:11" ht="14.1" customHeight="1" x14ac:dyDescent="0.25">
      <c r="A136" s="30"/>
      <c r="B136" s="30"/>
      <c r="C136" s="40" t="s">
        <v>33</v>
      </c>
      <c r="D136" s="1368" t="s">
        <v>927</v>
      </c>
      <c r="E136" s="1369"/>
      <c r="F136" s="1369"/>
      <c r="G136" s="1369"/>
      <c r="H136" s="30"/>
      <c r="I136" s="30"/>
      <c r="J136" s="30"/>
      <c r="K136" s="30"/>
    </row>
    <row r="137" spans="1:11" ht="14.1" customHeight="1" x14ac:dyDescent="0.25">
      <c r="A137" s="30"/>
      <c r="B137" s="30"/>
      <c r="C137" s="41" t="s">
        <v>35</v>
      </c>
      <c r="D137" s="1361" t="s">
        <v>928</v>
      </c>
      <c r="E137" s="1362"/>
      <c r="F137" s="1362"/>
      <c r="G137" s="1362"/>
      <c r="H137" s="30"/>
      <c r="I137" s="30"/>
      <c r="J137" s="30"/>
      <c r="K137" s="30"/>
    </row>
    <row r="138" spans="1:11" ht="14.1" customHeight="1" x14ac:dyDescent="0.25">
      <c r="A138" s="30"/>
      <c r="B138" s="30"/>
      <c r="C138" s="41" t="s">
        <v>37</v>
      </c>
      <c r="D138" s="1361" t="s">
        <v>910</v>
      </c>
      <c r="E138" s="1362"/>
      <c r="F138" s="1362"/>
      <c r="G138" s="1362"/>
      <c r="H138" s="30"/>
      <c r="I138" s="30"/>
      <c r="J138" s="30"/>
      <c r="K138" s="30"/>
    </row>
    <row r="139" spans="1:11" ht="15" customHeight="1" x14ac:dyDescent="0.25">
      <c r="A139" s="30"/>
      <c r="B139" s="30"/>
      <c r="C139" s="42"/>
      <c r="D139" s="43">
        <v>2022</v>
      </c>
      <c r="E139" s="43">
        <v>2023</v>
      </c>
      <c r="F139" s="43">
        <v>2024</v>
      </c>
      <c r="G139" s="43">
        <v>2025</v>
      </c>
      <c r="H139" s="30"/>
      <c r="I139" s="30"/>
      <c r="J139" s="30"/>
      <c r="K139" s="30"/>
    </row>
    <row r="140" spans="1:11" ht="15" customHeight="1" x14ac:dyDescent="0.25">
      <c r="A140" s="30"/>
      <c r="B140" s="30"/>
      <c r="C140" s="44"/>
      <c r="D140" s="45" t="s">
        <v>17</v>
      </c>
      <c r="E140" s="45" t="s">
        <v>18</v>
      </c>
      <c r="F140" s="45" t="s">
        <v>18</v>
      </c>
      <c r="G140" s="45" t="s">
        <v>18</v>
      </c>
      <c r="H140" s="30"/>
      <c r="I140" s="30"/>
      <c r="J140" s="30"/>
      <c r="K140" s="30"/>
    </row>
    <row r="141" spans="1:11" ht="14.1" customHeight="1" x14ac:dyDescent="0.25">
      <c r="A141" s="30"/>
      <c r="B141" s="30"/>
      <c r="C141" s="34" t="s">
        <v>39</v>
      </c>
      <c r="D141" s="38" t="s">
        <v>92</v>
      </c>
      <c r="E141" s="38" t="s">
        <v>79</v>
      </c>
      <c r="F141" s="38" t="s">
        <v>473</v>
      </c>
      <c r="G141" s="38" t="s">
        <v>929</v>
      </c>
      <c r="H141" s="30"/>
      <c r="I141" s="30"/>
      <c r="J141" s="30"/>
      <c r="K141" s="30"/>
    </row>
    <row r="142" spans="1:11" ht="14.1" customHeight="1" x14ac:dyDescent="0.25">
      <c r="A142" s="30"/>
      <c r="B142" s="30"/>
      <c r="C142" s="34" t="s">
        <v>40</v>
      </c>
      <c r="D142" s="38" t="s">
        <v>678</v>
      </c>
      <c r="E142" s="38" t="s">
        <v>930</v>
      </c>
      <c r="F142" s="38" t="s">
        <v>931</v>
      </c>
      <c r="G142" s="38" t="s">
        <v>932</v>
      </c>
      <c r="H142" s="30"/>
      <c r="I142" s="30"/>
      <c r="J142" s="30"/>
      <c r="K142" s="30"/>
    </row>
    <row r="143" spans="1:11" ht="14.1" customHeight="1" x14ac:dyDescent="0.25">
      <c r="A143" s="30"/>
      <c r="B143" s="30"/>
      <c r="C143" s="34" t="s">
        <v>43</v>
      </c>
      <c r="D143" s="38" t="s">
        <v>933</v>
      </c>
      <c r="E143" s="38" t="s">
        <v>934</v>
      </c>
      <c r="F143" s="38" t="s">
        <v>935</v>
      </c>
      <c r="G143" s="38" t="s">
        <v>936</v>
      </c>
      <c r="H143" s="30"/>
      <c r="I143" s="30"/>
      <c r="J143" s="30"/>
      <c r="K143" s="30"/>
    </row>
    <row r="144" spans="1:11" ht="14.1" customHeight="1" x14ac:dyDescent="0.25">
      <c r="A144" s="30"/>
      <c r="B144" s="30"/>
      <c r="C144" s="34" t="s">
        <v>46</v>
      </c>
      <c r="D144" s="38" t="s">
        <v>47</v>
      </c>
      <c r="E144" s="38" t="s">
        <v>866</v>
      </c>
      <c r="F144" s="38" t="s">
        <v>937</v>
      </c>
      <c r="G144" s="38" t="s">
        <v>938</v>
      </c>
      <c r="H144" s="30"/>
      <c r="I144" s="30"/>
      <c r="J144" s="30"/>
      <c r="K144" s="30"/>
    </row>
    <row r="145" spans="1:11" ht="14.1" customHeight="1" x14ac:dyDescent="0.25">
      <c r="A145" s="30"/>
      <c r="B145" s="30"/>
      <c r="C145" s="34" t="s">
        <v>49</v>
      </c>
      <c r="D145" s="38" t="s">
        <v>47</v>
      </c>
      <c r="E145" s="38" t="s">
        <v>939</v>
      </c>
      <c r="F145" s="38" t="s">
        <v>940</v>
      </c>
      <c r="G145" s="38" t="s">
        <v>326</v>
      </c>
      <c r="H145" s="30"/>
      <c r="I145" s="30"/>
      <c r="J145" s="30"/>
      <c r="K145" s="30"/>
    </row>
    <row r="146" spans="1:11" ht="14.1" customHeight="1" x14ac:dyDescent="0.25">
      <c r="A146" s="30"/>
      <c r="B146" s="30"/>
      <c r="C146" s="34" t="s">
        <v>51</v>
      </c>
      <c r="D146" s="38" t="s">
        <v>47</v>
      </c>
      <c r="E146" s="38" t="s">
        <v>941</v>
      </c>
      <c r="F146" s="38" t="s">
        <v>942</v>
      </c>
      <c r="G146" s="38" t="s">
        <v>943</v>
      </c>
      <c r="H146" s="30"/>
      <c r="I146" s="30"/>
      <c r="J146" s="30"/>
      <c r="K146" s="30"/>
    </row>
    <row r="147" spans="1:11" ht="14.1" customHeight="1" x14ac:dyDescent="0.25">
      <c r="A147" s="30"/>
      <c r="B147" s="30"/>
      <c r="C147" s="1363" t="s">
        <v>52</v>
      </c>
      <c r="D147" s="1364"/>
      <c r="E147" s="1364"/>
      <c r="F147" s="1364"/>
      <c r="G147" s="1364"/>
      <c r="H147" s="30"/>
      <c r="I147" s="30"/>
      <c r="J147" s="30"/>
      <c r="K147" s="30"/>
    </row>
    <row r="148" spans="1:11" ht="14.1" customHeight="1" x14ac:dyDescent="0.25">
      <c r="A148" s="30"/>
      <c r="B148" s="30"/>
      <c r="C148" s="42"/>
      <c r="D148" s="43">
        <v>2022</v>
      </c>
      <c r="E148" s="43">
        <v>2023</v>
      </c>
      <c r="F148" s="43">
        <v>2024</v>
      </c>
      <c r="G148" s="43">
        <v>2025</v>
      </c>
      <c r="H148" s="30"/>
      <c r="I148" s="30"/>
      <c r="J148" s="30"/>
      <c r="K148" s="30"/>
    </row>
    <row r="149" spans="1:11" ht="14.1" customHeight="1" x14ac:dyDescent="0.25">
      <c r="A149" s="30"/>
      <c r="B149" s="30"/>
      <c r="C149" s="44"/>
      <c r="D149" s="45" t="s">
        <v>17</v>
      </c>
      <c r="E149" s="45" t="s">
        <v>18</v>
      </c>
      <c r="F149" s="45" t="s">
        <v>18</v>
      </c>
      <c r="G149" s="45" t="s">
        <v>18</v>
      </c>
      <c r="H149" s="30"/>
      <c r="I149" s="30"/>
      <c r="J149" s="30"/>
      <c r="K149" s="30"/>
    </row>
    <row r="150" spans="1:11" ht="14.1" customHeight="1" x14ac:dyDescent="0.25">
      <c r="A150" s="30"/>
      <c r="B150" s="30"/>
      <c r="C150" s="46" t="s">
        <v>53</v>
      </c>
      <c r="D150" s="47">
        <v>0</v>
      </c>
      <c r="E150" s="47">
        <v>0</v>
      </c>
      <c r="F150" s="47">
        <v>0</v>
      </c>
      <c r="G150" s="47">
        <v>0</v>
      </c>
      <c r="H150" s="30"/>
      <c r="I150" s="30"/>
      <c r="J150" s="30"/>
      <c r="K150" s="30"/>
    </row>
    <row r="151" spans="1:11" ht="14.1" customHeight="1" x14ac:dyDescent="0.25">
      <c r="A151" s="30"/>
      <c r="B151" s="30"/>
      <c r="C151" s="46" t="s">
        <v>54</v>
      </c>
      <c r="D151" s="47">
        <v>0</v>
      </c>
      <c r="E151" s="47">
        <v>0</v>
      </c>
      <c r="F151" s="47">
        <v>0</v>
      </c>
      <c r="G151" s="47">
        <v>0</v>
      </c>
      <c r="H151" s="30"/>
      <c r="I151" s="30"/>
      <c r="J151" s="30"/>
      <c r="K151" s="30"/>
    </row>
    <row r="152" spans="1:11" ht="14.1" customHeight="1" x14ac:dyDescent="0.25">
      <c r="A152" s="30"/>
      <c r="B152" s="30"/>
      <c r="C152" s="46" t="s">
        <v>55</v>
      </c>
      <c r="D152" s="47">
        <v>0</v>
      </c>
      <c r="E152" s="47">
        <v>0</v>
      </c>
      <c r="F152" s="47">
        <v>0</v>
      </c>
      <c r="G152" s="47">
        <v>0</v>
      </c>
      <c r="H152" s="30"/>
      <c r="I152" s="30"/>
      <c r="J152" s="30"/>
      <c r="K152" s="30"/>
    </row>
    <row r="153" spans="1:11" ht="14.1" customHeight="1" x14ac:dyDescent="0.25">
      <c r="A153" s="30"/>
      <c r="B153" s="30"/>
      <c r="C153" s="46" t="s">
        <v>56</v>
      </c>
      <c r="D153" s="47">
        <v>0</v>
      </c>
      <c r="E153" s="47">
        <v>0</v>
      </c>
      <c r="F153" s="47">
        <v>0</v>
      </c>
      <c r="G153" s="47">
        <v>0</v>
      </c>
      <c r="H153" s="30"/>
      <c r="I153" s="30"/>
      <c r="J153" s="30"/>
      <c r="K153" s="30"/>
    </row>
    <row r="154" spans="1:11" ht="14.1" customHeight="1" x14ac:dyDescent="0.25">
      <c r="A154" s="30"/>
      <c r="B154" s="30"/>
      <c r="C154" s="46" t="s">
        <v>54</v>
      </c>
      <c r="D154" s="47">
        <v>0</v>
      </c>
      <c r="E154" s="47">
        <v>0</v>
      </c>
      <c r="F154" s="47">
        <v>0</v>
      </c>
      <c r="G154" s="47">
        <v>0</v>
      </c>
      <c r="H154" s="30"/>
      <c r="I154" s="30"/>
      <c r="J154" s="30"/>
      <c r="K154" s="30"/>
    </row>
    <row r="155" spans="1:11" ht="14.1" customHeight="1" x14ac:dyDescent="0.25">
      <c r="A155" s="30"/>
      <c r="B155" s="30"/>
      <c r="C155" s="46" t="s">
        <v>55</v>
      </c>
      <c r="D155" s="47">
        <v>0</v>
      </c>
      <c r="E155" s="47">
        <v>0</v>
      </c>
      <c r="F155" s="47">
        <v>0</v>
      </c>
      <c r="G155" s="47">
        <v>0</v>
      </c>
      <c r="H155" s="30"/>
      <c r="I155" s="30"/>
      <c r="J155" s="30"/>
      <c r="K155" s="30"/>
    </row>
    <row r="156" spans="1:11" ht="14.1" customHeight="1" x14ac:dyDescent="0.25">
      <c r="A156" s="30"/>
      <c r="B156" s="30"/>
      <c r="C156" s="46" t="s">
        <v>57</v>
      </c>
      <c r="D156" s="47">
        <v>0</v>
      </c>
      <c r="E156" s="47">
        <v>0</v>
      </c>
      <c r="F156" s="47">
        <v>0</v>
      </c>
      <c r="G156" s="47">
        <v>0</v>
      </c>
      <c r="H156" s="30"/>
      <c r="I156" s="30"/>
      <c r="J156" s="30"/>
      <c r="K156" s="30"/>
    </row>
    <row r="157" spans="1:11" ht="14.1" customHeight="1" x14ac:dyDescent="0.25">
      <c r="A157" s="30"/>
      <c r="B157" s="30"/>
      <c r="C157" s="46" t="s">
        <v>54</v>
      </c>
      <c r="D157" s="47">
        <v>0</v>
      </c>
      <c r="E157" s="47">
        <v>0</v>
      </c>
      <c r="F157" s="47">
        <v>0</v>
      </c>
      <c r="G157" s="47">
        <v>0</v>
      </c>
      <c r="H157" s="30"/>
      <c r="I157" s="30"/>
      <c r="J157" s="30"/>
      <c r="K157" s="30"/>
    </row>
    <row r="158" spans="1:11" ht="14.1" customHeight="1" x14ac:dyDescent="0.25">
      <c r="A158" s="30"/>
      <c r="B158" s="30"/>
      <c r="C158" s="46" t="s">
        <v>55</v>
      </c>
      <c r="D158" s="47">
        <v>0</v>
      </c>
      <c r="E158" s="47">
        <v>0</v>
      </c>
      <c r="F158" s="47">
        <v>0</v>
      </c>
      <c r="G158" s="47">
        <v>0</v>
      </c>
      <c r="H158" s="30"/>
      <c r="I158" s="30"/>
      <c r="J158" s="30"/>
      <c r="K158" s="30"/>
    </row>
    <row r="159" spans="1:11" ht="14.1" customHeight="1" x14ac:dyDescent="0.25">
      <c r="A159" s="30"/>
      <c r="B159" s="30"/>
      <c r="C159" s="46" t="s">
        <v>58</v>
      </c>
      <c r="D159" s="47">
        <v>0</v>
      </c>
      <c r="E159" s="47">
        <v>0</v>
      </c>
      <c r="F159" s="47">
        <v>0</v>
      </c>
      <c r="G159" s="47">
        <v>0</v>
      </c>
      <c r="H159" s="30"/>
      <c r="I159" s="30"/>
      <c r="J159" s="30"/>
      <c r="K159" s="30"/>
    </row>
    <row r="160" spans="1:11" ht="14.1" customHeight="1" x14ac:dyDescent="0.25">
      <c r="A160" s="30"/>
      <c r="B160" s="30"/>
      <c r="C160" s="46" t="s">
        <v>54</v>
      </c>
      <c r="D160" s="47">
        <v>0</v>
      </c>
      <c r="E160" s="47">
        <v>0</v>
      </c>
      <c r="F160" s="47">
        <v>0</v>
      </c>
      <c r="G160" s="47">
        <v>0</v>
      </c>
      <c r="H160" s="30"/>
      <c r="I160" s="30"/>
      <c r="J160" s="30"/>
      <c r="K160" s="30"/>
    </row>
    <row r="161" spans="1:11" ht="14.1" customHeight="1" x14ac:dyDescent="0.25">
      <c r="A161" s="30"/>
      <c r="B161" s="30"/>
      <c r="C161" s="46" t="s">
        <v>55</v>
      </c>
      <c r="D161" s="47">
        <v>0</v>
      </c>
      <c r="E161" s="47">
        <v>0</v>
      </c>
      <c r="F161" s="47">
        <v>0</v>
      </c>
      <c r="G161" s="47">
        <v>0</v>
      </c>
      <c r="H161" s="30"/>
      <c r="I161" s="30"/>
      <c r="J161" s="30"/>
      <c r="K161" s="30"/>
    </row>
    <row r="162" spans="1:11" ht="14.1" customHeight="1" x14ac:dyDescent="0.25">
      <c r="A162" s="30"/>
      <c r="B162" s="30"/>
      <c r="C162" s="46" t="s">
        <v>59</v>
      </c>
      <c r="D162" s="47">
        <v>0</v>
      </c>
      <c r="E162" s="47">
        <v>0</v>
      </c>
      <c r="F162" s="47">
        <v>0</v>
      </c>
      <c r="G162" s="47">
        <v>0</v>
      </c>
      <c r="H162" s="30"/>
      <c r="I162" s="30"/>
      <c r="J162" s="30"/>
      <c r="K162" s="30"/>
    </row>
    <row r="163" spans="1:11" ht="14.1" customHeight="1" x14ac:dyDescent="0.25">
      <c r="A163" s="30"/>
      <c r="B163" s="30"/>
      <c r="C163" s="46" t="s">
        <v>54</v>
      </c>
      <c r="D163" s="47">
        <v>0</v>
      </c>
      <c r="E163" s="47">
        <v>0</v>
      </c>
      <c r="F163" s="47">
        <v>0</v>
      </c>
      <c r="G163" s="47">
        <v>0</v>
      </c>
      <c r="H163" s="30"/>
      <c r="I163" s="30"/>
      <c r="J163" s="30"/>
      <c r="K163" s="30"/>
    </row>
    <row r="164" spans="1:11" ht="14.1" customHeight="1" x14ac:dyDescent="0.25">
      <c r="A164" s="30"/>
      <c r="B164" s="30"/>
      <c r="C164" s="46" t="s">
        <v>55</v>
      </c>
      <c r="D164" s="47">
        <v>0</v>
      </c>
      <c r="E164" s="47">
        <v>0</v>
      </c>
      <c r="F164" s="47">
        <v>0</v>
      </c>
      <c r="G164" s="47">
        <v>0</v>
      </c>
      <c r="H164" s="30"/>
      <c r="I164" s="30"/>
      <c r="J164" s="30"/>
      <c r="K164" s="30"/>
    </row>
    <row r="165" spans="1:11" ht="14.1" customHeight="1" x14ac:dyDescent="0.25">
      <c r="A165" s="30"/>
      <c r="B165" s="30"/>
      <c r="C165" s="46" t="s">
        <v>60</v>
      </c>
      <c r="D165" s="47">
        <v>0</v>
      </c>
      <c r="E165" s="47">
        <v>0</v>
      </c>
      <c r="F165" s="47">
        <v>0</v>
      </c>
      <c r="G165" s="47">
        <v>0</v>
      </c>
      <c r="H165" s="30"/>
      <c r="I165" s="30"/>
      <c r="J165" s="30"/>
      <c r="K165" s="30"/>
    </row>
    <row r="166" spans="1:11" ht="14.1" customHeight="1" x14ac:dyDescent="0.25">
      <c r="A166" s="30"/>
      <c r="B166" s="30"/>
      <c r="C166" s="46" t="s">
        <v>54</v>
      </c>
      <c r="D166" s="47">
        <v>0</v>
      </c>
      <c r="E166" s="47">
        <v>0</v>
      </c>
      <c r="F166" s="47">
        <v>0</v>
      </c>
      <c r="G166" s="47">
        <v>0</v>
      </c>
      <c r="H166" s="30"/>
      <c r="I166" s="30"/>
      <c r="J166" s="30"/>
      <c r="K166" s="30"/>
    </row>
    <row r="167" spans="1:11" ht="14.1" customHeight="1" x14ac:dyDescent="0.25">
      <c r="A167" s="30"/>
      <c r="B167" s="30"/>
      <c r="C167" s="46" t="s">
        <v>55</v>
      </c>
      <c r="D167" s="47">
        <v>0</v>
      </c>
      <c r="E167" s="47">
        <v>0</v>
      </c>
      <c r="F167" s="47">
        <v>0</v>
      </c>
      <c r="G167" s="47">
        <v>0</v>
      </c>
      <c r="H167" s="30"/>
      <c r="I167" s="30"/>
      <c r="J167" s="30"/>
      <c r="K167" s="30"/>
    </row>
    <row r="168" spans="1:11" ht="14.1" customHeight="1" x14ac:dyDescent="0.25">
      <c r="A168" s="30"/>
      <c r="B168" s="30"/>
      <c r="C168" s="46" t="s">
        <v>61</v>
      </c>
      <c r="D168" s="47">
        <v>0</v>
      </c>
      <c r="E168" s="47">
        <v>0</v>
      </c>
      <c r="F168" s="47">
        <v>0</v>
      </c>
      <c r="G168" s="47">
        <v>0</v>
      </c>
      <c r="H168" s="30"/>
      <c r="I168" s="30"/>
      <c r="J168" s="30"/>
      <c r="K168" s="30"/>
    </row>
    <row r="169" spans="1:11" ht="14.1" customHeight="1" x14ac:dyDescent="0.25">
      <c r="A169" s="30"/>
      <c r="B169" s="30"/>
      <c r="C169" s="46" t="s">
        <v>54</v>
      </c>
      <c r="D169" s="47">
        <v>0</v>
      </c>
      <c r="E169" s="47">
        <v>0</v>
      </c>
      <c r="F169" s="47">
        <v>0</v>
      </c>
      <c r="G169" s="47">
        <v>0</v>
      </c>
      <c r="H169" s="30"/>
      <c r="I169" s="30"/>
      <c r="J169" s="30"/>
      <c r="K169" s="30"/>
    </row>
    <row r="170" spans="1:11" ht="14.1" customHeight="1" x14ac:dyDescent="0.25">
      <c r="A170" s="30"/>
      <c r="B170" s="30"/>
      <c r="C170" s="46" t="s">
        <v>55</v>
      </c>
      <c r="D170" s="47">
        <v>0</v>
      </c>
      <c r="E170" s="47">
        <v>0</v>
      </c>
      <c r="F170" s="47">
        <v>0</v>
      </c>
      <c r="G170" s="47">
        <v>0</v>
      </c>
      <c r="H170" s="30"/>
      <c r="I170" s="30"/>
      <c r="J170" s="30"/>
      <c r="K170" s="30"/>
    </row>
    <row r="171" spans="1:11" ht="14.1" customHeight="1" x14ac:dyDescent="0.25">
      <c r="A171" s="30"/>
      <c r="B171" s="30"/>
      <c r="C171" s="46" t="s">
        <v>62</v>
      </c>
      <c r="D171" s="47">
        <v>0</v>
      </c>
      <c r="E171" s="47">
        <v>0</v>
      </c>
      <c r="F171" s="47">
        <v>0</v>
      </c>
      <c r="G171" s="47">
        <v>0</v>
      </c>
      <c r="H171" s="30"/>
      <c r="I171" s="30"/>
      <c r="J171" s="30"/>
      <c r="K171" s="30"/>
    </row>
    <row r="172" spans="1:11" ht="14.1" customHeight="1" x14ac:dyDescent="0.25">
      <c r="A172" s="30"/>
      <c r="B172" s="30"/>
      <c r="C172" s="46" t="s">
        <v>54</v>
      </c>
      <c r="D172" s="47">
        <v>0</v>
      </c>
      <c r="E172" s="47">
        <v>0</v>
      </c>
      <c r="F172" s="47">
        <v>0</v>
      </c>
      <c r="G172" s="47">
        <v>0</v>
      </c>
      <c r="H172" s="30"/>
      <c r="I172" s="30"/>
      <c r="J172" s="30"/>
      <c r="K172" s="30"/>
    </row>
    <row r="173" spans="1:11" ht="14.1" customHeight="1" x14ac:dyDescent="0.25">
      <c r="A173" s="30"/>
      <c r="B173" s="30"/>
      <c r="C173" s="46" t="s">
        <v>63</v>
      </c>
      <c r="D173" s="47">
        <v>0</v>
      </c>
      <c r="E173" s="47">
        <v>0</v>
      </c>
      <c r="F173" s="47">
        <v>0</v>
      </c>
      <c r="G173" s="47">
        <v>0</v>
      </c>
      <c r="H173" s="30"/>
      <c r="I173" s="30"/>
      <c r="J173" s="30"/>
      <c r="K173" s="30"/>
    </row>
    <row r="174" spans="1:11" ht="14.1" customHeight="1" x14ac:dyDescent="0.25">
      <c r="A174" s="30"/>
      <c r="B174" s="30"/>
      <c r="C174" s="46" t="s">
        <v>64</v>
      </c>
      <c r="D174" s="47">
        <v>0</v>
      </c>
      <c r="E174" s="47">
        <v>0</v>
      </c>
      <c r="F174" s="47">
        <v>0</v>
      </c>
      <c r="G174" s="47">
        <v>0</v>
      </c>
      <c r="H174" s="30"/>
      <c r="I174" s="30"/>
      <c r="J174" s="30"/>
      <c r="K174" s="30"/>
    </row>
    <row r="175" spans="1:11" ht="14.1" customHeight="1" x14ac:dyDescent="0.25">
      <c r="A175" s="30"/>
      <c r="B175" s="30"/>
      <c r="C175" s="46" t="s">
        <v>65</v>
      </c>
      <c r="D175" s="47">
        <v>0</v>
      </c>
      <c r="E175" s="47">
        <v>0</v>
      </c>
      <c r="F175" s="47">
        <v>0</v>
      </c>
      <c r="G175" s="47">
        <v>0</v>
      </c>
      <c r="H175" s="30"/>
      <c r="I175" s="30"/>
      <c r="J175" s="30"/>
      <c r="K175" s="30"/>
    </row>
    <row r="176" spans="1:11" ht="14.1" customHeight="1" x14ac:dyDescent="0.25">
      <c r="A176" s="30"/>
      <c r="B176" s="30"/>
      <c r="C176" s="46" t="s">
        <v>66</v>
      </c>
      <c r="D176" s="47">
        <v>0</v>
      </c>
      <c r="E176" s="47">
        <v>0</v>
      </c>
      <c r="F176" s="47">
        <v>0</v>
      </c>
      <c r="G176" s="47">
        <v>0</v>
      </c>
      <c r="H176" s="30"/>
      <c r="I176" s="30"/>
      <c r="J176" s="30"/>
      <c r="K176" s="30"/>
    </row>
    <row r="177" spans="1:11" ht="14.1" customHeight="1" x14ac:dyDescent="0.25">
      <c r="A177" s="30"/>
      <c r="B177" s="30"/>
      <c r="C177" s="46" t="s">
        <v>67</v>
      </c>
      <c r="D177" s="47">
        <v>700000</v>
      </c>
      <c r="E177" s="47">
        <v>720000</v>
      </c>
      <c r="F177" s="47">
        <v>540000</v>
      </c>
      <c r="G177" s="47">
        <v>420000</v>
      </c>
      <c r="H177" s="30"/>
      <c r="I177" s="30"/>
      <c r="J177" s="30"/>
      <c r="K177" s="30"/>
    </row>
    <row r="178" spans="1:11" ht="14.1" customHeight="1" x14ac:dyDescent="0.25">
      <c r="A178" s="30"/>
      <c r="B178" s="30"/>
      <c r="C178" s="46" t="s">
        <v>54</v>
      </c>
      <c r="D178" s="47">
        <v>700000</v>
      </c>
      <c r="E178" s="47">
        <v>720000</v>
      </c>
      <c r="F178" s="47">
        <v>540000</v>
      </c>
      <c r="G178" s="47">
        <v>420000</v>
      </c>
      <c r="H178" s="30"/>
      <c r="I178" s="30"/>
      <c r="J178" s="30"/>
      <c r="K178" s="30"/>
    </row>
    <row r="179" spans="1:11" ht="14.1" customHeight="1" x14ac:dyDescent="0.25">
      <c r="A179" s="30"/>
      <c r="B179" s="30"/>
      <c r="C179" s="46" t="s">
        <v>63</v>
      </c>
      <c r="D179" s="47">
        <v>0</v>
      </c>
      <c r="E179" s="47">
        <v>0</v>
      </c>
      <c r="F179" s="47">
        <v>0</v>
      </c>
      <c r="G179" s="47">
        <v>0</v>
      </c>
      <c r="H179" s="30"/>
      <c r="I179" s="30"/>
      <c r="J179" s="30"/>
      <c r="K179" s="30"/>
    </row>
    <row r="180" spans="1:11" ht="14.1" customHeight="1" x14ac:dyDescent="0.25">
      <c r="A180" s="30"/>
      <c r="B180" s="30"/>
      <c r="C180" s="46" t="s">
        <v>64</v>
      </c>
      <c r="D180" s="47">
        <v>0</v>
      </c>
      <c r="E180" s="47">
        <v>0</v>
      </c>
      <c r="F180" s="47">
        <v>0</v>
      </c>
      <c r="G180" s="47">
        <v>0</v>
      </c>
      <c r="H180" s="30"/>
      <c r="I180" s="30"/>
      <c r="J180" s="30"/>
      <c r="K180" s="30"/>
    </row>
    <row r="181" spans="1:11" ht="14.1" customHeight="1" x14ac:dyDescent="0.25">
      <c r="A181" s="30"/>
      <c r="B181" s="30"/>
      <c r="C181" s="46" t="s">
        <v>65</v>
      </c>
      <c r="D181" s="47">
        <v>0</v>
      </c>
      <c r="E181" s="47">
        <v>0</v>
      </c>
      <c r="F181" s="47">
        <v>0</v>
      </c>
      <c r="G181" s="47">
        <v>0</v>
      </c>
      <c r="H181" s="30"/>
      <c r="I181" s="30"/>
      <c r="J181" s="30"/>
      <c r="K181" s="30"/>
    </row>
    <row r="182" spans="1:11" ht="14.1" customHeight="1" x14ac:dyDescent="0.25">
      <c r="A182" s="30"/>
      <c r="B182" s="30"/>
      <c r="C182" s="46" t="s">
        <v>66</v>
      </c>
      <c r="D182" s="47">
        <v>0</v>
      </c>
      <c r="E182" s="47">
        <v>0</v>
      </c>
      <c r="F182" s="47">
        <v>0</v>
      </c>
      <c r="G182" s="47">
        <v>0</v>
      </c>
      <c r="H182" s="30"/>
      <c r="I182" s="30"/>
      <c r="J182" s="30"/>
      <c r="K182" s="30"/>
    </row>
    <row r="183" spans="1:11" ht="14.1" customHeight="1" x14ac:dyDescent="0.25">
      <c r="A183" s="30"/>
      <c r="B183" s="30"/>
      <c r="C183" s="46" t="s">
        <v>68</v>
      </c>
      <c r="D183" s="47">
        <v>0</v>
      </c>
      <c r="E183" s="47">
        <v>0</v>
      </c>
      <c r="F183" s="47">
        <v>0</v>
      </c>
      <c r="G183" s="47">
        <v>0</v>
      </c>
      <c r="H183" s="30"/>
      <c r="I183" s="30"/>
      <c r="J183" s="30"/>
      <c r="K183" s="30"/>
    </row>
    <row r="184" spans="1:11" ht="14.1" customHeight="1" x14ac:dyDescent="0.25">
      <c r="A184" s="30"/>
      <c r="B184" s="30"/>
      <c r="C184" s="46" t="s">
        <v>54</v>
      </c>
      <c r="D184" s="47">
        <v>0</v>
      </c>
      <c r="E184" s="47">
        <v>0</v>
      </c>
      <c r="F184" s="47">
        <v>0</v>
      </c>
      <c r="G184" s="47">
        <v>0</v>
      </c>
      <c r="H184" s="30"/>
      <c r="I184" s="30"/>
      <c r="J184" s="30"/>
      <c r="K184" s="30"/>
    </row>
    <row r="185" spans="1:11" ht="14.1" customHeight="1" x14ac:dyDescent="0.25">
      <c r="A185" s="30"/>
      <c r="B185" s="30"/>
      <c r="C185" s="46" t="s">
        <v>63</v>
      </c>
      <c r="D185" s="47">
        <v>0</v>
      </c>
      <c r="E185" s="47">
        <v>0</v>
      </c>
      <c r="F185" s="47">
        <v>0</v>
      </c>
      <c r="G185" s="47">
        <v>0</v>
      </c>
      <c r="H185" s="30"/>
      <c r="I185" s="30"/>
      <c r="J185" s="30"/>
      <c r="K185" s="30"/>
    </row>
    <row r="186" spans="1:11" ht="14.1" customHeight="1" x14ac:dyDescent="0.25">
      <c r="A186" s="30"/>
      <c r="B186" s="30"/>
      <c r="C186" s="46" t="s">
        <v>64</v>
      </c>
      <c r="D186" s="47">
        <v>0</v>
      </c>
      <c r="E186" s="47">
        <v>0</v>
      </c>
      <c r="F186" s="47">
        <v>0</v>
      </c>
      <c r="G186" s="47">
        <v>0</v>
      </c>
      <c r="H186" s="30"/>
      <c r="I186" s="30"/>
      <c r="J186" s="30"/>
      <c r="K186" s="30"/>
    </row>
    <row r="187" spans="1:11" ht="14.1" customHeight="1" x14ac:dyDescent="0.25">
      <c r="A187" s="30"/>
      <c r="B187" s="30"/>
      <c r="C187" s="46" t="s">
        <v>65</v>
      </c>
      <c r="D187" s="47">
        <v>0</v>
      </c>
      <c r="E187" s="47">
        <v>0</v>
      </c>
      <c r="F187" s="47">
        <v>0</v>
      </c>
      <c r="G187" s="47">
        <v>0</v>
      </c>
      <c r="H187" s="30"/>
      <c r="I187" s="30"/>
      <c r="J187" s="30"/>
      <c r="K187" s="30"/>
    </row>
    <row r="188" spans="1:11" ht="14.1" customHeight="1" x14ac:dyDescent="0.25">
      <c r="A188" s="30"/>
      <c r="B188" s="30"/>
      <c r="C188" s="46" t="s">
        <v>66</v>
      </c>
      <c r="D188" s="47">
        <v>0</v>
      </c>
      <c r="E188" s="47">
        <v>0</v>
      </c>
      <c r="F188" s="47">
        <v>0</v>
      </c>
      <c r="G188" s="47">
        <v>0</v>
      </c>
      <c r="H188" s="30"/>
      <c r="I188" s="30"/>
      <c r="J188" s="30"/>
      <c r="K188" s="30"/>
    </row>
    <row r="189" spans="1:11" ht="14.1" customHeight="1" x14ac:dyDescent="0.25">
      <c r="A189" s="30"/>
      <c r="B189" s="30"/>
      <c r="C189" s="46" t="s">
        <v>69</v>
      </c>
      <c r="D189" s="47">
        <v>0</v>
      </c>
      <c r="E189" s="47">
        <v>0</v>
      </c>
      <c r="F189" s="47">
        <v>0</v>
      </c>
      <c r="G189" s="47">
        <v>0</v>
      </c>
      <c r="H189" s="30"/>
      <c r="I189" s="30"/>
      <c r="J189" s="30"/>
      <c r="K189" s="30"/>
    </row>
    <row r="190" spans="1:11" ht="14.1" customHeight="1" x14ac:dyDescent="0.25">
      <c r="A190" s="30"/>
      <c r="B190" s="30"/>
      <c r="C190" s="46" t="s">
        <v>70</v>
      </c>
      <c r="D190" s="47">
        <v>0</v>
      </c>
      <c r="E190" s="47">
        <v>0</v>
      </c>
      <c r="F190" s="47">
        <v>0</v>
      </c>
      <c r="G190" s="47">
        <v>0</v>
      </c>
      <c r="H190" s="30"/>
      <c r="I190" s="30"/>
      <c r="J190" s="30"/>
      <c r="K190" s="30"/>
    </row>
    <row r="191" spans="1:11" ht="14.1" customHeight="1" x14ac:dyDescent="0.25">
      <c r="A191" s="30"/>
      <c r="B191" s="30"/>
      <c r="C191" s="48" t="s">
        <v>71</v>
      </c>
      <c r="D191" s="47">
        <v>700000</v>
      </c>
      <c r="E191" s="47">
        <v>720000</v>
      </c>
      <c r="F191" s="47">
        <v>540000</v>
      </c>
      <c r="G191" s="47">
        <v>420000</v>
      </c>
      <c r="H191" s="30"/>
      <c r="I191" s="30"/>
      <c r="J191" s="30"/>
      <c r="K191" s="30"/>
    </row>
    <row r="192" spans="1:11" ht="15" customHeight="1" x14ac:dyDescent="0.25">
      <c r="A192" s="30"/>
      <c r="B192" s="30"/>
      <c r="C192" s="50" t="s">
        <v>47</v>
      </c>
      <c r="D192" s="51" t="s">
        <v>47</v>
      </c>
      <c r="E192" s="51" t="s">
        <v>47</v>
      </c>
      <c r="F192" s="51" t="s">
        <v>47</v>
      </c>
      <c r="G192" s="51" t="s">
        <v>47</v>
      </c>
      <c r="H192" s="30"/>
      <c r="I192" s="30"/>
      <c r="J192" s="30"/>
      <c r="K192" s="30"/>
    </row>
    <row r="193" spans="1:11" ht="15" customHeight="1" x14ac:dyDescent="0.25">
      <c r="A193" s="30"/>
      <c r="B193" s="30"/>
      <c r="C193" s="33" t="s">
        <v>118</v>
      </c>
      <c r="D193" s="52">
        <v>491154000</v>
      </c>
      <c r="E193" s="52">
        <v>467000000</v>
      </c>
      <c r="F193" s="52">
        <v>484000000</v>
      </c>
      <c r="G193" s="52">
        <v>484000000</v>
      </c>
      <c r="H193" s="30"/>
      <c r="I193" s="30"/>
      <c r="J193" s="30"/>
      <c r="K193" s="30"/>
    </row>
    <row r="194" spans="1:11" ht="15" customHeight="1" x14ac:dyDescent="0.25">
      <c r="A194" s="30"/>
      <c r="B194" s="30"/>
      <c r="C194" s="34" t="s">
        <v>53</v>
      </c>
      <c r="D194" s="53">
        <v>311025000</v>
      </c>
      <c r="E194" s="53">
        <v>319000000</v>
      </c>
      <c r="F194" s="53">
        <v>319000000</v>
      </c>
      <c r="G194" s="53">
        <v>319000000</v>
      </c>
      <c r="H194" s="30"/>
      <c r="I194" s="30"/>
      <c r="J194" s="30"/>
      <c r="K194" s="30"/>
    </row>
    <row r="195" spans="1:11" ht="15" customHeight="1" x14ac:dyDescent="0.25">
      <c r="A195" s="30"/>
      <c r="B195" s="30"/>
      <c r="C195" s="34" t="s">
        <v>54</v>
      </c>
      <c r="D195" s="53">
        <v>311025000</v>
      </c>
      <c r="E195" s="53">
        <v>319000000</v>
      </c>
      <c r="F195" s="53">
        <v>319000000</v>
      </c>
      <c r="G195" s="53">
        <v>319000000</v>
      </c>
      <c r="H195" s="30"/>
      <c r="I195" s="30"/>
      <c r="J195" s="30"/>
      <c r="K195" s="30"/>
    </row>
    <row r="196" spans="1:11" ht="15" customHeight="1" x14ac:dyDescent="0.25">
      <c r="A196" s="30"/>
      <c r="B196" s="30"/>
      <c r="C196" s="34" t="s">
        <v>55</v>
      </c>
      <c r="D196" s="53">
        <v>0</v>
      </c>
      <c r="E196" s="53">
        <v>0</v>
      </c>
      <c r="F196" s="53">
        <v>0</v>
      </c>
      <c r="G196" s="53">
        <v>0</v>
      </c>
      <c r="H196" s="30"/>
      <c r="I196" s="30"/>
      <c r="J196" s="30"/>
      <c r="K196" s="30"/>
    </row>
    <row r="197" spans="1:11" ht="15" customHeight="1" x14ac:dyDescent="0.25">
      <c r="A197" s="30"/>
      <c r="B197" s="30"/>
      <c r="C197" s="34" t="s">
        <v>56</v>
      </c>
      <c r="D197" s="53">
        <v>40950000</v>
      </c>
      <c r="E197" s="53">
        <v>42000000</v>
      </c>
      <c r="F197" s="53">
        <v>42000000</v>
      </c>
      <c r="G197" s="53">
        <v>42000000</v>
      </c>
      <c r="H197" s="30"/>
      <c r="I197" s="30"/>
      <c r="J197" s="30"/>
      <c r="K197" s="30"/>
    </row>
    <row r="198" spans="1:11" ht="15" customHeight="1" x14ac:dyDescent="0.25">
      <c r="A198" s="30"/>
      <c r="B198" s="30"/>
      <c r="C198" s="34" t="s">
        <v>54</v>
      </c>
      <c r="D198" s="53">
        <v>40950000</v>
      </c>
      <c r="E198" s="53">
        <v>42000000</v>
      </c>
      <c r="F198" s="53">
        <v>42000000</v>
      </c>
      <c r="G198" s="53">
        <v>42000000</v>
      </c>
      <c r="H198" s="30"/>
      <c r="I198" s="30"/>
      <c r="J198" s="30"/>
      <c r="K198" s="30"/>
    </row>
    <row r="199" spans="1:11" ht="15" customHeight="1" x14ac:dyDescent="0.25">
      <c r="A199" s="30"/>
      <c r="B199" s="30"/>
      <c r="C199" s="34" t="s">
        <v>55</v>
      </c>
      <c r="D199" s="53">
        <v>0</v>
      </c>
      <c r="E199" s="53">
        <v>0</v>
      </c>
      <c r="F199" s="53">
        <v>0</v>
      </c>
      <c r="G199" s="53">
        <v>0</v>
      </c>
      <c r="H199" s="30"/>
      <c r="I199" s="30"/>
      <c r="J199" s="30"/>
      <c r="K199" s="30"/>
    </row>
    <row r="200" spans="1:11" ht="15" customHeight="1" x14ac:dyDescent="0.25">
      <c r="A200" s="30"/>
      <c r="B200" s="30"/>
      <c r="C200" s="34" t="s">
        <v>57</v>
      </c>
      <c r="D200" s="53">
        <v>93429000</v>
      </c>
      <c r="E200" s="53">
        <v>88000000</v>
      </c>
      <c r="F200" s="53">
        <v>108000000</v>
      </c>
      <c r="G200" s="53">
        <v>108000000</v>
      </c>
      <c r="H200" s="30"/>
      <c r="I200" s="30"/>
      <c r="J200" s="30"/>
      <c r="K200" s="30"/>
    </row>
    <row r="201" spans="1:11" ht="15" customHeight="1" x14ac:dyDescent="0.25">
      <c r="A201" s="30"/>
      <c r="B201" s="30"/>
      <c r="C201" s="34" t="s">
        <v>54</v>
      </c>
      <c r="D201" s="53">
        <v>93429000</v>
      </c>
      <c r="E201" s="53">
        <v>88000000</v>
      </c>
      <c r="F201" s="53">
        <v>108000000</v>
      </c>
      <c r="G201" s="53">
        <v>108000000</v>
      </c>
      <c r="H201" s="30"/>
      <c r="I201" s="30"/>
      <c r="J201" s="30"/>
      <c r="K201" s="30"/>
    </row>
    <row r="202" spans="1:11" ht="15" customHeight="1" x14ac:dyDescent="0.25">
      <c r="A202" s="30"/>
      <c r="B202" s="30"/>
      <c r="C202" s="34" t="s">
        <v>55</v>
      </c>
      <c r="D202" s="53">
        <v>0</v>
      </c>
      <c r="E202" s="53">
        <v>0</v>
      </c>
      <c r="F202" s="53">
        <v>0</v>
      </c>
      <c r="G202" s="53">
        <v>0</v>
      </c>
      <c r="H202" s="30"/>
      <c r="I202" s="30"/>
      <c r="J202" s="30"/>
      <c r="K202" s="30"/>
    </row>
    <row r="203" spans="1:11" ht="15" customHeight="1" x14ac:dyDescent="0.25">
      <c r="A203" s="30"/>
      <c r="B203" s="30"/>
      <c r="C203" s="34" t="s">
        <v>58</v>
      </c>
      <c r="D203" s="53">
        <v>0</v>
      </c>
      <c r="E203" s="53">
        <v>0</v>
      </c>
      <c r="F203" s="53">
        <v>0</v>
      </c>
      <c r="G203" s="53">
        <v>0</v>
      </c>
      <c r="H203" s="30"/>
      <c r="I203" s="30"/>
      <c r="J203" s="30"/>
      <c r="K203" s="30"/>
    </row>
    <row r="204" spans="1:11" ht="15" customHeight="1" x14ac:dyDescent="0.25">
      <c r="A204" s="30"/>
      <c r="B204" s="30"/>
      <c r="C204" s="34" t="s">
        <v>54</v>
      </c>
      <c r="D204" s="53">
        <v>0</v>
      </c>
      <c r="E204" s="53">
        <v>0</v>
      </c>
      <c r="F204" s="53">
        <v>0</v>
      </c>
      <c r="G204" s="53">
        <v>0</v>
      </c>
      <c r="H204" s="30"/>
      <c r="I204" s="30"/>
      <c r="J204" s="30"/>
      <c r="K204" s="30"/>
    </row>
    <row r="205" spans="1:11" ht="15" customHeight="1" x14ac:dyDescent="0.25">
      <c r="A205" s="30"/>
      <c r="B205" s="30"/>
      <c r="C205" s="34" t="s">
        <v>55</v>
      </c>
      <c r="D205" s="53">
        <v>0</v>
      </c>
      <c r="E205" s="53">
        <v>0</v>
      </c>
      <c r="F205" s="53">
        <v>0</v>
      </c>
      <c r="G205" s="53">
        <v>0</v>
      </c>
      <c r="H205" s="30"/>
      <c r="I205" s="30"/>
      <c r="J205" s="30"/>
      <c r="K205" s="30"/>
    </row>
    <row r="206" spans="1:11" ht="20.100000000000001" customHeight="1" x14ac:dyDescent="0.25">
      <c r="A206" s="30"/>
      <c r="B206" s="30"/>
      <c r="C206" s="34" t="s">
        <v>119</v>
      </c>
      <c r="D206" s="54">
        <v>0</v>
      </c>
      <c r="E206" s="54">
        <v>0</v>
      </c>
      <c r="F206" s="54">
        <v>0</v>
      </c>
      <c r="G206" s="54">
        <v>0</v>
      </c>
      <c r="H206" s="30"/>
      <c r="I206" s="30"/>
      <c r="J206" s="30"/>
      <c r="K206" s="30"/>
    </row>
    <row r="207" spans="1:11" ht="15" customHeight="1" x14ac:dyDescent="0.25">
      <c r="A207" s="30"/>
      <c r="B207" s="30"/>
      <c r="C207" s="34" t="s">
        <v>54</v>
      </c>
      <c r="D207" s="53">
        <v>0</v>
      </c>
      <c r="E207" s="53">
        <v>0</v>
      </c>
      <c r="F207" s="53">
        <v>0</v>
      </c>
      <c r="G207" s="53">
        <v>0</v>
      </c>
      <c r="H207" s="30"/>
      <c r="I207" s="30"/>
      <c r="J207" s="30"/>
      <c r="K207" s="30"/>
    </row>
    <row r="208" spans="1:11" ht="15" customHeight="1" x14ac:dyDescent="0.25">
      <c r="A208" s="30"/>
      <c r="B208" s="30"/>
      <c r="C208" s="34" t="s">
        <v>55</v>
      </c>
      <c r="D208" s="53">
        <v>0</v>
      </c>
      <c r="E208" s="53">
        <v>0</v>
      </c>
      <c r="F208" s="53">
        <v>0</v>
      </c>
      <c r="G208" s="53">
        <v>0</v>
      </c>
      <c r="H208" s="30"/>
      <c r="I208" s="30"/>
      <c r="J208" s="30"/>
      <c r="K208" s="30"/>
    </row>
    <row r="209" spans="1:11" ht="15" customHeight="1" x14ac:dyDescent="0.25">
      <c r="A209" s="30"/>
      <c r="B209" s="30"/>
      <c r="C209" s="34" t="s">
        <v>60</v>
      </c>
      <c r="D209" s="53">
        <v>150000</v>
      </c>
      <c r="E209" s="53">
        <v>0</v>
      </c>
      <c r="F209" s="53">
        <v>0</v>
      </c>
      <c r="G209" s="53">
        <v>0</v>
      </c>
      <c r="H209" s="30"/>
      <c r="I209" s="30"/>
      <c r="J209" s="30"/>
      <c r="K209" s="30"/>
    </row>
    <row r="210" spans="1:11" ht="15" customHeight="1" x14ac:dyDescent="0.25">
      <c r="A210" s="30"/>
      <c r="B210" s="30"/>
      <c r="C210" s="34" t="s">
        <v>54</v>
      </c>
      <c r="D210" s="53">
        <v>150000</v>
      </c>
      <c r="E210" s="53">
        <v>0</v>
      </c>
      <c r="F210" s="53">
        <v>0</v>
      </c>
      <c r="G210" s="53">
        <v>0</v>
      </c>
      <c r="H210" s="30"/>
      <c r="I210" s="30"/>
      <c r="J210" s="30"/>
      <c r="K210" s="30"/>
    </row>
    <row r="211" spans="1:11" ht="15" customHeight="1" x14ac:dyDescent="0.25">
      <c r="A211" s="30"/>
      <c r="B211" s="30"/>
      <c r="C211" s="34" t="s">
        <v>55</v>
      </c>
      <c r="D211" s="53">
        <v>0</v>
      </c>
      <c r="E211" s="53">
        <v>0</v>
      </c>
      <c r="F211" s="53">
        <v>0</v>
      </c>
      <c r="G211" s="53">
        <v>0</v>
      </c>
      <c r="H211" s="30"/>
      <c r="I211" s="30"/>
      <c r="J211" s="30"/>
      <c r="K211" s="30"/>
    </row>
    <row r="212" spans="1:11" ht="15" customHeight="1" x14ac:dyDescent="0.25">
      <c r="A212" s="30"/>
      <c r="B212" s="30"/>
      <c r="C212" s="34" t="s">
        <v>61</v>
      </c>
      <c r="D212" s="53">
        <v>1600000</v>
      </c>
      <c r="E212" s="53">
        <v>0</v>
      </c>
      <c r="F212" s="53">
        <v>0</v>
      </c>
      <c r="G212" s="53">
        <v>0</v>
      </c>
      <c r="H212" s="30"/>
      <c r="I212" s="30"/>
      <c r="J212" s="30"/>
      <c r="K212" s="30"/>
    </row>
    <row r="213" spans="1:11" ht="15" customHeight="1" x14ac:dyDescent="0.25">
      <c r="A213" s="30"/>
      <c r="B213" s="30"/>
      <c r="C213" s="34" t="s">
        <v>54</v>
      </c>
      <c r="D213" s="53">
        <v>1600000</v>
      </c>
      <c r="E213" s="53">
        <v>0</v>
      </c>
      <c r="F213" s="53">
        <v>0</v>
      </c>
      <c r="G213" s="53">
        <v>0</v>
      </c>
      <c r="H213" s="30"/>
      <c r="I213" s="30"/>
      <c r="J213" s="30"/>
      <c r="K213" s="30"/>
    </row>
    <row r="214" spans="1:11" ht="15" customHeight="1" x14ac:dyDescent="0.25">
      <c r="A214" s="30"/>
      <c r="B214" s="30"/>
      <c r="C214" s="34" t="s">
        <v>55</v>
      </c>
      <c r="D214" s="53">
        <v>0</v>
      </c>
      <c r="E214" s="53">
        <v>0</v>
      </c>
      <c r="F214" s="53">
        <v>0</v>
      </c>
      <c r="G214" s="53">
        <v>0</v>
      </c>
      <c r="H214" s="30"/>
      <c r="I214" s="30"/>
      <c r="J214" s="30"/>
      <c r="K214" s="30"/>
    </row>
    <row r="215" spans="1:11" ht="15" customHeight="1" x14ac:dyDescent="0.25">
      <c r="A215" s="30"/>
      <c r="B215" s="30"/>
      <c r="C215" s="34" t="s">
        <v>62</v>
      </c>
      <c r="D215" s="53">
        <v>5000000</v>
      </c>
      <c r="E215" s="53">
        <v>0</v>
      </c>
      <c r="F215" s="53">
        <v>0</v>
      </c>
      <c r="G215" s="53">
        <v>0</v>
      </c>
      <c r="H215" s="30"/>
      <c r="I215" s="30"/>
      <c r="J215" s="30"/>
      <c r="K215" s="30"/>
    </row>
    <row r="216" spans="1:11" ht="15" customHeight="1" x14ac:dyDescent="0.25">
      <c r="A216" s="30"/>
      <c r="B216" s="30"/>
      <c r="C216" s="34" t="s">
        <v>54</v>
      </c>
      <c r="D216" s="53">
        <v>0</v>
      </c>
      <c r="E216" s="53">
        <v>0</v>
      </c>
      <c r="F216" s="53">
        <v>0</v>
      </c>
      <c r="G216" s="53">
        <v>0</v>
      </c>
      <c r="H216" s="30"/>
      <c r="I216" s="30"/>
      <c r="J216" s="30"/>
      <c r="K216" s="30"/>
    </row>
    <row r="217" spans="1:11" ht="15" customHeight="1" x14ac:dyDescent="0.25">
      <c r="A217" s="30"/>
      <c r="B217" s="30"/>
      <c r="C217" s="34" t="s">
        <v>63</v>
      </c>
      <c r="D217" s="53">
        <v>0</v>
      </c>
      <c r="E217" s="53">
        <v>0</v>
      </c>
      <c r="F217" s="53">
        <v>0</v>
      </c>
      <c r="G217" s="53">
        <v>0</v>
      </c>
      <c r="H217" s="30"/>
      <c r="I217" s="30"/>
      <c r="J217" s="30"/>
      <c r="K217" s="30"/>
    </row>
    <row r="218" spans="1:11" ht="15" customHeight="1" x14ac:dyDescent="0.25">
      <c r="A218" s="30"/>
      <c r="B218" s="30"/>
      <c r="C218" s="34" t="s">
        <v>64</v>
      </c>
      <c r="D218" s="53">
        <v>0</v>
      </c>
      <c r="E218" s="53">
        <v>0</v>
      </c>
      <c r="F218" s="53">
        <v>0</v>
      </c>
      <c r="G218" s="53">
        <v>0</v>
      </c>
      <c r="H218" s="30"/>
      <c r="I218" s="30"/>
      <c r="J218" s="30"/>
      <c r="K218" s="30"/>
    </row>
    <row r="219" spans="1:11" ht="15" customHeight="1" x14ac:dyDescent="0.25">
      <c r="A219" s="30"/>
      <c r="B219" s="30"/>
      <c r="C219" s="34" t="s">
        <v>65</v>
      </c>
      <c r="D219" s="53">
        <v>5000000</v>
      </c>
      <c r="E219" s="53">
        <v>0</v>
      </c>
      <c r="F219" s="53">
        <v>0</v>
      </c>
      <c r="G219" s="53">
        <v>0</v>
      </c>
      <c r="H219" s="30"/>
      <c r="I219" s="30"/>
      <c r="J219" s="30"/>
      <c r="K219" s="30"/>
    </row>
    <row r="220" spans="1:11" ht="15" customHeight="1" x14ac:dyDescent="0.25">
      <c r="A220" s="30"/>
      <c r="B220" s="30"/>
      <c r="C220" s="34" t="s">
        <v>66</v>
      </c>
      <c r="D220" s="53">
        <v>0</v>
      </c>
      <c r="E220" s="53">
        <v>0</v>
      </c>
      <c r="F220" s="53">
        <v>0</v>
      </c>
      <c r="G220" s="53">
        <v>0</v>
      </c>
      <c r="H220" s="30"/>
      <c r="I220" s="30"/>
      <c r="J220" s="30"/>
      <c r="K220" s="30"/>
    </row>
    <row r="221" spans="1:11" ht="15" customHeight="1" x14ac:dyDescent="0.25">
      <c r="A221" s="30"/>
      <c r="B221" s="30"/>
      <c r="C221" s="34" t="s">
        <v>67</v>
      </c>
      <c r="D221" s="53">
        <v>39000000</v>
      </c>
      <c r="E221" s="53">
        <v>18000000</v>
      </c>
      <c r="F221" s="53">
        <v>15000000</v>
      </c>
      <c r="G221" s="53">
        <v>15000000</v>
      </c>
      <c r="H221" s="30"/>
      <c r="I221" s="30"/>
      <c r="J221" s="30"/>
      <c r="K221" s="30"/>
    </row>
    <row r="222" spans="1:11" ht="15" customHeight="1" x14ac:dyDescent="0.25">
      <c r="A222" s="30"/>
      <c r="B222" s="30"/>
      <c r="C222" s="34" t="s">
        <v>54</v>
      </c>
      <c r="D222" s="53">
        <v>15000000</v>
      </c>
      <c r="E222" s="53">
        <v>15000000</v>
      </c>
      <c r="F222" s="53">
        <v>15000000</v>
      </c>
      <c r="G222" s="53">
        <v>15000000</v>
      </c>
      <c r="H222" s="30"/>
      <c r="I222" s="30"/>
      <c r="J222" s="30"/>
      <c r="K222" s="30"/>
    </row>
    <row r="223" spans="1:11" ht="15" customHeight="1" x14ac:dyDescent="0.25">
      <c r="A223" s="30"/>
      <c r="B223" s="30"/>
      <c r="C223" s="34" t="s">
        <v>63</v>
      </c>
      <c r="D223" s="53">
        <v>24000000</v>
      </c>
      <c r="E223" s="53">
        <v>3000000</v>
      </c>
      <c r="F223" s="53">
        <v>0</v>
      </c>
      <c r="G223" s="53">
        <v>0</v>
      </c>
      <c r="H223" s="30"/>
      <c r="I223" s="30"/>
      <c r="J223" s="30"/>
      <c r="K223" s="30"/>
    </row>
    <row r="224" spans="1:11" ht="15" customHeight="1" x14ac:dyDescent="0.25">
      <c r="A224" s="30"/>
      <c r="B224" s="30"/>
      <c r="C224" s="34" t="s">
        <v>64</v>
      </c>
      <c r="D224" s="53">
        <v>0</v>
      </c>
      <c r="E224" s="53">
        <v>0</v>
      </c>
      <c r="F224" s="53">
        <v>0</v>
      </c>
      <c r="G224" s="53">
        <v>0</v>
      </c>
      <c r="H224" s="30"/>
      <c r="I224" s="30"/>
      <c r="J224" s="30"/>
      <c r="K224" s="30"/>
    </row>
    <row r="225" spans="1:11" ht="15" customHeight="1" x14ac:dyDescent="0.25">
      <c r="A225" s="30"/>
      <c r="B225" s="30"/>
      <c r="C225" s="34" t="s">
        <v>65</v>
      </c>
      <c r="D225" s="53">
        <v>0</v>
      </c>
      <c r="E225" s="53">
        <v>0</v>
      </c>
      <c r="F225" s="53">
        <v>0</v>
      </c>
      <c r="G225" s="53">
        <v>0</v>
      </c>
      <c r="H225" s="30"/>
      <c r="I225" s="30"/>
      <c r="J225" s="30"/>
      <c r="K225" s="30"/>
    </row>
    <row r="226" spans="1:11" ht="15" customHeight="1" x14ac:dyDescent="0.25">
      <c r="A226" s="30"/>
      <c r="B226" s="30"/>
      <c r="C226" s="34" t="s">
        <v>66</v>
      </c>
      <c r="D226" s="53">
        <v>0</v>
      </c>
      <c r="E226" s="53">
        <v>0</v>
      </c>
      <c r="F226" s="53">
        <v>0</v>
      </c>
      <c r="G226" s="53">
        <v>0</v>
      </c>
      <c r="H226" s="30"/>
      <c r="I226" s="30"/>
      <c r="J226" s="30"/>
      <c r="K226" s="30"/>
    </row>
    <row r="227" spans="1:11" ht="15" customHeight="1" x14ac:dyDescent="0.25">
      <c r="A227" s="30"/>
      <c r="B227" s="30"/>
      <c r="C227" s="34" t="s">
        <v>68</v>
      </c>
      <c r="D227" s="53">
        <v>0</v>
      </c>
      <c r="E227" s="53">
        <v>0</v>
      </c>
      <c r="F227" s="53">
        <v>0</v>
      </c>
      <c r="G227" s="53">
        <v>0</v>
      </c>
      <c r="H227" s="30"/>
      <c r="I227" s="30"/>
      <c r="J227" s="30"/>
      <c r="K227" s="30"/>
    </row>
    <row r="228" spans="1:11" ht="15" customHeight="1" x14ac:dyDescent="0.25">
      <c r="A228" s="30"/>
      <c r="B228" s="30"/>
      <c r="C228" s="34" t="s">
        <v>54</v>
      </c>
      <c r="D228" s="53">
        <v>0</v>
      </c>
      <c r="E228" s="53">
        <v>0</v>
      </c>
      <c r="F228" s="53">
        <v>0</v>
      </c>
      <c r="G228" s="53">
        <v>0</v>
      </c>
      <c r="H228" s="30"/>
      <c r="I228" s="30"/>
      <c r="J228" s="30"/>
      <c r="K228" s="30"/>
    </row>
    <row r="229" spans="1:11" ht="15" customHeight="1" x14ac:dyDescent="0.25">
      <c r="A229" s="30"/>
      <c r="B229" s="30"/>
      <c r="C229" s="34" t="s">
        <v>63</v>
      </c>
      <c r="D229" s="53">
        <v>0</v>
      </c>
      <c r="E229" s="53">
        <v>0</v>
      </c>
      <c r="F229" s="53">
        <v>0</v>
      </c>
      <c r="G229" s="53">
        <v>0</v>
      </c>
      <c r="H229" s="30"/>
      <c r="I229" s="30"/>
      <c r="J229" s="30"/>
      <c r="K229" s="30"/>
    </row>
    <row r="230" spans="1:11" ht="15" customHeight="1" x14ac:dyDescent="0.25">
      <c r="A230" s="30"/>
      <c r="B230" s="30"/>
      <c r="C230" s="34" t="s">
        <v>64</v>
      </c>
      <c r="D230" s="53">
        <v>0</v>
      </c>
      <c r="E230" s="53">
        <v>0</v>
      </c>
      <c r="F230" s="53">
        <v>0</v>
      </c>
      <c r="G230" s="53">
        <v>0</v>
      </c>
      <c r="H230" s="30"/>
      <c r="I230" s="30"/>
      <c r="J230" s="30"/>
      <c r="K230" s="30"/>
    </row>
    <row r="231" spans="1:11" ht="15" customHeight="1" x14ac:dyDescent="0.25">
      <c r="A231" s="30"/>
      <c r="B231" s="30"/>
      <c r="C231" s="34" t="s">
        <v>65</v>
      </c>
      <c r="D231" s="53">
        <v>0</v>
      </c>
      <c r="E231" s="53">
        <v>0</v>
      </c>
      <c r="F231" s="53">
        <v>0</v>
      </c>
      <c r="G231" s="53">
        <v>0</v>
      </c>
      <c r="H231" s="30"/>
      <c r="I231" s="30"/>
      <c r="J231" s="30"/>
      <c r="K231" s="30"/>
    </row>
    <row r="232" spans="1:11" ht="15" customHeight="1" x14ac:dyDescent="0.25">
      <c r="A232" s="30"/>
      <c r="B232" s="30"/>
      <c r="C232" s="34" t="s">
        <v>66</v>
      </c>
      <c r="D232" s="53">
        <v>0</v>
      </c>
      <c r="E232" s="53">
        <v>0</v>
      </c>
      <c r="F232" s="53">
        <v>0</v>
      </c>
      <c r="G232" s="53">
        <v>0</v>
      </c>
      <c r="H232" s="30"/>
      <c r="I232" s="30"/>
      <c r="J232" s="30"/>
      <c r="K232" s="30"/>
    </row>
    <row r="233" spans="1:11" ht="15" customHeight="1" x14ac:dyDescent="0.25">
      <c r="A233" s="30"/>
      <c r="B233" s="30"/>
      <c r="C233" s="34" t="s">
        <v>69</v>
      </c>
      <c r="D233" s="53">
        <v>0</v>
      </c>
      <c r="E233" s="53">
        <v>0</v>
      </c>
      <c r="F233" s="53">
        <v>0</v>
      </c>
      <c r="G233" s="53">
        <v>0</v>
      </c>
      <c r="H233" s="30"/>
      <c r="I233" s="30"/>
      <c r="J233" s="30"/>
      <c r="K233" s="30"/>
    </row>
    <row r="234" spans="1:11" ht="15" customHeight="1" x14ac:dyDescent="0.25">
      <c r="A234" s="30"/>
      <c r="B234" s="30"/>
      <c r="C234" s="34" t="s">
        <v>70</v>
      </c>
      <c r="D234" s="53">
        <v>0</v>
      </c>
      <c r="E234" s="53">
        <v>0</v>
      </c>
      <c r="F234" s="53">
        <v>0</v>
      </c>
      <c r="G234" s="53">
        <v>0</v>
      </c>
      <c r="H234" s="30"/>
      <c r="I234" s="30"/>
      <c r="J234" s="30"/>
      <c r="K234" s="30"/>
    </row>
    <row r="235" spans="1:11" ht="20.100000000000001" customHeight="1" x14ac:dyDescent="0.25">
      <c r="A235" s="30"/>
      <c r="B235" s="30"/>
      <c r="C235" s="55" t="s">
        <v>47</v>
      </c>
      <c r="D235" s="30"/>
      <c r="E235" s="30"/>
      <c r="F235" s="30"/>
      <c r="G235" s="30"/>
      <c r="H235" s="30"/>
      <c r="I235" s="30"/>
      <c r="J235" s="30"/>
      <c r="K235" s="30"/>
    </row>
    <row r="236" spans="1:11" ht="20.100000000000001" customHeight="1" x14ac:dyDescent="0.25">
      <c r="A236" s="56" t="s">
        <v>120</v>
      </c>
      <c r="B236" s="41" t="s">
        <v>121</v>
      </c>
      <c r="C236" s="41" t="s">
        <v>47</v>
      </c>
      <c r="D236" s="30"/>
      <c r="E236" s="57" t="s">
        <v>47</v>
      </c>
      <c r="F236" s="41" t="s">
        <v>121</v>
      </c>
      <c r="G236" s="41" t="s">
        <v>47</v>
      </c>
      <c r="H236" s="58" t="s">
        <v>47</v>
      </c>
      <c r="I236" s="57" t="s">
        <v>47</v>
      </c>
      <c r="J236" s="41" t="s">
        <v>121</v>
      </c>
      <c r="K236" s="41" t="s">
        <v>47</v>
      </c>
    </row>
    <row r="237" spans="1:11" ht="20.100000000000001" customHeight="1" x14ac:dyDescent="0.25">
      <c r="A237" s="59" t="s">
        <v>122</v>
      </c>
      <c r="B237" s="41" t="s">
        <v>123</v>
      </c>
      <c r="C237" s="41" t="s">
        <v>47</v>
      </c>
      <c r="D237" s="30"/>
      <c r="E237" s="59" t="s">
        <v>124</v>
      </c>
      <c r="F237" s="41" t="s">
        <v>123</v>
      </c>
      <c r="G237" s="41" t="s">
        <v>47</v>
      </c>
      <c r="H237" s="30"/>
      <c r="I237" s="59" t="s">
        <v>125</v>
      </c>
      <c r="J237" s="41" t="s">
        <v>123</v>
      </c>
      <c r="K237" s="41" t="s">
        <v>47</v>
      </c>
    </row>
    <row r="238" spans="1:11" ht="20.100000000000001" customHeight="1" x14ac:dyDescent="0.25">
      <c r="A238" s="60" t="s">
        <v>47</v>
      </c>
      <c r="B238" s="41" t="s">
        <v>126</v>
      </c>
      <c r="C238" s="41" t="s">
        <v>47</v>
      </c>
      <c r="D238" s="30"/>
      <c r="E238" s="60" t="s">
        <v>47</v>
      </c>
      <c r="F238" s="41" t="s">
        <v>126</v>
      </c>
      <c r="G238" s="41" t="s">
        <v>47</v>
      </c>
      <c r="H238" s="30"/>
      <c r="I238" s="60" t="s">
        <v>47</v>
      </c>
      <c r="J238" s="41" t="s">
        <v>126</v>
      </c>
      <c r="K238" s="41" t="s">
        <v>47</v>
      </c>
    </row>
  </sheetData>
  <mergeCells count="29">
    <mergeCell ref="C18:G18"/>
    <mergeCell ref="C1:G1"/>
    <mergeCell ref="C2:G2"/>
    <mergeCell ref="D3:G3"/>
    <mergeCell ref="D4:G4"/>
    <mergeCell ref="D5:G5"/>
    <mergeCell ref="D6:G6"/>
    <mergeCell ref="D7:G7"/>
    <mergeCell ref="C8:G8"/>
    <mergeCell ref="C9:G9"/>
    <mergeCell ref="D10:G10"/>
    <mergeCell ref="D14:G14"/>
    <mergeCell ref="D82:G82"/>
    <mergeCell ref="D19:G19"/>
    <mergeCell ref="D20:G20"/>
    <mergeCell ref="D21:G21"/>
    <mergeCell ref="D22:G22"/>
    <mergeCell ref="C31:G31"/>
    <mergeCell ref="D76:G76"/>
    <mergeCell ref="D77:G77"/>
    <mergeCell ref="C78:G78"/>
    <mergeCell ref="D79:G79"/>
    <mergeCell ref="D80:G80"/>
    <mergeCell ref="D81:G81"/>
    <mergeCell ref="C91:G91"/>
    <mergeCell ref="D136:G136"/>
    <mergeCell ref="D137:G137"/>
    <mergeCell ref="D138:G138"/>
    <mergeCell ref="C147:G147"/>
  </mergeCells>
  <pageMargins left="0" right="0" top="0" bottom="0"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632"/>
  <sheetViews>
    <sheetView workbookViewId="0">
      <selection activeCell="K26" sqref="K26"/>
    </sheetView>
  </sheetViews>
  <sheetFormatPr defaultRowHeight="15" x14ac:dyDescent="0.25"/>
  <cols>
    <col min="1" max="1" width="13.28515625" style="270" customWidth="1"/>
    <col min="2" max="2" width="9.7109375" style="270" customWidth="1"/>
    <col min="3" max="3" width="28.28515625" style="270" customWidth="1"/>
    <col min="4" max="6" width="15.85546875" style="270" customWidth="1"/>
    <col min="7" max="7" width="16.140625" style="270" customWidth="1"/>
    <col min="8" max="8" width="6.7109375" style="270" customWidth="1"/>
    <col min="9" max="9" width="18.28515625" style="270" customWidth="1"/>
    <col min="10" max="10" width="10.7109375" style="270" customWidth="1"/>
    <col min="11" max="11" width="17.42578125" style="270" customWidth="1"/>
    <col min="12" max="16384" width="9.140625" style="270"/>
  </cols>
  <sheetData>
    <row r="1" spans="1:11" ht="20.100000000000001" customHeight="1" x14ac:dyDescent="0.25">
      <c r="A1" s="269"/>
      <c r="B1" s="269"/>
      <c r="C1" s="1454" t="s">
        <v>0</v>
      </c>
      <c r="D1" s="1455"/>
      <c r="E1" s="1455"/>
      <c r="F1" s="1455"/>
      <c r="G1" s="1455"/>
      <c r="H1" s="269"/>
      <c r="I1" s="269"/>
      <c r="J1" s="269"/>
      <c r="K1" s="269"/>
    </row>
    <row r="2" spans="1:11" ht="24.95" customHeight="1" x14ac:dyDescent="0.25">
      <c r="A2" s="269"/>
      <c r="B2" s="269"/>
      <c r="C2" s="1456" t="s">
        <v>1</v>
      </c>
      <c r="D2" s="1457"/>
      <c r="E2" s="1457"/>
      <c r="F2" s="1457"/>
      <c r="G2" s="1457"/>
      <c r="H2" s="269"/>
      <c r="I2" s="269"/>
      <c r="J2" s="269"/>
      <c r="K2" s="269"/>
    </row>
    <row r="3" spans="1:11" ht="14.1" customHeight="1" x14ac:dyDescent="0.25">
      <c r="A3" s="269"/>
      <c r="B3" s="269"/>
      <c r="C3" s="271" t="s">
        <v>2</v>
      </c>
      <c r="D3" s="1452" t="s">
        <v>1114</v>
      </c>
      <c r="E3" s="1453"/>
      <c r="F3" s="1453"/>
      <c r="G3" s="1453"/>
      <c r="H3" s="269"/>
      <c r="I3" s="269"/>
      <c r="J3" s="269"/>
      <c r="K3" s="269"/>
    </row>
    <row r="4" spans="1:11" ht="14.1" customHeight="1" x14ac:dyDescent="0.25">
      <c r="A4" s="269"/>
      <c r="B4" s="269"/>
      <c r="C4" s="271" t="s">
        <v>4</v>
      </c>
      <c r="D4" s="1452" t="s">
        <v>1115</v>
      </c>
      <c r="E4" s="1453"/>
      <c r="F4" s="1453"/>
      <c r="G4" s="1453"/>
      <c r="H4" s="269"/>
      <c r="I4" s="269"/>
      <c r="J4" s="269"/>
      <c r="K4" s="269"/>
    </row>
    <row r="5" spans="1:11" ht="14.1" customHeight="1" x14ac:dyDescent="0.25">
      <c r="A5" s="269"/>
      <c r="B5" s="269"/>
      <c r="C5" s="271" t="s">
        <v>6</v>
      </c>
      <c r="D5" s="1452" t="s">
        <v>376</v>
      </c>
      <c r="E5" s="1453"/>
      <c r="F5" s="1453"/>
      <c r="G5" s="1453"/>
      <c r="H5" s="269"/>
      <c r="I5" s="269"/>
      <c r="J5" s="269"/>
      <c r="K5" s="269"/>
    </row>
    <row r="6" spans="1:11" ht="14.1" customHeight="1" x14ac:dyDescent="0.25">
      <c r="A6" s="269"/>
      <c r="B6" s="269"/>
      <c r="C6" s="271" t="s">
        <v>8</v>
      </c>
      <c r="D6" s="1452" t="s">
        <v>130</v>
      </c>
      <c r="E6" s="1453"/>
      <c r="F6" s="1453"/>
      <c r="G6" s="1453"/>
      <c r="H6" s="269"/>
      <c r="I6" s="269"/>
      <c r="J6" s="269"/>
      <c r="K6" s="269"/>
    </row>
    <row r="7" spans="1:11" ht="14.1" customHeight="1" x14ac:dyDescent="0.25">
      <c r="A7" s="269"/>
      <c r="B7" s="269"/>
      <c r="C7" s="271" t="s">
        <v>10</v>
      </c>
      <c r="D7" s="1460" t="s">
        <v>11</v>
      </c>
      <c r="E7" s="1461"/>
      <c r="F7" s="1461"/>
      <c r="G7" s="1461"/>
      <c r="H7" s="269"/>
      <c r="I7" s="269"/>
      <c r="J7" s="269"/>
      <c r="K7" s="269"/>
    </row>
    <row r="8" spans="1:11" ht="14.1" customHeight="1" x14ac:dyDescent="0.25">
      <c r="A8" s="269"/>
      <c r="B8" s="269"/>
      <c r="C8" s="1462" t="s">
        <v>12</v>
      </c>
      <c r="D8" s="1463"/>
      <c r="E8" s="1463"/>
      <c r="F8" s="1463"/>
      <c r="G8" s="1463"/>
      <c r="H8" s="269"/>
      <c r="I8" s="269"/>
      <c r="J8" s="269"/>
      <c r="K8" s="269"/>
    </row>
    <row r="9" spans="1:11" ht="51.95" customHeight="1" x14ac:dyDescent="0.25">
      <c r="A9" s="269"/>
      <c r="B9" s="269"/>
      <c r="C9" s="1464" t="s">
        <v>1116</v>
      </c>
      <c r="D9" s="1465"/>
      <c r="E9" s="1465"/>
      <c r="F9" s="1465"/>
      <c r="G9" s="1465"/>
      <c r="H9" s="269"/>
      <c r="I9" s="269"/>
      <c r="J9" s="269"/>
      <c r="K9" s="269"/>
    </row>
    <row r="10" spans="1:11" ht="27" customHeight="1" x14ac:dyDescent="0.25">
      <c r="A10" s="269"/>
      <c r="B10" s="269"/>
      <c r="C10" s="272" t="s">
        <v>14</v>
      </c>
      <c r="D10" s="1466" t="s">
        <v>1117</v>
      </c>
      <c r="E10" s="1467"/>
      <c r="F10" s="1467"/>
      <c r="G10" s="1467"/>
      <c r="H10" s="269"/>
      <c r="I10" s="269"/>
      <c r="J10" s="269"/>
      <c r="K10" s="269"/>
    </row>
    <row r="11" spans="1:11" ht="27.95" customHeight="1" x14ac:dyDescent="0.25">
      <c r="A11" s="269"/>
      <c r="B11" s="269"/>
      <c r="C11" s="273" t="s">
        <v>16</v>
      </c>
      <c r="D11" s="274">
        <v>2022</v>
      </c>
      <c r="E11" s="274">
        <v>2023</v>
      </c>
      <c r="F11" s="274">
        <v>2024</v>
      </c>
      <c r="G11" s="274">
        <v>2025</v>
      </c>
      <c r="H11" s="269"/>
      <c r="I11" s="269"/>
      <c r="J11" s="269"/>
      <c r="K11" s="269"/>
    </row>
    <row r="12" spans="1:11" ht="14.1" customHeight="1" x14ac:dyDescent="0.25">
      <c r="A12" s="269"/>
      <c r="B12" s="269"/>
      <c r="C12" s="275"/>
      <c r="D12" s="276" t="s">
        <v>17</v>
      </c>
      <c r="E12" s="276" t="s">
        <v>18</v>
      </c>
      <c r="F12" s="276" t="s">
        <v>18</v>
      </c>
      <c r="G12" s="276" t="s">
        <v>18</v>
      </c>
      <c r="H12" s="269"/>
      <c r="I12" s="269"/>
      <c r="J12" s="269"/>
      <c r="K12" s="269"/>
    </row>
    <row r="13" spans="1:11" ht="14.1" customHeight="1" x14ac:dyDescent="0.25">
      <c r="A13" s="269"/>
      <c r="B13" s="269"/>
      <c r="C13" s="273" t="s">
        <v>1118</v>
      </c>
      <c r="D13" s="277" t="s">
        <v>1119</v>
      </c>
      <c r="E13" s="277" t="s">
        <v>1120</v>
      </c>
      <c r="F13" s="277" t="s">
        <v>1121</v>
      </c>
      <c r="G13" s="277" t="s">
        <v>1122</v>
      </c>
      <c r="H13" s="269"/>
      <c r="I13" s="269"/>
      <c r="J13" s="269"/>
      <c r="K13" s="269"/>
    </row>
    <row r="14" spans="1:11" ht="26.1" customHeight="1" x14ac:dyDescent="0.25">
      <c r="A14" s="269"/>
      <c r="B14" s="269"/>
      <c r="C14" s="272" t="s">
        <v>21</v>
      </c>
      <c r="D14" s="1466" t="s">
        <v>1123</v>
      </c>
      <c r="E14" s="1467"/>
      <c r="F14" s="1467"/>
      <c r="G14" s="1467"/>
      <c r="H14" s="269"/>
      <c r="I14" s="269"/>
      <c r="J14" s="269"/>
      <c r="K14" s="269"/>
    </row>
    <row r="15" spans="1:11" ht="27.95" customHeight="1" x14ac:dyDescent="0.25">
      <c r="A15" s="269"/>
      <c r="B15" s="269"/>
      <c r="C15" s="273" t="s">
        <v>23</v>
      </c>
      <c r="D15" s="274">
        <v>2022</v>
      </c>
      <c r="E15" s="274">
        <v>2023</v>
      </c>
      <c r="F15" s="274">
        <v>2024</v>
      </c>
      <c r="G15" s="274">
        <v>2025</v>
      </c>
      <c r="H15" s="269"/>
      <c r="I15" s="269"/>
      <c r="J15" s="269"/>
      <c r="K15" s="269"/>
    </row>
    <row r="16" spans="1:11" ht="14.1" customHeight="1" x14ac:dyDescent="0.25">
      <c r="A16" s="269"/>
      <c r="B16" s="269"/>
      <c r="C16" s="275"/>
      <c r="D16" s="276" t="s">
        <v>17</v>
      </c>
      <c r="E16" s="276" t="s">
        <v>18</v>
      </c>
      <c r="F16" s="276" t="s">
        <v>18</v>
      </c>
      <c r="G16" s="276" t="s">
        <v>18</v>
      </c>
      <c r="H16" s="269"/>
      <c r="I16" s="269"/>
      <c r="J16" s="269"/>
      <c r="K16" s="269"/>
    </row>
    <row r="17" spans="1:11" ht="14.1" customHeight="1" x14ac:dyDescent="0.25">
      <c r="A17" s="269"/>
      <c r="B17" s="269"/>
      <c r="C17" s="273" t="s">
        <v>1124</v>
      </c>
      <c r="D17" s="277" t="s">
        <v>1119</v>
      </c>
      <c r="E17" s="277" t="s">
        <v>1120</v>
      </c>
      <c r="F17" s="277" t="s">
        <v>1121</v>
      </c>
      <c r="G17" s="277" t="s">
        <v>1122</v>
      </c>
      <c r="H17" s="269"/>
      <c r="I17" s="269"/>
      <c r="J17" s="269"/>
      <c r="K17" s="269"/>
    </row>
    <row r="18" spans="1:11" ht="14.1" customHeight="1" x14ac:dyDescent="0.25">
      <c r="A18" s="269"/>
      <c r="B18" s="269"/>
      <c r="C18" s="1458" t="s">
        <v>30</v>
      </c>
      <c r="D18" s="1459"/>
      <c r="E18" s="1459"/>
      <c r="F18" s="1459"/>
      <c r="G18" s="1459"/>
      <c r="H18" s="269"/>
      <c r="I18" s="269"/>
      <c r="J18" s="269"/>
      <c r="K18" s="269"/>
    </row>
    <row r="19" spans="1:11" ht="14.1" customHeight="1" x14ac:dyDescent="0.25">
      <c r="A19" s="269"/>
      <c r="B19" s="269"/>
      <c r="C19" s="278" t="s">
        <v>1125</v>
      </c>
      <c r="D19" s="1458" t="s">
        <v>1126</v>
      </c>
      <c r="E19" s="1459"/>
      <c r="F19" s="1459"/>
      <c r="G19" s="1459"/>
      <c r="H19" s="269"/>
      <c r="I19" s="269"/>
      <c r="J19" s="269"/>
      <c r="K19" s="269"/>
    </row>
    <row r="20" spans="1:11" ht="14.1" customHeight="1" x14ac:dyDescent="0.25">
      <c r="A20" s="269"/>
      <c r="B20" s="269"/>
      <c r="C20" s="279" t="s">
        <v>33</v>
      </c>
      <c r="D20" s="1468" t="s">
        <v>1127</v>
      </c>
      <c r="E20" s="1469"/>
      <c r="F20" s="1469"/>
      <c r="G20" s="1469"/>
      <c r="H20" s="269"/>
      <c r="I20" s="269"/>
      <c r="J20" s="269"/>
      <c r="K20" s="269"/>
    </row>
    <row r="21" spans="1:11" ht="14.1" customHeight="1" x14ac:dyDescent="0.25">
      <c r="A21" s="269"/>
      <c r="B21" s="269"/>
      <c r="C21" s="280" t="s">
        <v>35</v>
      </c>
      <c r="D21" s="1470" t="s">
        <v>1128</v>
      </c>
      <c r="E21" s="1471"/>
      <c r="F21" s="1471"/>
      <c r="G21" s="1471"/>
      <c r="H21" s="269"/>
      <c r="I21" s="269"/>
      <c r="J21" s="269"/>
      <c r="K21" s="269"/>
    </row>
    <row r="22" spans="1:11" ht="14.1" customHeight="1" x14ac:dyDescent="0.25">
      <c r="A22" s="269"/>
      <c r="B22" s="269"/>
      <c r="C22" s="280" t="s">
        <v>37</v>
      </c>
      <c r="D22" s="1470" t="s">
        <v>1129</v>
      </c>
      <c r="E22" s="1471"/>
      <c r="F22" s="1471"/>
      <c r="G22" s="1471"/>
      <c r="H22" s="269"/>
      <c r="I22" s="269"/>
      <c r="J22" s="269"/>
      <c r="K22" s="269"/>
    </row>
    <row r="23" spans="1:11" ht="15" customHeight="1" x14ac:dyDescent="0.25">
      <c r="A23" s="269"/>
      <c r="B23" s="269"/>
      <c r="C23" s="281"/>
      <c r="D23" s="282">
        <v>2022</v>
      </c>
      <c r="E23" s="282">
        <v>2023</v>
      </c>
      <c r="F23" s="282">
        <v>2024</v>
      </c>
      <c r="G23" s="282">
        <v>2025</v>
      </c>
      <c r="H23" s="269"/>
      <c r="I23" s="269"/>
      <c r="J23" s="269"/>
      <c r="K23" s="269"/>
    </row>
    <row r="24" spans="1:11" ht="15" customHeight="1" x14ac:dyDescent="0.25">
      <c r="A24" s="269"/>
      <c r="B24" s="269"/>
      <c r="C24" s="283"/>
      <c r="D24" s="284" t="s">
        <v>17</v>
      </c>
      <c r="E24" s="284" t="s">
        <v>18</v>
      </c>
      <c r="F24" s="284" t="s">
        <v>18</v>
      </c>
      <c r="G24" s="284" t="s">
        <v>18</v>
      </c>
      <c r="H24" s="269"/>
      <c r="I24" s="269"/>
      <c r="J24" s="269"/>
      <c r="K24" s="269"/>
    </row>
    <row r="25" spans="1:11" ht="14.1" customHeight="1" x14ac:dyDescent="0.25">
      <c r="A25" s="269"/>
      <c r="B25" s="269"/>
      <c r="C25" s="273" t="s">
        <v>39</v>
      </c>
      <c r="D25" s="277" t="s">
        <v>1119</v>
      </c>
      <c r="E25" s="277" t="s">
        <v>1120</v>
      </c>
      <c r="F25" s="277" t="s">
        <v>1121</v>
      </c>
      <c r="G25" s="277" t="s">
        <v>1122</v>
      </c>
      <c r="H25" s="269"/>
      <c r="I25" s="269"/>
      <c r="J25" s="269"/>
      <c r="K25" s="269"/>
    </row>
    <row r="26" spans="1:11" ht="14.1" customHeight="1" x14ac:dyDescent="0.25">
      <c r="A26" s="269"/>
      <c r="B26" s="269"/>
      <c r="C26" s="273" t="s">
        <v>40</v>
      </c>
      <c r="D26" s="277" t="s">
        <v>1130</v>
      </c>
      <c r="E26" s="277" t="s">
        <v>1131</v>
      </c>
      <c r="F26" s="277" t="s">
        <v>1132</v>
      </c>
      <c r="G26" s="277" t="s">
        <v>1132</v>
      </c>
      <c r="H26" s="269"/>
      <c r="I26" s="269"/>
      <c r="J26" s="269"/>
      <c r="K26" s="269"/>
    </row>
    <row r="27" spans="1:11" ht="14.1" customHeight="1" x14ac:dyDescent="0.25">
      <c r="A27" s="269"/>
      <c r="B27" s="269"/>
      <c r="C27" s="273" t="s">
        <v>43</v>
      </c>
      <c r="D27" s="277" t="s">
        <v>1133</v>
      </c>
      <c r="E27" s="277" t="s">
        <v>1134</v>
      </c>
      <c r="F27" s="277" t="s">
        <v>1135</v>
      </c>
      <c r="G27" s="277" t="s">
        <v>1136</v>
      </c>
      <c r="H27" s="269"/>
      <c r="I27" s="269"/>
      <c r="J27" s="269"/>
      <c r="K27" s="269"/>
    </row>
    <row r="28" spans="1:11" ht="14.1" customHeight="1" x14ac:dyDescent="0.25">
      <c r="A28" s="269"/>
      <c r="B28" s="269"/>
      <c r="C28" s="273" t="s">
        <v>46</v>
      </c>
      <c r="D28" s="277" t="s">
        <v>47</v>
      </c>
      <c r="E28" s="277" t="s">
        <v>1137</v>
      </c>
      <c r="F28" s="277" t="s">
        <v>1138</v>
      </c>
      <c r="G28" s="277" t="s">
        <v>1139</v>
      </c>
      <c r="H28" s="269"/>
      <c r="I28" s="269"/>
      <c r="J28" s="269"/>
      <c r="K28" s="269"/>
    </row>
    <row r="29" spans="1:11" ht="14.1" customHeight="1" x14ac:dyDescent="0.25">
      <c r="A29" s="269"/>
      <c r="B29" s="269"/>
      <c r="C29" s="273" t="s">
        <v>49</v>
      </c>
      <c r="D29" s="277" t="s">
        <v>47</v>
      </c>
      <c r="E29" s="277" t="s">
        <v>354</v>
      </c>
      <c r="F29" s="277" t="s">
        <v>1140</v>
      </c>
      <c r="G29" s="277" t="s">
        <v>48</v>
      </c>
      <c r="H29" s="269"/>
      <c r="I29" s="269"/>
      <c r="J29" s="269"/>
      <c r="K29" s="269"/>
    </row>
    <row r="30" spans="1:11" ht="14.1" customHeight="1" x14ac:dyDescent="0.25">
      <c r="A30" s="269"/>
      <c r="B30" s="269"/>
      <c r="C30" s="273" t="s">
        <v>51</v>
      </c>
      <c r="D30" s="277" t="s">
        <v>47</v>
      </c>
      <c r="E30" s="277" t="s">
        <v>1137</v>
      </c>
      <c r="F30" s="277" t="s">
        <v>1141</v>
      </c>
      <c r="G30" s="277" t="s">
        <v>1142</v>
      </c>
      <c r="H30" s="269"/>
      <c r="I30" s="269"/>
      <c r="J30" s="269"/>
      <c r="K30" s="269"/>
    </row>
    <row r="31" spans="1:11" ht="14.1" customHeight="1" x14ac:dyDescent="0.25">
      <c r="A31" s="269"/>
      <c r="B31" s="269"/>
      <c r="C31" s="1472" t="s">
        <v>52</v>
      </c>
      <c r="D31" s="1473"/>
      <c r="E31" s="1473"/>
      <c r="F31" s="1473"/>
      <c r="G31" s="1473"/>
      <c r="H31" s="269"/>
      <c r="I31" s="269"/>
      <c r="J31" s="269"/>
      <c r="K31" s="269"/>
    </row>
    <row r="32" spans="1:11" ht="14.1" customHeight="1" x14ac:dyDescent="0.25">
      <c r="A32" s="269"/>
      <c r="B32" s="269"/>
      <c r="C32" s="281"/>
      <c r="D32" s="282">
        <v>2022</v>
      </c>
      <c r="E32" s="282">
        <v>2023</v>
      </c>
      <c r="F32" s="282">
        <v>2024</v>
      </c>
      <c r="G32" s="282">
        <v>2025</v>
      </c>
      <c r="H32" s="269"/>
      <c r="I32" s="269"/>
      <c r="J32" s="269"/>
      <c r="K32" s="269"/>
    </row>
    <row r="33" spans="1:11" ht="14.1" customHeight="1" x14ac:dyDescent="0.25">
      <c r="A33" s="269"/>
      <c r="B33" s="269"/>
      <c r="C33" s="283"/>
      <c r="D33" s="284" t="s">
        <v>17</v>
      </c>
      <c r="E33" s="284" t="s">
        <v>18</v>
      </c>
      <c r="F33" s="284" t="s">
        <v>18</v>
      </c>
      <c r="G33" s="284" t="s">
        <v>18</v>
      </c>
      <c r="H33" s="269"/>
      <c r="I33" s="269"/>
      <c r="J33" s="269"/>
      <c r="K33" s="269"/>
    </row>
    <row r="34" spans="1:11" ht="14.1" customHeight="1" x14ac:dyDescent="0.25">
      <c r="A34" s="269"/>
      <c r="B34" s="269"/>
      <c r="C34" s="285" t="s">
        <v>53</v>
      </c>
      <c r="D34" s="286">
        <v>1671803000</v>
      </c>
      <c r="E34" s="286">
        <v>1714670000</v>
      </c>
      <c r="F34" s="286">
        <v>1714670000</v>
      </c>
      <c r="G34" s="286">
        <v>1714670000</v>
      </c>
      <c r="H34" s="269"/>
      <c r="I34" s="269"/>
      <c r="J34" s="269"/>
      <c r="K34" s="269"/>
    </row>
    <row r="35" spans="1:11" ht="14.1" customHeight="1" x14ac:dyDescent="0.25">
      <c r="A35" s="269"/>
      <c r="B35" s="269"/>
      <c r="C35" s="285" t="s">
        <v>54</v>
      </c>
      <c r="D35" s="286">
        <v>1671803000</v>
      </c>
      <c r="E35" s="286">
        <v>1714670000</v>
      </c>
      <c r="F35" s="286">
        <v>1714670000</v>
      </c>
      <c r="G35" s="286">
        <v>1714670000</v>
      </c>
      <c r="H35" s="269"/>
      <c r="I35" s="269"/>
      <c r="J35" s="269"/>
      <c r="K35" s="269"/>
    </row>
    <row r="36" spans="1:11" ht="14.1" customHeight="1" x14ac:dyDescent="0.25">
      <c r="A36" s="269"/>
      <c r="B36" s="269"/>
      <c r="C36" s="285" t="s">
        <v>55</v>
      </c>
      <c r="D36" s="286">
        <v>0</v>
      </c>
      <c r="E36" s="286">
        <v>0</v>
      </c>
      <c r="F36" s="286">
        <v>0</v>
      </c>
      <c r="G36" s="286">
        <v>0</v>
      </c>
      <c r="H36" s="269"/>
      <c r="I36" s="269"/>
      <c r="J36" s="269"/>
      <c r="K36" s="269"/>
    </row>
    <row r="37" spans="1:11" ht="14.1" customHeight="1" x14ac:dyDescent="0.25">
      <c r="A37" s="269"/>
      <c r="B37" s="269"/>
      <c r="C37" s="285" t="s">
        <v>56</v>
      </c>
      <c r="D37" s="286">
        <v>195000000</v>
      </c>
      <c r="E37" s="286">
        <v>200000000</v>
      </c>
      <c r="F37" s="286">
        <v>200000000</v>
      </c>
      <c r="G37" s="286">
        <v>200000000</v>
      </c>
      <c r="H37" s="269"/>
      <c r="I37" s="269"/>
      <c r="J37" s="269"/>
      <c r="K37" s="269"/>
    </row>
    <row r="38" spans="1:11" ht="14.1" customHeight="1" x14ac:dyDescent="0.25">
      <c r="A38" s="269"/>
      <c r="B38" s="269"/>
      <c r="C38" s="285" t="s">
        <v>54</v>
      </c>
      <c r="D38" s="286">
        <v>195000000</v>
      </c>
      <c r="E38" s="286">
        <v>200000000</v>
      </c>
      <c r="F38" s="286">
        <v>200000000</v>
      </c>
      <c r="G38" s="286">
        <v>200000000</v>
      </c>
      <c r="H38" s="269"/>
      <c r="I38" s="269"/>
      <c r="J38" s="269"/>
      <c r="K38" s="269"/>
    </row>
    <row r="39" spans="1:11" ht="14.1" customHeight="1" x14ac:dyDescent="0.25">
      <c r="A39" s="269"/>
      <c r="B39" s="269"/>
      <c r="C39" s="285" t="s">
        <v>55</v>
      </c>
      <c r="D39" s="286">
        <v>0</v>
      </c>
      <c r="E39" s="286">
        <v>0</v>
      </c>
      <c r="F39" s="286">
        <v>0</v>
      </c>
      <c r="G39" s="286">
        <v>0</v>
      </c>
      <c r="H39" s="269"/>
      <c r="I39" s="269"/>
      <c r="J39" s="269"/>
      <c r="K39" s="269"/>
    </row>
    <row r="40" spans="1:11" ht="14.1" customHeight="1" x14ac:dyDescent="0.25">
      <c r="A40" s="269"/>
      <c r="B40" s="269"/>
      <c r="C40" s="285" t="s">
        <v>57</v>
      </c>
      <c r="D40" s="286">
        <v>303560000</v>
      </c>
      <c r="E40" s="286">
        <v>325180000</v>
      </c>
      <c r="F40" s="286">
        <v>328980000</v>
      </c>
      <c r="G40" s="286">
        <v>328980000</v>
      </c>
      <c r="H40" s="269"/>
      <c r="I40" s="269"/>
      <c r="J40" s="269"/>
      <c r="K40" s="269"/>
    </row>
    <row r="41" spans="1:11" ht="14.1" customHeight="1" x14ac:dyDescent="0.25">
      <c r="A41" s="269"/>
      <c r="B41" s="269"/>
      <c r="C41" s="285" t="s">
        <v>54</v>
      </c>
      <c r="D41" s="286">
        <v>303560000</v>
      </c>
      <c r="E41" s="286">
        <v>325180000</v>
      </c>
      <c r="F41" s="286">
        <v>328980000</v>
      </c>
      <c r="G41" s="286">
        <v>328980000</v>
      </c>
      <c r="H41" s="269"/>
      <c r="I41" s="269"/>
      <c r="J41" s="269"/>
      <c r="K41" s="269"/>
    </row>
    <row r="42" spans="1:11" ht="14.1" customHeight="1" x14ac:dyDescent="0.25">
      <c r="A42" s="269"/>
      <c r="B42" s="269"/>
      <c r="C42" s="285" t="s">
        <v>55</v>
      </c>
      <c r="D42" s="286">
        <v>0</v>
      </c>
      <c r="E42" s="286">
        <v>0</v>
      </c>
      <c r="F42" s="286">
        <v>0</v>
      </c>
      <c r="G42" s="286">
        <v>0</v>
      </c>
      <c r="H42" s="269"/>
      <c r="I42" s="269"/>
      <c r="J42" s="269"/>
      <c r="K42" s="269"/>
    </row>
    <row r="43" spans="1:11" ht="14.1" customHeight="1" x14ac:dyDescent="0.25">
      <c r="A43" s="269"/>
      <c r="B43" s="269"/>
      <c r="C43" s="285" t="s">
        <v>58</v>
      </c>
      <c r="D43" s="286">
        <v>0</v>
      </c>
      <c r="E43" s="286">
        <v>0</v>
      </c>
      <c r="F43" s="286">
        <v>0</v>
      </c>
      <c r="G43" s="286">
        <v>0</v>
      </c>
      <c r="H43" s="269"/>
      <c r="I43" s="269"/>
      <c r="J43" s="269"/>
      <c r="K43" s="269"/>
    </row>
    <row r="44" spans="1:11" ht="14.1" customHeight="1" x14ac:dyDescent="0.25">
      <c r="A44" s="269"/>
      <c r="B44" s="269"/>
      <c r="C44" s="285" t="s">
        <v>54</v>
      </c>
      <c r="D44" s="286">
        <v>0</v>
      </c>
      <c r="E44" s="286">
        <v>0</v>
      </c>
      <c r="F44" s="286">
        <v>0</v>
      </c>
      <c r="G44" s="286">
        <v>0</v>
      </c>
      <c r="H44" s="269"/>
      <c r="I44" s="269"/>
      <c r="J44" s="269"/>
      <c r="K44" s="269"/>
    </row>
    <row r="45" spans="1:11" ht="14.1" customHeight="1" x14ac:dyDescent="0.25">
      <c r="A45" s="269"/>
      <c r="B45" s="269"/>
      <c r="C45" s="285" t="s">
        <v>55</v>
      </c>
      <c r="D45" s="286">
        <v>0</v>
      </c>
      <c r="E45" s="286">
        <v>0</v>
      </c>
      <c r="F45" s="286">
        <v>0</v>
      </c>
      <c r="G45" s="286">
        <v>0</v>
      </c>
      <c r="H45" s="269"/>
      <c r="I45" s="269"/>
      <c r="J45" s="269"/>
      <c r="K45" s="269"/>
    </row>
    <row r="46" spans="1:11" ht="14.1" customHeight="1" x14ac:dyDescent="0.25">
      <c r="A46" s="269"/>
      <c r="B46" s="269"/>
      <c r="C46" s="285" t="s">
        <v>59</v>
      </c>
      <c r="D46" s="286">
        <v>0</v>
      </c>
      <c r="E46" s="286">
        <v>0</v>
      </c>
      <c r="F46" s="286">
        <v>0</v>
      </c>
      <c r="G46" s="286">
        <v>0</v>
      </c>
      <c r="H46" s="269"/>
      <c r="I46" s="269"/>
      <c r="J46" s="269"/>
      <c r="K46" s="269"/>
    </row>
    <row r="47" spans="1:11" ht="14.1" customHeight="1" x14ac:dyDescent="0.25">
      <c r="A47" s="269"/>
      <c r="B47" s="269"/>
      <c r="C47" s="285" t="s">
        <v>54</v>
      </c>
      <c r="D47" s="286">
        <v>0</v>
      </c>
      <c r="E47" s="286">
        <v>0</v>
      </c>
      <c r="F47" s="286">
        <v>0</v>
      </c>
      <c r="G47" s="286">
        <v>0</v>
      </c>
      <c r="H47" s="269"/>
      <c r="I47" s="269"/>
      <c r="J47" s="269"/>
      <c r="K47" s="269"/>
    </row>
    <row r="48" spans="1:11" ht="14.1" customHeight="1" x14ac:dyDescent="0.25">
      <c r="A48" s="269"/>
      <c r="B48" s="269"/>
      <c r="C48" s="285" t="s">
        <v>55</v>
      </c>
      <c r="D48" s="286">
        <v>0</v>
      </c>
      <c r="E48" s="286">
        <v>0</v>
      </c>
      <c r="F48" s="286">
        <v>0</v>
      </c>
      <c r="G48" s="286">
        <v>0</v>
      </c>
      <c r="H48" s="269"/>
      <c r="I48" s="269"/>
      <c r="J48" s="269"/>
      <c r="K48" s="269"/>
    </row>
    <row r="49" spans="1:11" ht="14.1" customHeight="1" x14ac:dyDescent="0.25">
      <c r="A49" s="269"/>
      <c r="B49" s="269"/>
      <c r="C49" s="285" t="s">
        <v>60</v>
      </c>
      <c r="D49" s="286">
        <v>150000</v>
      </c>
      <c r="E49" s="286">
        <v>150000</v>
      </c>
      <c r="F49" s="286">
        <v>150000</v>
      </c>
      <c r="G49" s="286">
        <v>150000</v>
      </c>
      <c r="H49" s="269"/>
      <c r="I49" s="269"/>
      <c r="J49" s="269"/>
      <c r="K49" s="269"/>
    </row>
    <row r="50" spans="1:11" ht="14.1" customHeight="1" x14ac:dyDescent="0.25">
      <c r="A50" s="269"/>
      <c r="B50" s="269"/>
      <c r="C50" s="285" t="s">
        <v>54</v>
      </c>
      <c r="D50" s="286">
        <v>150000</v>
      </c>
      <c r="E50" s="286">
        <v>150000</v>
      </c>
      <c r="F50" s="286">
        <v>150000</v>
      </c>
      <c r="G50" s="286">
        <v>150000</v>
      </c>
      <c r="H50" s="269"/>
      <c r="I50" s="269"/>
      <c r="J50" s="269"/>
      <c r="K50" s="269"/>
    </row>
    <row r="51" spans="1:11" ht="14.1" customHeight="1" x14ac:dyDescent="0.25">
      <c r="A51" s="269"/>
      <c r="B51" s="269"/>
      <c r="C51" s="285" t="s">
        <v>55</v>
      </c>
      <c r="D51" s="286">
        <v>0</v>
      </c>
      <c r="E51" s="286">
        <v>0</v>
      </c>
      <c r="F51" s="286">
        <v>0</v>
      </c>
      <c r="G51" s="286">
        <v>0</v>
      </c>
      <c r="H51" s="269"/>
      <c r="I51" s="269"/>
      <c r="J51" s="269"/>
      <c r="K51" s="269"/>
    </row>
    <row r="52" spans="1:11" ht="14.1" customHeight="1" x14ac:dyDescent="0.25">
      <c r="A52" s="269"/>
      <c r="B52" s="269"/>
      <c r="C52" s="285" t="s">
        <v>61</v>
      </c>
      <c r="D52" s="286">
        <v>2900000</v>
      </c>
      <c r="E52" s="286">
        <v>0</v>
      </c>
      <c r="F52" s="286">
        <v>0</v>
      </c>
      <c r="G52" s="286">
        <v>0</v>
      </c>
      <c r="H52" s="269"/>
      <c r="I52" s="269"/>
      <c r="J52" s="269"/>
      <c r="K52" s="269"/>
    </row>
    <row r="53" spans="1:11" ht="14.1" customHeight="1" x14ac:dyDescent="0.25">
      <c r="A53" s="269"/>
      <c r="B53" s="269"/>
      <c r="C53" s="285" t="s">
        <v>54</v>
      </c>
      <c r="D53" s="286">
        <v>2900000</v>
      </c>
      <c r="E53" s="286">
        <v>0</v>
      </c>
      <c r="F53" s="286">
        <v>0</v>
      </c>
      <c r="G53" s="286">
        <v>0</v>
      </c>
      <c r="H53" s="269"/>
      <c r="I53" s="269"/>
      <c r="J53" s="269"/>
      <c r="K53" s="269"/>
    </row>
    <row r="54" spans="1:11" ht="14.1" customHeight="1" x14ac:dyDescent="0.25">
      <c r="A54" s="269"/>
      <c r="B54" s="269"/>
      <c r="C54" s="285" t="s">
        <v>55</v>
      </c>
      <c r="D54" s="286">
        <v>0</v>
      </c>
      <c r="E54" s="286">
        <v>0</v>
      </c>
      <c r="F54" s="286">
        <v>0</v>
      </c>
      <c r="G54" s="286">
        <v>0</v>
      </c>
      <c r="H54" s="269"/>
      <c r="I54" s="269"/>
      <c r="J54" s="269"/>
      <c r="K54" s="269"/>
    </row>
    <row r="55" spans="1:11" ht="14.1" customHeight="1" x14ac:dyDescent="0.25">
      <c r="A55" s="269"/>
      <c r="B55" s="269"/>
      <c r="C55" s="285" t="s">
        <v>62</v>
      </c>
      <c r="D55" s="286">
        <v>0</v>
      </c>
      <c r="E55" s="286">
        <v>0</v>
      </c>
      <c r="F55" s="286">
        <v>0</v>
      </c>
      <c r="G55" s="286">
        <v>0</v>
      </c>
      <c r="H55" s="269"/>
      <c r="I55" s="269"/>
      <c r="J55" s="269"/>
      <c r="K55" s="269"/>
    </row>
    <row r="56" spans="1:11" ht="14.1" customHeight="1" x14ac:dyDescent="0.25">
      <c r="A56" s="269"/>
      <c r="B56" s="269"/>
      <c r="C56" s="285" t="s">
        <v>54</v>
      </c>
      <c r="D56" s="286">
        <v>0</v>
      </c>
      <c r="E56" s="286">
        <v>0</v>
      </c>
      <c r="F56" s="286">
        <v>0</v>
      </c>
      <c r="G56" s="286">
        <v>0</v>
      </c>
      <c r="H56" s="269"/>
      <c r="I56" s="269"/>
      <c r="J56" s="269"/>
      <c r="K56" s="269"/>
    </row>
    <row r="57" spans="1:11" ht="14.1" customHeight="1" x14ac:dyDescent="0.25">
      <c r="A57" s="269"/>
      <c r="B57" s="269"/>
      <c r="C57" s="285" t="s">
        <v>63</v>
      </c>
      <c r="D57" s="286">
        <v>0</v>
      </c>
      <c r="E57" s="286">
        <v>0</v>
      </c>
      <c r="F57" s="286">
        <v>0</v>
      </c>
      <c r="G57" s="286">
        <v>0</v>
      </c>
      <c r="H57" s="269"/>
      <c r="I57" s="269"/>
      <c r="J57" s="269"/>
      <c r="K57" s="269"/>
    </row>
    <row r="58" spans="1:11" ht="14.1" customHeight="1" x14ac:dyDescent="0.25">
      <c r="A58" s="269"/>
      <c r="B58" s="269"/>
      <c r="C58" s="285" t="s">
        <v>64</v>
      </c>
      <c r="D58" s="286">
        <v>0</v>
      </c>
      <c r="E58" s="286">
        <v>0</v>
      </c>
      <c r="F58" s="286">
        <v>0</v>
      </c>
      <c r="G58" s="286">
        <v>0</v>
      </c>
      <c r="H58" s="269"/>
      <c r="I58" s="269"/>
      <c r="J58" s="269"/>
      <c r="K58" s="269"/>
    </row>
    <row r="59" spans="1:11" ht="14.1" customHeight="1" x14ac:dyDescent="0.25">
      <c r="A59" s="269"/>
      <c r="B59" s="269"/>
      <c r="C59" s="285" t="s">
        <v>65</v>
      </c>
      <c r="D59" s="286">
        <v>0</v>
      </c>
      <c r="E59" s="286">
        <v>0</v>
      </c>
      <c r="F59" s="286">
        <v>0</v>
      </c>
      <c r="G59" s="286">
        <v>0</v>
      </c>
      <c r="H59" s="269"/>
      <c r="I59" s="269"/>
      <c r="J59" s="269"/>
      <c r="K59" s="269"/>
    </row>
    <row r="60" spans="1:11" ht="14.1" customHeight="1" x14ac:dyDescent="0.25">
      <c r="A60" s="269"/>
      <c r="B60" s="269"/>
      <c r="C60" s="285" t="s">
        <v>66</v>
      </c>
      <c r="D60" s="286">
        <v>0</v>
      </c>
      <c r="E60" s="286">
        <v>0</v>
      </c>
      <c r="F60" s="286">
        <v>0</v>
      </c>
      <c r="G60" s="286">
        <v>0</v>
      </c>
      <c r="H60" s="269"/>
      <c r="I60" s="269"/>
      <c r="J60" s="269"/>
      <c r="K60" s="269"/>
    </row>
    <row r="61" spans="1:11" ht="14.1" customHeight="1" x14ac:dyDescent="0.25">
      <c r="A61" s="269"/>
      <c r="B61" s="269"/>
      <c r="C61" s="285" t="s">
        <v>67</v>
      </c>
      <c r="D61" s="286">
        <v>0</v>
      </c>
      <c r="E61" s="286">
        <v>0</v>
      </c>
      <c r="F61" s="286">
        <v>0</v>
      </c>
      <c r="G61" s="286">
        <v>0</v>
      </c>
      <c r="H61" s="269"/>
      <c r="I61" s="269"/>
      <c r="J61" s="269"/>
      <c r="K61" s="269"/>
    </row>
    <row r="62" spans="1:11" ht="14.1" customHeight="1" x14ac:dyDescent="0.25">
      <c r="A62" s="269"/>
      <c r="B62" s="269"/>
      <c r="C62" s="285" t="s">
        <v>54</v>
      </c>
      <c r="D62" s="286">
        <v>0</v>
      </c>
      <c r="E62" s="286">
        <v>0</v>
      </c>
      <c r="F62" s="286">
        <v>0</v>
      </c>
      <c r="G62" s="286">
        <v>0</v>
      </c>
      <c r="H62" s="269"/>
      <c r="I62" s="269"/>
      <c r="J62" s="269"/>
      <c r="K62" s="269"/>
    </row>
    <row r="63" spans="1:11" ht="14.1" customHeight="1" x14ac:dyDescent="0.25">
      <c r="A63" s="269"/>
      <c r="B63" s="269"/>
      <c r="C63" s="285" t="s">
        <v>63</v>
      </c>
      <c r="D63" s="286">
        <v>0</v>
      </c>
      <c r="E63" s="286">
        <v>0</v>
      </c>
      <c r="F63" s="286">
        <v>0</v>
      </c>
      <c r="G63" s="286">
        <v>0</v>
      </c>
      <c r="H63" s="269"/>
      <c r="I63" s="269"/>
      <c r="J63" s="269"/>
      <c r="K63" s="269"/>
    </row>
    <row r="64" spans="1:11" ht="14.1" customHeight="1" x14ac:dyDescent="0.25">
      <c r="A64" s="269"/>
      <c r="B64" s="269"/>
      <c r="C64" s="285" t="s">
        <v>64</v>
      </c>
      <c r="D64" s="286">
        <v>0</v>
      </c>
      <c r="E64" s="286">
        <v>0</v>
      </c>
      <c r="F64" s="286">
        <v>0</v>
      </c>
      <c r="G64" s="286">
        <v>0</v>
      </c>
      <c r="H64" s="269"/>
      <c r="I64" s="269"/>
      <c r="J64" s="269"/>
      <c r="K64" s="269"/>
    </row>
    <row r="65" spans="1:11" ht="14.1" customHeight="1" x14ac:dyDescent="0.25">
      <c r="A65" s="269"/>
      <c r="B65" s="269"/>
      <c r="C65" s="285" t="s">
        <v>65</v>
      </c>
      <c r="D65" s="286">
        <v>0</v>
      </c>
      <c r="E65" s="286">
        <v>0</v>
      </c>
      <c r="F65" s="286">
        <v>0</v>
      </c>
      <c r="G65" s="286">
        <v>0</v>
      </c>
      <c r="H65" s="269"/>
      <c r="I65" s="269"/>
      <c r="J65" s="269"/>
      <c r="K65" s="269"/>
    </row>
    <row r="66" spans="1:11" ht="14.1" customHeight="1" x14ac:dyDescent="0.25">
      <c r="A66" s="269"/>
      <c r="B66" s="269"/>
      <c r="C66" s="285" t="s">
        <v>66</v>
      </c>
      <c r="D66" s="286">
        <v>0</v>
      </c>
      <c r="E66" s="286">
        <v>0</v>
      </c>
      <c r="F66" s="286">
        <v>0</v>
      </c>
      <c r="G66" s="286">
        <v>0</v>
      </c>
      <c r="H66" s="269"/>
      <c r="I66" s="269"/>
      <c r="J66" s="269"/>
      <c r="K66" s="269"/>
    </row>
    <row r="67" spans="1:11" ht="14.1" customHeight="1" x14ac:dyDescent="0.25">
      <c r="A67" s="269"/>
      <c r="B67" s="269"/>
      <c r="C67" s="285" t="s">
        <v>68</v>
      </c>
      <c r="D67" s="286">
        <v>0</v>
      </c>
      <c r="E67" s="286">
        <v>0</v>
      </c>
      <c r="F67" s="286">
        <v>0</v>
      </c>
      <c r="G67" s="286">
        <v>0</v>
      </c>
      <c r="H67" s="269"/>
      <c r="I67" s="269"/>
      <c r="J67" s="269"/>
      <c r="K67" s="269"/>
    </row>
    <row r="68" spans="1:11" ht="14.1" customHeight="1" x14ac:dyDescent="0.25">
      <c r="A68" s="269"/>
      <c r="B68" s="269"/>
      <c r="C68" s="285" t="s">
        <v>54</v>
      </c>
      <c r="D68" s="286">
        <v>0</v>
      </c>
      <c r="E68" s="286">
        <v>0</v>
      </c>
      <c r="F68" s="286">
        <v>0</v>
      </c>
      <c r="G68" s="286">
        <v>0</v>
      </c>
      <c r="H68" s="269"/>
      <c r="I68" s="269"/>
      <c r="J68" s="269"/>
      <c r="K68" s="269"/>
    </row>
    <row r="69" spans="1:11" ht="14.1" customHeight="1" x14ac:dyDescent="0.25">
      <c r="A69" s="269"/>
      <c r="B69" s="269"/>
      <c r="C69" s="285" t="s">
        <v>63</v>
      </c>
      <c r="D69" s="286">
        <v>0</v>
      </c>
      <c r="E69" s="286">
        <v>0</v>
      </c>
      <c r="F69" s="286">
        <v>0</v>
      </c>
      <c r="G69" s="286">
        <v>0</v>
      </c>
      <c r="H69" s="269"/>
      <c r="I69" s="269"/>
      <c r="J69" s="269"/>
      <c r="K69" s="269"/>
    </row>
    <row r="70" spans="1:11" ht="14.1" customHeight="1" x14ac:dyDescent="0.25">
      <c r="A70" s="269"/>
      <c r="B70" s="269"/>
      <c r="C70" s="285" t="s">
        <v>64</v>
      </c>
      <c r="D70" s="286">
        <v>0</v>
      </c>
      <c r="E70" s="286">
        <v>0</v>
      </c>
      <c r="F70" s="286">
        <v>0</v>
      </c>
      <c r="G70" s="286">
        <v>0</v>
      </c>
      <c r="H70" s="269"/>
      <c r="I70" s="269"/>
      <c r="J70" s="269"/>
      <c r="K70" s="269"/>
    </row>
    <row r="71" spans="1:11" ht="14.1" customHeight="1" x14ac:dyDescent="0.25">
      <c r="A71" s="269"/>
      <c r="B71" s="269"/>
      <c r="C71" s="285" t="s">
        <v>65</v>
      </c>
      <c r="D71" s="286">
        <v>0</v>
      </c>
      <c r="E71" s="286">
        <v>0</v>
      </c>
      <c r="F71" s="286">
        <v>0</v>
      </c>
      <c r="G71" s="286">
        <v>0</v>
      </c>
      <c r="H71" s="269"/>
      <c r="I71" s="269"/>
      <c r="J71" s="269"/>
      <c r="K71" s="269"/>
    </row>
    <row r="72" spans="1:11" ht="14.1" customHeight="1" x14ac:dyDescent="0.25">
      <c r="A72" s="269"/>
      <c r="B72" s="269"/>
      <c r="C72" s="285" t="s">
        <v>66</v>
      </c>
      <c r="D72" s="286">
        <v>0</v>
      </c>
      <c r="E72" s="286">
        <v>0</v>
      </c>
      <c r="F72" s="286">
        <v>0</v>
      </c>
      <c r="G72" s="286">
        <v>0</v>
      </c>
      <c r="H72" s="269"/>
      <c r="I72" s="269"/>
      <c r="J72" s="269"/>
      <c r="K72" s="269"/>
    </row>
    <row r="73" spans="1:11" ht="14.1" customHeight="1" x14ac:dyDescent="0.25">
      <c r="A73" s="269"/>
      <c r="B73" s="269"/>
      <c r="C73" s="285" t="s">
        <v>69</v>
      </c>
      <c r="D73" s="286">
        <v>0</v>
      </c>
      <c r="E73" s="286">
        <v>0</v>
      </c>
      <c r="F73" s="286">
        <v>0</v>
      </c>
      <c r="G73" s="286">
        <v>0</v>
      </c>
      <c r="H73" s="269"/>
      <c r="I73" s="269"/>
      <c r="J73" s="269"/>
      <c r="K73" s="269"/>
    </row>
    <row r="74" spans="1:11" ht="14.1" customHeight="1" x14ac:dyDescent="0.25">
      <c r="A74" s="269"/>
      <c r="B74" s="269"/>
      <c r="C74" s="285" t="s">
        <v>70</v>
      </c>
      <c r="D74" s="286">
        <v>0</v>
      </c>
      <c r="E74" s="286">
        <v>0</v>
      </c>
      <c r="F74" s="286">
        <v>0</v>
      </c>
      <c r="G74" s="286">
        <v>0</v>
      </c>
      <c r="H74" s="269"/>
      <c r="I74" s="269"/>
      <c r="J74" s="269"/>
      <c r="K74" s="269"/>
    </row>
    <row r="75" spans="1:11" ht="14.1" customHeight="1" x14ac:dyDescent="0.25">
      <c r="A75" s="269"/>
      <c r="B75" s="269"/>
      <c r="C75" s="287" t="s">
        <v>71</v>
      </c>
      <c r="D75" s="286">
        <v>2173413000</v>
      </c>
      <c r="E75" s="286">
        <v>2240000000</v>
      </c>
      <c r="F75" s="286">
        <v>2243800000</v>
      </c>
      <c r="G75" s="286">
        <v>2243800000</v>
      </c>
      <c r="H75" s="269"/>
      <c r="I75" s="269"/>
      <c r="J75" s="269"/>
      <c r="K75" s="269"/>
    </row>
    <row r="76" spans="1:11" ht="14.1" customHeight="1" x14ac:dyDescent="0.25">
      <c r="A76" s="269"/>
      <c r="B76" s="269"/>
      <c r="C76" s="1458" t="s">
        <v>72</v>
      </c>
      <c r="D76" s="1459"/>
      <c r="E76" s="1459"/>
      <c r="F76" s="1459"/>
      <c r="G76" s="1459"/>
      <c r="H76" s="269"/>
      <c r="I76" s="269"/>
      <c r="J76" s="269"/>
      <c r="K76" s="269"/>
    </row>
    <row r="77" spans="1:11" ht="14.1" customHeight="1" x14ac:dyDescent="0.25">
      <c r="A77" s="269"/>
      <c r="B77" s="269"/>
      <c r="C77" s="278" t="s">
        <v>1143</v>
      </c>
      <c r="D77" s="1458" t="s">
        <v>1144</v>
      </c>
      <c r="E77" s="1459"/>
      <c r="F77" s="1459"/>
      <c r="G77" s="1459"/>
      <c r="H77" s="269"/>
      <c r="I77" s="269"/>
      <c r="J77" s="269"/>
      <c r="K77" s="269"/>
    </row>
    <row r="78" spans="1:11" ht="14.1" customHeight="1" x14ac:dyDescent="0.25">
      <c r="A78" s="269"/>
      <c r="B78" s="269"/>
      <c r="C78" s="279" t="s">
        <v>33</v>
      </c>
      <c r="D78" s="1468" t="s">
        <v>1145</v>
      </c>
      <c r="E78" s="1469"/>
      <c r="F78" s="1469"/>
      <c r="G78" s="1469"/>
      <c r="H78" s="269"/>
      <c r="I78" s="269"/>
      <c r="J78" s="269"/>
      <c r="K78" s="269"/>
    </row>
    <row r="79" spans="1:11" ht="14.1" customHeight="1" x14ac:dyDescent="0.25">
      <c r="A79" s="269"/>
      <c r="B79" s="269"/>
      <c r="C79" s="280" t="s">
        <v>35</v>
      </c>
      <c r="D79" s="1470" t="s">
        <v>1146</v>
      </c>
      <c r="E79" s="1471"/>
      <c r="F79" s="1471"/>
      <c r="G79" s="1471"/>
      <c r="H79" s="269"/>
      <c r="I79" s="269"/>
      <c r="J79" s="269"/>
      <c r="K79" s="269"/>
    </row>
    <row r="80" spans="1:11" ht="14.1" customHeight="1" x14ac:dyDescent="0.25">
      <c r="A80" s="269"/>
      <c r="B80" s="269"/>
      <c r="C80" s="280" t="s">
        <v>37</v>
      </c>
      <c r="D80" s="1470" t="s">
        <v>671</v>
      </c>
      <c r="E80" s="1471"/>
      <c r="F80" s="1471"/>
      <c r="G80" s="1471"/>
      <c r="H80" s="269"/>
      <c r="I80" s="269"/>
      <c r="J80" s="269"/>
      <c r="K80" s="269"/>
    </row>
    <row r="81" spans="1:11" ht="15" customHeight="1" x14ac:dyDescent="0.25">
      <c r="A81" s="269"/>
      <c r="B81" s="269"/>
      <c r="C81" s="281"/>
      <c r="D81" s="282">
        <v>2022</v>
      </c>
      <c r="E81" s="282">
        <v>2023</v>
      </c>
      <c r="F81" s="282">
        <v>2024</v>
      </c>
      <c r="G81" s="282">
        <v>2025</v>
      </c>
      <c r="H81" s="269"/>
      <c r="I81" s="269"/>
      <c r="J81" s="269"/>
      <c r="K81" s="269"/>
    </row>
    <row r="82" spans="1:11" ht="15" customHeight="1" x14ac:dyDescent="0.25">
      <c r="A82" s="269"/>
      <c r="B82" s="269"/>
      <c r="C82" s="283"/>
      <c r="D82" s="284" t="s">
        <v>17</v>
      </c>
      <c r="E82" s="284" t="s">
        <v>18</v>
      </c>
      <c r="F82" s="284" t="s">
        <v>18</v>
      </c>
      <c r="G82" s="284" t="s">
        <v>18</v>
      </c>
      <c r="H82" s="269"/>
      <c r="I82" s="269"/>
      <c r="J82" s="269"/>
      <c r="K82" s="269"/>
    </row>
    <row r="83" spans="1:11" ht="14.1" customHeight="1" x14ac:dyDescent="0.25">
      <c r="A83" s="269"/>
      <c r="B83" s="269"/>
      <c r="C83" s="273" t="s">
        <v>39</v>
      </c>
      <c r="D83" s="277" t="s">
        <v>1147</v>
      </c>
      <c r="E83" s="277" t="s">
        <v>1148</v>
      </c>
      <c r="F83" s="277" t="s">
        <v>1149</v>
      </c>
      <c r="G83" s="277" t="s">
        <v>1150</v>
      </c>
      <c r="H83" s="269"/>
      <c r="I83" s="269"/>
      <c r="J83" s="269"/>
      <c r="K83" s="269"/>
    </row>
    <row r="84" spans="1:11" ht="14.1" customHeight="1" x14ac:dyDescent="0.25">
      <c r="A84" s="269"/>
      <c r="B84" s="269"/>
      <c r="C84" s="273" t="s">
        <v>40</v>
      </c>
      <c r="D84" s="277" t="s">
        <v>1151</v>
      </c>
      <c r="E84" s="277" t="s">
        <v>1152</v>
      </c>
      <c r="F84" s="277" t="s">
        <v>1153</v>
      </c>
      <c r="G84" s="277" t="s">
        <v>1154</v>
      </c>
      <c r="H84" s="269"/>
      <c r="I84" s="269"/>
      <c r="J84" s="269"/>
      <c r="K84" s="269"/>
    </row>
    <row r="85" spans="1:11" ht="14.1" customHeight="1" x14ac:dyDescent="0.25">
      <c r="A85" s="269"/>
      <c r="B85" s="269"/>
      <c r="C85" s="273" t="s">
        <v>43</v>
      </c>
      <c r="D85" s="277" t="s">
        <v>1155</v>
      </c>
      <c r="E85" s="277" t="s">
        <v>1156</v>
      </c>
      <c r="F85" s="277" t="s">
        <v>1157</v>
      </c>
      <c r="G85" s="277" t="s">
        <v>1158</v>
      </c>
      <c r="H85" s="269"/>
      <c r="I85" s="269"/>
      <c r="J85" s="269"/>
      <c r="K85" s="269"/>
    </row>
    <row r="86" spans="1:11" ht="14.1" customHeight="1" x14ac:dyDescent="0.25">
      <c r="A86" s="269"/>
      <c r="B86" s="269"/>
      <c r="C86" s="273" t="s">
        <v>46</v>
      </c>
      <c r="D86" s="277" t="s">
        <v>47</v>
      </c>
      <c r="E86" s="277" t="s">
        <v>1159</v>
      </c>
      <c r="F86" s="277" t="s">
        <v>1160</v>
      </c>
      <c r="G86" s="277" t="s">
        <v>1161</v>
      </c>
      <c r="H86" s="269"/>
      <c r="I86" s="269"/>
      <c r="J86" s="269"/>
      <c r="K86" s="269"/>
    </row>
    <row r="87" spans="1:11" ht="14.1" customHeight="1" x14ac:dyDescent="0.25">
      <c r="A87" s="269"/>
      <c r="B87" s="269"/>
      <c r="C87" s="273" t="s">
        <v>49</v>
      </c>
      <c r="D87" s="277" t="s">
        <v>47</v>
      </c>
      <c r="E87" s="277" t="s">
        <v>1162</v>
      </c>
      <c r="F87" s="277" t="s">
        <v>84</v>
      </c>
      <c r="G87" s="277" t="s">
        <v>1163</v>
      </c>
      <c r="H87" s="269"/>
      <c r="I87" s="269"/>
      <c r="J87" s="269"/>
      <c r="K87" s="269"/>
    </row>
    <row r="88" spans="1:11" ht="14.1" customHeight="1" x14ac:dyDescent="0.25">
      <c r="A88" s="269"/>
      <c r="B88" s="269"/>
      <c r="C88" s="273" t="s">
        <v>51</v>
      </c>
      <c r="D88" s="277" t="s">
        <v>47</v>
      </c>
      <c r="E88" s="277" t="s">
        <v>1164</v>
      </c>
      <c r="F88" s="277" t="s">
        <v>1165</v>
      </c>
      <c r="G88" s="277" t="s">
        <v>1166</v>
      </c>
      <c r="H88" s="269"/>
      <c r="I88" s="269"/>
      <c r="J88" s="269"/>
      <c r="K88" s="269"/>
    </row>
    <row r="89" spans="1:11" ht="14.1" customHeight="1" x14ac:dyDescent="0.25">
      <c r="A89" s="269"/>
      <c r="B89" s="269"/>
      <c r="C89" s="1472" t="s">
        <v>52</v>
      </c>
      <c r="D89" s="1473"/>
      <c r="E89" s="1473"/>
      <c r="F89" s="1473"/>
      <c r="G89" s="1473"/>
      <c r="H89" s="269"/>
      <c r="I89" s="269"/>
      <c r="J89" s="269"/>
      <c r="K89" s="269"/>
    </row>
    <row r="90" spans="1:11" ht="14.1" customHeight="1" x14ac:dyDescent="0.25">
      <c r="A90" s="269"/>
      <c r="B90" s="269"/>
      <c r="C90" s="281"/>
      <c r="D90" s="282">
        <v>2022</v>
      </c>
      <c r="E90" s="282">
        <v>2023</v>
      </c>
      <c r="F90" s="282">
        <v>2024</v>
      </c>
      <c r="G90" s="282">
        <v>2025</v>
      </c>
      <c r="H90" s="269"/>
      <c r="I90" s="269"/>
      <c r="J90" s="269"/>
      <c r="K90" s="269"/>
    </row>
    <row r="91" spans="1:11" ht="14.1" customHeight="1" x14ac:dyDescent="0.25">
      <c r="A91" s="269"/>
      <c r="B91" s="269"/>
      <c r="C91" s="283"/>
      <c r="D91" s="284" t="s">
        <v>17</v>
      </c>
      <c r="E91" s="284" t="s">
        <v>18</v>
      </c>
      <c r="F91" s="284" t="s">
        <v>18</v>
      </c>
      <c r="G91" s="284" t="s">
        <v>18</v>
      </c>
      <c r="H91" s="269"/>
      <c r="I91" s="269"/>
      <c r="J91" s="269"/>
      <c r="K91" s="269"/>
    </row>
    <row r="92" spans="1:11" ht="14.1" customHeight="1" x14ac:dyDescent="0.25">
      <c r="A92" s="269"/>
      <c r="B92" s="269"/>
      <c r="C92" s="285" t="s">
        <v>53</v>
      </c>
      <c r="D92" s="286">
        <v>0</v>
      </c>
      <c r="E92" s="286">
        <v>0</v>
      </c>
      <c r="F92" s="286">
        <v>0</v>
      </c>
      <c r="G92" s="286">
        <v>0</v>
      </c>
      <c r="H92" s="269"/>
      <c r="I92" s="269"/>
      <c r="J92" s="269"/>
      <c r="K92" s="269"/>
    </row>
    <row r="93" spans="1:11" ht="14.1" customHeight="1" x14ac:dyDescent="0.25">
      <c r="A93" s="269"/>
      <c r="B93" s="269"/>
      <c r="C93" s="285" t="s">
        <v>54</v>
      </c>
      <c r="D93" s="286">
        <v>0</v>
      </c>
      <c r="E93" s="286">
        <v>0</v>
      </c>
      <c r="F93" s="286">
        <v>0</v>
      </c>
      <c r="G93" s="286">
        <v>0</v>
      </c>
      <c r="H93" s="269"/>
      <c r="I93" s="269"/>
      <c r="J93" s="269"/>
      <c r="K93" s="269"/>
    </row>
    <row r="94" spans="1:11" ht="14.1" customHeight="1" x14ac:dyDescent="0.25">
      <c r="A94" s="269"/>
      <c r="B94" s="269"/>
      <c r="C94" s="285" t="s">
        <v>55</v>
      </c>
      <c r="D94" s="286">
        <v>0</v>
      </c>
      <c r="E94" s="286">
        <v>0</v>
      </c>
      <c r="F94" s="286">
        <v>0</v>
      </c>
      <c r="G94" s="286">
        <v>0</v>
      </c>
      <c r="H94" s="269"/>
      <c r="I94" s="269"/>
      <c r="J94" s="269"/>
      <c r="K94" s="269"/>
    </row>
    <row r="95" spans="1:11" ht="14.1" customHeight="1" x14ac:dyDescent="0.25">
      <c r="A95" s="269"/>
      <c r="B95" s="269"/>
      <c r="C95" s="285" t="s">
        <v>56</v>
      </c>
      <c r="D95" s="286">
        <v>0</v>
      </c>
      <c r="E95" s="286">
        <v>0</v>
      </c>
      <c r="F95" s="286">
        <v>0</v>
      </c>
      <c r="G95" s="286">
        <v>0</v>
      </c>
      <c r="H95" s="269"/>
      <c r="I95" s="269"/>
      <c r="J95" s="269"/>
      <c r="K95" s="269"/>
    </row>
    <row r="96" spans="1:11" ht="14.1" customHeight="1" x14ac:dyDescent="0.25">
      <c r="A96" s="269"/>
      <c r="B96" s="269"/>
      <c r="C96" s="285" t="s">
        <v>54</v>
      </c>
      <c r="D96" s="286">
        <v>0</v>
      </c>
      <c r="E96" s="286">
        <v>0</v>
      </c>
      <c r="F96" s="286">
        <v>0</v>
      </c>
      <c r="G96" s="286">
        <v>0</v>
      </c>
      <c r="H96" s="269"/>
      <c r="I96" s="269"/>
      <c r="J96" s="269"/>
      <c r="K96" s="269"/>
    </row>
    <row r="97" spans="1:11" ht="14.1" customHeight="1" x14ac:dyDescent="0.25">
      <c r="A97" s="269"/>
      <c r="B97" s="269"/>
      <c r="C97" s="285" t="s">
        <v>55</v>
      </c>
      <c r="D97" s="286">
        <v>0</v>
      </c>
      <c r="E97" s="286">
        <v>0</v>
      </c>
      <c r="F97" s="286">
        <v>0</v>
      </c>
      <c r="G97" s="286">
        <v>0</v>
      </c>
      <c r="H97" s="269"/>
      <c r="I97" s="269"/>
      <c r="J97" s="269"/>
      <c r="K97" s="269"/>
    </row>
    <row r="98" spans="1:11" ht="14.1" customHeight="1" x14ac:dyDescent="0.25">
      <c r="A98" s="269"/>
      <c r="B98" s="269"/>
      <c r="C98" s="285" t="s">
        <v>57</v>
      </c>
      <c r="D98" s="286">
        <v>0</v>
      </c>
      <c r="E98" s="286">
        <v>0</v>
      </c>
      <c r="F98" s="286">
        <v>0</v>
      </c>
      <c r="G98" s="286">
        <v>0</v>
      </c>
      <c r="H98" s="269"/>
      <c r="I98" s="269"/>
      <c r="J98" s="269"/>
      <c r="K98" s="269"/>
    </row>
    <row r="99" spans="1:11" ht="14.1" customHeight="1" x14ac:dyDescent="0.25">
      <c r="A99" s="269"/>
      <c r="B99" s="269"/>
      <c r="C99" s="285" t="s">
        <v>54</v>
      </c>
      <c r="D99" s="286">
        <v>0</v>
      </c>
      <c r="E99" s="286">
        <v>0</v>
      </c>
      <c r="F99" s="286">
        <v>0</v>
      </c>
      <c r="G99" s="286">
        <v>0</v>
      </c>
      <c r="H99" s="269"/>
      <c r="I99" s="269"/>
      <c r="J99" s="269"/>
      <c r="K99" s="269"/>
    </row>
    <row r="100" spans="1:11" ht="14.1" customHeight="1" x14ac:dyDescent="0.25">
      <c r="A100" s="269"/>
      <c r="B100" s="269"/>
      <c r="C100" s="285" t="s">
        <v>55</v>
      </c>
      <c r="D100" s="286">
        <v>0</v>
      </c>
      <c r="E100" s="286">
        <v>0</v>
      </c>
      <c r="F100" s="286">
        <v>0</v>
      </c>
      <c r="G100" s="286">
        <v>0</v>
      </c>
      <c r="H100" s="269"/>
      <c r="I100" s="269"/>
      <c r="J100" s="269"/>
      <c r="K100" s="269"/>
    </row>
    <row r="101" spans="1:11" ht="14.1" customHeight="1" x14ac:dyDescent="0.25">
      <c r="A101" s="269"/>
      <c r="B101" s="269"/>
      <c r="C101" s="285" t="s">
        <v>58</v>
      </c>
      <c r="D101" s="286">
        <v>0</v>
      </c>
      <c r="E101" s="286">
        <v>0</v>
      </c>
      <c r="F101" s="286">
        <v>0</v>
      </c>
      <c r="G101" s="286">
        <v>0</v>
      </c>
      <c r="H101" s="269"/>
      <c r="I101" s="269"/>
      <c r="J101" s="269"/>
      <c r="K101" s="269"/>
    </row>
    <row r="102" spans="1:11" ht="14.1" customHeight="1" x14ac:dyDescent="0.25">
      <c r="A102" s="269"/>
      <c r="B102" s="269"/>
      <c r="C102" s="285" t="s">
        <v>54</v>
      </c>
      <c r="D102" s="286">
        <v>0</v>
      </c>
      <c r="E102" s="286">
        <v>0</v>
      </c>
      <c r="F102" s="286">
        <v>0</v>
      </c>
      <c r="G102" s="286">
        <v>0</v>
      </c>
      <c r="H102" s="269"/>
      <c r="I102" s="269"/>
      <c r="J102" s="269"/>
      <c r="K102" s="269"/>
    </row>
    <row r="103" spans="1:11" ht="14.1" customHeight="1" x14ac:dyDescent="0.25">
      <c r="A103" s="269"/>
      <c r="B103" s="269"/>
      <c r="C103" s="285" t="s">
        <v>55</v>
      </c>
      <c r="D103" s="286">
        <v>0</v>
      </c>
      <c r="E103" s="286">
        <v>0</v>
      </c>
      <c r="F103" s="286">
        <v>0</v>
      </c>
      <c r="G103" s="286">
        <v>0</v>
      </c>
      <c r="H103" s="269"/>
      <c r="I103" s="269"/>
      <c r="J103" s="269"/>
      <c r="K103" s="269"/>
    </row>
    <row r="104" spans="1:11" ht="14.1" customHeight="1" x14ac:dyDescent="0.25">
      <c r="A104" s="269"/>
      <c r="B104" s="269"/>
      <c r="C104" s="285" t="s">
        <v>59</v>
      </c>
      <c r="D104" s="286">
        <v>0</v>
      </c>
      <c r="E104" s="286">
        <v>0</v>
      </c>
      <c r="F104" s="286">
        <v>0</v>
      </c>
      <c r="G104" s="286">
        <v>0</v>
      </c>
      <c r="H104" s="269"/>
      <c r="I104" s="269"/>
      <c r="J104" s="269"/>
      <c r="K104" s="269"/>
    </row>
    <row r="105" spans="1:11" ht="14.1" customHeight="1" x14ac:dyDescent="0.25">
      <c r="A105" s="269"/>
      <c r="B105" s="269"/>
      <c r="C105" s="285" t="s">
        <v>54</v>
      </c>
      <c r="D105" s="286">
        <v>0</v>
      </c>
      <c r="E105" s="286">
        <v>0</v>
      </c>
      <c r="F105" s="286">
        <v>0</v>
      </c>
      <c r="G105" s="286">
        <v>0</v>
      </c>
      <c r="H105" s="269"/>
      <c r="I105" s="269"/>
      <c r="J105" s="269"/>
      <c r="K105" s="269"/>
    </row>
    <row r="106" spans="1:11" ht="14.1" customHeight="1" x14ac:dyDescent="0.25">
      <c r="A106" s="269"/>
      <c r="B106" s="269"/>
      <c r="C106" s="285" t="s">
        <v>55</v>
      </c>
      <c r="D106" s="286">
        <v>0</v>
      </c>
      <c r="E106" s="286">
        <v>0</v>
      </c>
      <c r="F106" s="286">
        <v>0</v>
      </c>
      <c r="G106" s="286">
        <v>0</v>
      </c>
      <c r="H106" s="269"/>
      <c r="I106" s="269"/>
      <c r="J106" s="269"/>
      <c r="K106" s="269"/>
    </row>
    <row r="107" spans="1:11" ht="14.1" customHeight="1" x14ac:dyDescent="0.25">
      <c r="A107" s="269"/>
      <c r="B107" s="269"/>
      <c r="C107" s="285" t="s">
        <v>60</v>
      </c>
      <c r="D107" s="286">
        <v>0</v>
      </c>
      <c r="E107" s="286">
        <v>0</v>
      </c>
      <c r="F107" s="286">
        <v>0</v>
      </c>
      <c r="G107" s="286">
        <v>0</v>
      </c>
      <c r="H107" s="269"/>
      <c r="I107" s="269"/>
      <c r="J107" s="269"/>
      <c r="K107" s="269"/>
    </row>
    <row r="108" spans="1:11" ht="14.1" customHeight="1" x14ac:dyDescent="0.25">
      <c r="A108" s="269"/>
      <c r="B108" s="269"/>
      <c r="C108" s="285" t="s">
        <v>54</v>
      </c>
      <c r="D108" s="286">
        <v>0</v>
      </c>
      <c r="E108" s="286">
        <v>0</v>
      </c>
      <c r="F108" s="286">
        <v>0</v>
      </c>
      <c r="G108" s="286">
        <v>0</v>
      </c>
      <c r="H108" s="269"/>
      <c r="I108" s="269"/>
      <c r="J108" s="269"/>
      <c r="K108" s="269"/>
    </row>
    <row r="109" spans="1:11" ht="14.1" customHeight="1" x14ac:dyDescent="0.25">
      <c r="A109" s="269"/>
      <c r="B109" s="269"/>
      <c r="C109" s="285" t="s">
        <v>55</v>
      </c>
      <c r="D109" s="286">
        <v>0</v>
      </c>
      <c r="E109" s="286">
        <v>0</v>
      </c>
      <c r="F109" s="286">
        <v>0</v>
      </c>
      <c r="G109" s="286">
        <v>0</v>
      </c>
      <c r="H109" s="269"/>
      <c r="I109" s="269"/>
      <c r="J109" s="269"/>
      <c r="K109" s="269"/>
    </row>
    <row r="110" spans="1:11" ht="14.1" customHeight="1" x14ac:dyDescent="0.25">
      <c r="A110" s="269"/>
      <c r="B110" s="269"/>
      <c r="C110" s="285" t="s">
        <v>61</v>
      </c>
      <c r="D110" s="286">
        <v>0</v>
      </c>
      <c r="E110" s="286">
        <v>0</v>
      </c>
      <c r="F110" s="286">
        <v>0</v>
      </c>
      <c r="G110" s="286">
        <v>0</v>
      </c>
      <c r="H110" s="269"/>
      <c r="I110" s="269"/>
      <c r="J110" s="269"/>
      <c r="K110" s="269"/>
    </row>
    <row r="111" spans="1:11" ht="14.1" customHeight="1" x14ac:dyDescent="0.25">
      <c r="A111" s="269"/>
      <c r="B111" s="269"/>
      <c r="C111" s="285" t="s">
        <v>54</v>
      </c>
      <c r="D111" s="286">
        <v>0</v>
      </c>
      <c r="E111" s="286">
        <v>0</v>
      </c>
      <c r="F111" s="286">
        <v>0</v>
      </c>
      <c r="G111" s="286">
        <v>0</v>
      </c>
      <c r="H111" s="269"/>
      <c r="I111" s="269"/>
      <c r="J111" s="269"/>
      <c r="K111" s="269"/>
    </row>
    <row r="112" spans="1:11" ht="14.1" customHeight="1" x14ac:dyDescent="0.25">
      <c r="A112" s="269"/>
      <c r="B112" s="269"/>
      <c r="C112" s="285" t="s">
        <v>55</v>
      </c>
      <c r="D112" s="286">
        <v>0</v>
      </c>
      <c r="E112" s="286">
        <v>0</v>
      </c>
      <c r="F112" s="286">
        <v>0</v>
      </c>
      <c r="G112" s="286">
        <v>0</v>
      </c>
      <c r="H112" s="269"/>
      <c r="I112" s="269"/>
      <c r="J112" s="269"/>
      <c r="K112" s="269"/>
    </row>
    <row r="113" spans="1:11" ht="14.1" customHeight="1" x14ac:dyDescent="0.25">
      <c r="A113" s="269"/>
      <c r="B113" s="269"/>
      <c r="C113" s="285" t="s">
        <v>62</v>
      </c>
      <c r="D113" s="286">
        <v>0</v>
      </c>
      <c r="E113" s="286">
        <v>0</v>
      </c>
      <c r="F113" s="286">
        <v>0</v>
      </c>
      <c r="G113" s="286">
        <v>0</v>
      </c>
      <c r="H113" s="269"/>
      <c r="I113" s="269"/>
      <c r="J113" s="269"/>
      <c r="K113" s="269"/>
    </row>
    <row r="114" spans="1:11" ht="14.1" customHeight="1" x14ac:dyDescent="0.25">
      <c r="A114" s="269"/>
      <c r="B114" s="269"/>
      <c r="C114" s="285" t="s">
        <v>54</v>
      </c>
      <c r="D114" s="286">
        <v>0</v>
      </c>
      <c r="E114" s="286">
        <v>0</v>
      </c>
      <c r="F114" s="286">
        <v>0</v>
      </c>
      <c r="G114" s="286">
        <v>0</v>
      </c>
      <c r="H114" s="269"/>
      <c r="I114" s="269"/>
      <c r="J114" s="269"/>
      <c r="K114" s="269"/>
    </row>
    <row r="115" spans="1:11" ht="14.1" customHeight="1" x14ac:dyDescent="0.25">
      <c r="A115" s="269"/>
      <c r="B115" s="269"/>
      <c r="C115" s="285" t="s">
        <v>63</v>
      </c>
      <c r="D115" s="286">
        <v>0</v>
      </c>
      <c r="E115" s="286">
        <v>0</v>
      </c>
      <c r="F115" s="286">
        <v>0</v>
      </c>
      <c r="G115" s="286">
        <v>0</v>
      </c>
      <c r="H115" s="269"/>
      <c r="I115" s="269"/>
      <c r="J115" s="269"/>
      <c r="K115" s="269"/>
    </row>
    <row r="116" spans="1:11" ht="14.1" customHeight="1" x14ac:dyDescent="0.25">
      <c r="A116" s="269"/>
      <c r="B116" s="269"/>
      <c r="C116" s="285" t="s">
        <v>64</v>
      </c>
      <c r="D116" s="286">
        <v>0</v>
      </c>
      <c r="E116" s="286">
        <v>0</v>
      </c>
      <c r="F116" s="286">
        <v>0</v>
      </c>
      <c r="G116" s="286">
        <v>0</v>
      </c>
      <c r="H116" s="269"/>
      <c r="I116" s="269"/>
      <c r="J116" s="269"/>
      <c r="K116" s="269"/>
    </row>
    <row r="117" spans="1:11" ht="14.1" customHeight="1" x14ac:dyDescent="0.25">
      <c r="A117" s="269"/>
      <c r="B117" s="269"/>
      <c r="C117" s="285" t="s">
        <v>65</v>
      </c>
      <c r="D117" s="286">
        <v>0</v>
      </c>
      <c r="E117" s="286">
        <v>0</v>
      </c>
      <c r="F117" s="286">
        <v>0</v>
      </c>
      <c r="G117" s="286">
        <v>0</v>
      </c>
      <c r="H117" s="269"/>
      <c r="I117" s="269"/>
      <c r="J117" s="269"/>
      <c r="K117" s="269"/>
    </row>
    <row r="118" spans="1:11" ht="14.1" customHeight="1" x14ac:dyDescent="0.25">
      <c r="A118" s="269"/>
      <c r="B118" s="269"/>
      <c r="C118" s="285" t="s">
        <v>66</v>
      </c>
      <c r="D118" s="286">
        <v>0</v>
      </c>
      <c r="E118" s="286">
        <v>0</v>
      </c>
      <c r="F118" s="286">
        <v>0</v>
      </c>
      <c r="G118" s="286">
        <v>0</v>
      </c>
      <c r="H118" s="269"/>
      <c r="I118" s="269"/>
      <c r="J118" s="269"/>
      <c r="K118" s="269"/>
    </row>
    <row r="119" spans="1:11" ht="14.1" customHeight="1" x14ac:dyDescent="0.25">
      <c r="A119" s="269"/>
      <c r="B119" s="269"/>
      <c r="C119" s="285" t="s">
        <v>67</v>
      </c>
      <c r="D119" s="286">
        <v>18600000</v>
      </c>
      <c r="E119" s="286">
        <v>20000000</v>
      </c>
      <c r="F119" s="286">
        <v>40000000</v>
      </c>
      <c r="G119" s="286">
        <v>42300000</v>
      </c>
      <c r="H119" s="269"/>
      <c r="I119" s="269"/>
      <c r="J119" s="269"/>
      <c r="K119" s="269"/>
    </row>
    <row r="120" spans="1:11" ht="14.1" customHeight="1" x14ac:dyDescent="0.25">
      <c r="A120" s="269"/>
      <c r="B120" s="269"/>
      <c r="C120" s="285" t="s">
        <v>54</v>
      </c>
      <c r="D120" s="286">
        <v>18600000</v>
      </c>
      <c r="E120" s="286">
        <v>20000000</v>
      </c>
      <c r="F120" s="286">
        <v>40000000</v>
      </c>
      <c r="G120" s="286">
        <v>42300000</v>
      </c>
      <c r="H120" s="269"/>
      <c r="I120" s="269"/>
      <c r="J120" s="269"/>
      <c r="K120" s="269"/>
    </row>
    <row r="121" spans="1:11" ht="14.1" customHeight="1" x14ac:dyDescent="0.25">
      <c r="A121" s="269"/>
      <c r="B121" s="269"/>
      <c r="C121" s="285" t="s">
        <v>63</v>
      </c>
      <c r="D121" s="286">
        <v>0</v>
      </c>
      <c r="E121" s="286">
        <v>0</v>
      </c>
      <c r="F121" s="286">
        <v>0</v>
      </c>
      <c r="G121" s="286">
        <v>0</v>
      </c>
      <c r="H121" s="269"/>
      <c r="I121" s="269"/>
      <c r="J121" s="269"/>
      <c r="K121" s="269"/>
    </row>
    <row r="122" spans="1:11" ht="14.1" customHeight="1" x14ac:dyDescent="0.25">
      <c r="A122" s="269"/>
      <c r="B122" s="269"/>
      <c r="C122" s="285" t="s">
        <v>64</v>
      </c>
      <c r="D122" s="286">
        <v>0</v>
      </c>
      <c r="E122" s="286">
        <v>0</v>
      </c>
      <c r="F122" s="286">
        <v>0</v>
      </c>
      <c r="G122" s="286">
        <v>0</v>
      </c>
      <c r="H122" s="269"/>
      <c r="I122" s="269"/>
      <c r="J122" s="269"/>
      <c r="K122" s="269"/>
    </row>
    <row r="123" spans="1:11" ht="14.1" customHeight="1" x14ac:dyDescent="0.25">
      <c r="A123" s="269"/>
      <c r="B123" s="269"/>
      <c r="C123" s="285" t="s">
        <v>65</v>
      </c>
      <c r="D123" s="286">
        <v>0</v>
      </c>
      <c r="E123" s="286">
        <v>0</v>
      </c>
      <c r="F123" s="286">
        <v>0</v>
      </c>
      <c r="G123" s="286">
        <v>0</v>
      </c>
      <c r="H123" s="269"/>
      <c r="I123" s="269"/>
      <c r="J123" s="269"/>
      <c r="K123" s="269"/>
    </row>
    <row r="124" spans="1:11" ht="14.1" customHeight="1" x14ac:dyDescent="0.25">
      <c r="A124" s="269"/>
      <c r="B124" s="269"/>
      <c r="C124" s="285" t="s">
        <v>66</v>
      </c>
      <c r="D124" s="286">
        <v>0</v>
      </c>
      <c r="E124" s="286">
        <v>0</v>
      </c>
      <c r="F124" s="286">
        <v>0</v>
      </c>
      <c r="G124" s="286">
        <v>0</v>
      </c>
      <c r="H124" s="269"/>
      <c r="I124" s="269"/>
      <c r="J124" s="269"/>
      <c r="K124" s="269"/>
    </row>
    <row r="125" spans="1:11" ht="14.1" customHeight="1" x14ac:dyDescent="0.25">
      <c r="A125" s="269"/>
      <c r="B125" s="269"/>
      <c r="C125" s="285" t="s">
        <v>68</v>
      </c>
      <c r="D125" s="286">
        <v>0</v>
      </c>
      <c r="E125" s="286">
        <v>0</v>
      </c>
      <c r="F125" s="286">
        <v>0</v>
      </c>
      <c r="G125" s="286">
        <v>0</v>
      </c>
      <c r="H125" s="269"/>
      <c r="I125" s="269"/>
      <c r="J125" s="269"/>
      <c r="K125" s="269"/>
    </row>
    <row r="126" spans="1:11" ht="14.1" customHeight="1" x14ac:dyDescent="0.25">
      <c r="A126" s="269"/>
      <c r="B126" s="269"/>
      <c r="C126" s="285" t="s">
        <v>54</v>
      </c>
      <c r="D126" s="286">
        <v>0</v>
      </c>
      <c r="E126" s="286">
        <v>0</v>
      </c>
      <c r="F126" s="286">
        <v>0</v>
      </c>
      <c r="G126" s="286">
        <v>0</v>
      </c>
      <c r="H126" s="269"/>
      <c r="I126" s="269"/>
      <c r="J126" s="269"/>
      <c r="K126" s="269"/>
    </row>
    <row r="127" spans="1:11" ht="14.1" customHeight="1" x14ac:dyDescent="0.25">
      <c r="A127" s="269"/>
      <c r="B127" s="269"/>
      <c r="C127" s="285" t="s">
        <v>63</v>
      </c>
      <c r="D127" s="286">
        <v>0</v>
      </c>
      <c r="E127" s="286">
        <v>0</v>
      </c>
      <c r="F127" s="286">
        <v>0</v>
      </c>
      <c r="G127" s="286">
        <v>0</v>
      </c>
      <c r="H127" s="269"/>
      <c r="I127" s="269"/>
      <c r="J127" s="269"/>
      <c r="K127" s="269"/>
    </row>
    <row r="128" spans="1:11" ht="14.1" customHeight="1" x14ac:dyDescent="0.25">
      <c r="A128" s="269"/>
      <c r="B128" s="269"/>
      <c r="C128" s="285" t="s">
        <v>64</v>
      </c>
      <c r="D128" s="286">
        <v>0</v>
      </c>
      <c r="E128" s="286">
        <v>0</v>
      </c>
      <c r="F128" s="286">
        <v>0</v>
      </c>
      <c r="G128" s="286">
        <v>0</v>
      </c>
      <c r="H128" s="269"/>
      <c r="I128" s="269"/>
      <c r="J128" s="269"/>
      <c r="K128" s="269"/>
    </row>
    <row r="129" spans="1:11" ht="14.1" customHeight="1" x14ac:dyDescent="0.25">
      <c r="A129" s="269"/>
      <c r="B129" s="269"/>
      <c r="C129" s="285" t="s">
        <v>65</v>
      </c>
      <c r="D129" s="286">
        <v>0</v>
      </c>
      <c r="E129" s="286">
        <v>0</v>
      </c>
      <c r="F129" s="286">
        <v>0</v>
      </c>
      <c r="G129" s="286">
        <v>0</v>
      </c>
      <c r="H129" s="269"/>
      <c r="I129" s="269"/>
      <c r="J129" s="269"/>
      <c r="K129" s="269"/>
    </row>
    <row r="130" spans="1:11" ht="14.1" customHeight="1" x14ac:dyDescent="0.25">
      <c r="A130" s="269"/>
      <c r="B130" s="269"/>
      <c r="C130" s="285" t="s">
        <v>66</v>
      </c>
      <c r="D130" s="286">
        <v>0</v>
      </c>
      <c r="E130" s="286">
        <v>0</v>
      </c>
      <c r="F130" s="286">
        <v>0</v>
      </c>
      <c r="G130" s="286">
        <v>0</v>
      </c>
      <c r="H130" s="269"/>
      <c r="I130" s="269"/>
      <c r="J130" s="269"/>
      <c r="K130" s="269"/>
    </row>
    <row r="131" spans="1:11" ht="14.1" customHeight="1" x14ac:dyDescent="0.25">
      <c r="A131" s="269"/>
      <c r="B131" s="269"/>
      <c r="C131" s="285" t="s">
        <v>69</v>
      </c>
      <c r="D131" s="286">
        <v>0</v>
      </c>
      <c r="E131" s="286">
        <v>0</v>
      </c>
      <c r="F131" s="286">
        <v>0</v>
      </c>
      <c r="G131" s="286">
        <v>0</v>
      </c>
      <c r="H131" s="269"/>
      <c r="I131" s="269"/>
      <c r="J131" s="269"/>
      <c r="K131" s="269"/>
    </row>
    <row r="132" spans="1:11" ht="14.1" customHeight="1" x14ac:dyDescent="0.25">
      <c r="A132" s="269"/>
      <c r="B132" s="269"/>
      <c r="C132" s="285" t="s">
        <v>70</v>
      </c>
      <c r="D132" s="286">
        <v>0</v>
      </c>
      <c r="E132" s="286">
        <v>0</v>
      </c>
      <c r="F132" s="286">
        <v>0</v>
      </c>
      <c r="G132" s="286">
        <v>0</v>
      </c>
      <c r="H132" s="269"/>
      <c r="I132" s="269"/>
      <c r="J132" s="269"/>
      <c r="K132" s="269"/>
    </row>
    <row r="133" spans="1:11" ht="14.1" customHeight="1" x14ac:dyDescent="0.25">
      <c r="A133" s="269"/>
      <c r="B133" s="269"/>
      <c r="C133" s="287" t="s">
        <v>71</v>
      </c>
      <c r="D133" s="286">
        <v>18600000</v>
      </c>
      <c r="E133" s="286">
        <v>20000000</v>
      </c>
      <c r="F133" s="286">
        <v>40000000</v>
      </c>
      <c r="G133" s="286">
        <v>42300000</v>
      </c>
      <c r="H133" s="269"/>
      <c r="I133" s="269"/>
      <c r="J133" s="269"/>
      <c r="K133" s="269"/>
    </row>
    <row r="134" spans="1:11" ht="14.1" customHeight="1" x14ac:dyDescent="0.25">
      <c r="A134" s="269"/>
      <c r="B134" s="269"/>
      <c r="C134" s="279" t="s">
        <v>33</v>
      </c>
      <c r="D134" s="1468" t="s">
        <v>1167</v>
      </c>
      <c r="E134" s="1469"/>
      <c r="F134" s="1469"/>
      <c r="G134" s="1469"/>
      <c r="H134" s="269"/>
      <c r="I134" s="269"/>
      <c r="J134" s="269"/>
      <c r="K134" s="269"/>
    </row>
    <row r="135" spans="1:11" ht="14.1" customHeight="1" x14ac:dyDescent="0.25">
      <c r="A135" s="269"/>
      <c r="B135" s="269"/>
      <c r="C135" s="280" t="s">
        <v>35</v>
      </c>
      <c r="D135" s="1470" t="s">
        <v>1168</v>
      </c>
      <c r="E135" s="1471"/>
      <c r="F135" s="1471"/>
      <c r="G135" s="1471"/>
      <c r="H135" s="269"/>
      <c r="I135" s="269"/>
      <c r="J135" s="269"/>
      <c r="K135" s="269"/>
    </row>
    <row r="136" spans="1:11" ht="14.1" customHeight="1" x14ac:dyDescent="0.25">
      <c r="A136" s="269"/>
      <c r="B136" s="269"/>
      <c r="C136" s="280" t="s">
        <v>37</v>
      </c>
      <c r="D136" s="1470" t="s">
        <v>671</v>
      </c>
      <c r="E136" s="1471"/>
      <c r="F136" s="1471"/>
      <c r="G136" s="1471"/>
      <c r="H136" s="269"/>
      <c r="I136" s="269"/>
      <c r="J136" s="269"/>
      <c r="K136" s="269"/>
    </row>
    <row r="137" spans="1:11" ht="15" customHeight="1" x14ac:dyDescent="0.25">
      <c r="A137" s="269"/>
      <c r="B137" s="269"/>
      <c r="C137" s="281"/>
      <c r="D137" s="282">
        <v>2022</v>
      </c>
      <c r="E137" s="282">
        <v>2023</v>
      </c>
      <c r="F137" s="282">
        <v>2024</v>
      </c>
      <c r="G137" s="282">
        <v>2025</v>
      </c>
      <c r="H137" s="269"/>
      <c r="I137" s="269"/>
      <c r="J137" s="269"/>
      <c r="K137" s="269"/>
    </row>
    <row r="138" spans="1:11" ht="15" customHeight="1" x14ac:dyDescent="0.25">
      <c r="A138" s="269"/>
      <c r="B138" s="269"/>
      <c r="C138" s="283"/>
      <c r="D138" s="284" t="s">
        <v>17</v>
      </c>
      <c r="E138" s="284" t="s">
        <v>18</v>
      </c>
      <c r="F138" s="284" t="s">
        <v>18</v>
      </c>
      <c r="G138" s="284" t="s">
        <v>18</v>
      </c>
      <c r="H138" s="269"/>
      <c r="I138" s="269"/>
      <c r="J138" s="269"/>
      <c r="K138" s="269"/>
    </row>
    <row r="139" spans="1:11" ht="14.1" customHeight="1" x14ac:dyDescent="0.25">
      <c r="A139" s="269"/>
      <c r="B139" s="269"/>
      <c r="C139" s="273" t="s">
        <v>39</v>
      </c>
      <c r="D139" s="277" t="s">
        <v>393</v>
      </c>
      <c r="E139" s="277" t="s">
        <v>446</v>
      </c>
      <c r="F139" s="277" t="s">
        <v>679</v>
      </c>
      <c r="G139" s="277" t="s">
        <v>679</v>
      </c>
      <c r="H139" s="269"/>
      <c r="I139" s="269"/>
      <c r="J139" s="269"/>
      <c r="K139" s="269"/>
    </row>
    <row r="140" spans="1:11" ht="14.1" customHeight="1" x14ac:dyDescent="0.25">
      <c r="A140" s="269"/>
      <c r="B140" s="269"/>
      <c r="C140" s="273" t="s">
        <v>40</v>
      </c>
      <c r="D140" s="277" t="s">
        <v>1169</v>
      </c>
      <c r="E140" s="277" t="s">
        <v>1170</v>
      </c>
      <c r="F140" s="277" t="s">
        <v>729</v>
      </c>
      <c r="G140" s="277" t="s">
        <v>729</v>
      </c>
      <c r="H140" s="269"/>
      <c r="I140" s="269"/>
      <c r="J140" s="269"/>
      <c r="K140" s="269"/>
    </row>
    <row r="141" spans="1:11" ht="14.1" customHeight="1" x14ac:dyDescent="0.25">
      <c r="A141" s="269"/>
      <c r="B141" s="269"/>
      <c r="C141" s="273" t="s">
        <v>43</v>
      </c>
      <c r="D141" s="277" t="s">
        <v>1171</v>
      </c>
      <c r="E141" s="277" t="s">
        <v>1172</v>
      </c>
      <c r="F141" s="277" t="s">
        <v>491</v>
      </c>
      <c r="G141" s="277" t="s">
        <v>491</v>
      </c>
      <c r="H141" s="269"/>
      <c r="I141" s="269"/>
      <c r="J141" s="269"/>
      <c r="K141" s="269"/>
    </row>
    <row r="142" spans="1:11" ht="14.1" customHeight="1" x14ac:dyDescent="0.25">
      <c r="A142" s="269"/>
      <c r="B142" s="269"/>
      <c r="C142" s="273" t="s">
        <v>46</v>
      </c>
      <c r="D142" s="277" t="s">
        <v>47</v>
      </c>
      <c r="E142" s="277" t="s">
        <v>866</v>
      </c>
      <c r="F142" s="277" t="s">
        <v>1173</v>
      </c>
      <c r="G142" s="277" t="s">
        <v>48</v>
      </c>
      <c r="H142" s="269"/>
      <c r="I142" s="269"/>
      <c r="J142" s="269"/>
      <c r="K142" s="269"/>
    </row>
    <row r="143" spans="1:11" ht="14.1" customHeight="1" x14ac:dyDescent="0.25">
      <c r="A143" s="269"/>
      <c r="B143" s="269"/>
      <c r="C143" s="273" t="s">
        <v>49</v>
      </c>
      <c r="D143" s="277" t="s">
        <v>47</v>
      </c>
      <c r="E143" s="277" t="s">
        <v>1174</v>
      </c>
      <c r="F143" s="277" t="s">
        <v>1175</v>
      </c>
      <c r="G143" s="277" t="s">
        <v>48</v>
      </c>
      <c r="H143" s="269"/>
      <c r="I143" s="269"/>
      <c r="J143" s="269"/>
      <c r="K143" s="269"/>
    </row>
    <row r="144" spans="1:11" ht="14.1" customHeight="1" x14ac:dyDescent="0.25">
      <c r="A144" s="269"/>
      <c r="B144" s="269"/>
      <c r="C144" s="273" t="s">
        <v>51</v>
      </c>
      <c r="D144" s="277" t="s">
        <v>47</v>
      </c>
      <c r="E144" s="277" t="s">
        <v>1176</v>
      </c>
      <c r="F144" s="277" t="s">
        <v>1177</v>
      </c>
      <c r="G144" s="277" t="s">
        <v>48</v>
      </c>
      <c r="H144" s="269"/>
      <c r="I144" s="269"/>
      <c r="J144" s="269"/>
      <c r="K144" s="269"/>
    </row>
    <row r="145" spans="1:11" ht="14.1" customHeight="1" x14ac:dyDescent="0.25">
      <c r="A145" s="269"/>
      <c r="B145" s="269"/>
      <c r="C145" s="1472" t="s">
        <v>52</v>
      </c>
      <c r="D145" s="1473"/>
      <c r="E145" s="1473"/>
      <c r="F145" s="1473"/>
      <c r="G145" s="1473"/>
      <c r="H145" s="269"/>
      <c r="I145" s="269"/>
      <c r="J145" s="269"/>
      <c r="K145" s="269"/>
    </row>
    <row r="146" spans="1:11" ht="14.1" customHeight="1" x14ac:dyDescent="0.25">
      <c r="A146" s="269"/>
      <c r="B146" s="269"/>
      <c r="C146" s="281"/>
      <c r="D146" s="282">
        <v>2022</v>
      </c>
      <c r="E146" s="282">
        <v>2023</v>
      </c>
      <c r="F146" s="282">
        <v>2024</v>
      </c>
      <c r="G146" s="282">
        <v>2025</v>
      </c>
      <c r="H146" s="269"/>
      <c r="I146" s="269"/>
      <c r="J146" s="269"/>
      <c r="K146" s="269"/>
    </row>
    <row r="147" spans="1:11" ht="14.1" customHeight="1" x14ac:dyDescent="0.25">
      <c r="A147" s="269"/>
      <c r="B147" s="269"/>
      <c r="C147" s="283"/>
      <c r="D147" s="284" t="s">
        <v>17</v>
      </c>
      <c r="E147" s="284" t="s">
        <v>18</v>
      </c>
      <c r="F147" s="284" t="s">
        <v>18</v>
      </c>
      <c r="G147" s="284" t="s">
        <v>18</v>
      </c>
      <c r="H147" s="269"/>
      <c r="I147" s="269"/>
      <c r="J147" s="269"/>
      <c r="K147" s="269"/>
    </row>
    <row r="148" spans="1:11" ht="14.1" customHeight="1" x14ac:dyDescent="0.25">
      <c r="A148" s="269"/>
      <c r="B148" s="269"/>
      <c r="C148" s="285" t="s">
        <v>53</v>
      </c>
      <c r="D148" s="286">
        <v>0</v>
      </c>
      <c r="E148" s="286">
        <v>0</v>
      </c>
      <c r="F148" s="286">
        <v>0</v>
      </c>
      <c r="G148" s="286">
        <v>0</v>
      </c>
      <c r="H148" s="269"/>
      <c r="I148" s="269"/>
      <c r="J148" s="269"/>
      <c r="K148" s="269"/>
    </row>
    <row r="149" spans="1:11" ht="14.1" customHeight="1" x14ac:dyDescent="0.25">
      <c r="A149" s="269"/>
      <c r="B149" s="269"/>
      <c r="C149" s="285" t="s">
        <v>54</v>
      </c>
      <c r="D149" s="286">
        <v>0</v>
      </c>
      <c r="E149" s="286">
        <v>0</v>
      </c>
      <c r="F149" s="286">
        <v>0</v>
      </c>
      <c r="G149" s="286">
        <v>0</v>
      </c>
      <c r="H149" s="269"/>
      <c r="I149" s="269"/>
      <c r="J149" s="269"/>
      <c r="K149" s="269"/>
    </row>
    <row r="150" spans="1:11" ht="14.1" customHeight="1" x14ac:dyDescent="0.25">
      <c r="A150" s="269"/>
      <c r="B150" s="269"/>
      <c r="C150" s="285" t="s">
        <v>55</v>
      </c>
      <c r="D150" s="286">
        <v>0</v>
      </c>
      <c r="E150" s="286">
        <v>0</v>
      </c>
      <c r="F150" s="286">
        <v>0</v>
      </c>
      <c r="G150" s="286">
        <v>0</v>
      </c>
      <c r="H150" s="269"/>
      <c r="I150" s="269"/>
      <c r="J150" s="269"/>
      <c r="K150" s="269"/>
    </row>
    <row r="151" spans="1:11" ht="14.1" customHeight="1" x14ac:dyDescent="0.25">
      <c r="A151" s="269"/>
      <c r="B151" s="269"/>
      <c r="C151" s="285" t="s">
        <v>56</v>
      </c>
      <c r="D151" s="286">
        <v>0</v>
      </c>
      <c r="E151" s="286">
        <v>0</v>
      </c>
      <c r="F151" s="286">
        <v>0</v>
      </c>
      <c r="G151" s="286">
        <v>0</v>
      </c>
      <c r="H151" s="269"/>
      <c r="I151" s="269"/>
      <c r="J151" s="269"/>
      <c r="K151" s="269"/>
    </row>
    <row r="152" spans="1:11" ht="14.1" customHeight="1" x14ac:dyDescent="0.25">
      <c r="A152" s="269"/>
      <c r="B152" s="269"/>
      <c r="C152" s="285" t="s">
        <v>54</v>
      </c>
      <c r="D152" s="286">
        <v>0</v>
      </c>
      <c r="E152" s="286">
        <v>0</v>
      </c>
      <c r="F152" s="286">
        <v>0</v>
      </c>
      <c r="G152" s="286">
        <v>0</v>
      </c>
      <c r="H152" s="269"/>
      <c r="I152" s="269"/>
      <c r="J152" s="269"/>
      <c r="K152" s="269"/>
    </row>
    <row r="153" spans="1:11" ht="14.1" customHeight="1" x14ac:dyDescent="0.25">
      <c r="A153" s="269"/>
      <c r="B153" s="269"/>
      <c r="C153" s="285" t="s">
        <v>55</v>
      </c>
      <c r="D153" s="286">
        <v>0</v>
      </c>
      <c r="E153" s="286">
        <v>0</v>
      </c>
      <c r="F153" s="286">
        <v>0</v>
      </c>
      <c r="G153" s="286">
        <v>0</v>
      </c>
      <c r="H153" s="269"/>
      <c r="I153" s="269"/>
      <c r="J153" s="269"/>
      <c r="K153" s="269"/>
    </row>
    <row r="154" spans="1:11" ht="14.1" customHeight="1" x14ac:dyDescent="0.25">
      <c r="A154" s="269"/>
      <c r="B154" s="269"/>
      <c r="C154" s="285" t="s">
        <v>57</v>
      </c>
      <c r="D154" s="286">
        <v>0</v>
      </c>
      <c r="E154" s="286">
        <v>0</v>
      </c>
      <c r="F154" s="286">
        <v>0</v>
      </c>
      <c r="G154" s="286">
        <v>0</v>
      </c>
      <c r="H154" s="269"/>
      <c r="I154" s="269"/>
      <c r="J154" s="269"/>
      <c r="K154" s="269"/>
    </row>
    <row r="155" spans="1:11" ht="14.1" customHeight="1" x14ac:dyDescent="0.25">
      <c r="A155" s="269"/>
      <c r="B155" s="269"/>
      <c r="C155" s="285" t="s">
        <v>54</v>
      </c>
      <c r="D155" s="286">
        <v>0</v>
      </c>
      <c r="E155" s="286">
        <v>0</v>
      </c>
      <c r="F155" s="286">
        <v>0</v>
      </c>
      <c r="G155" s="286">
        <v>0</v>
      </c>
      <c r="H155" s="269"/>
      <c r="I155" s="269"/>
      <c r="J155" s="269"/>
      <c r="K155" s="269"/>
    </row>
    <row r="156" spans="1:11" ht="14.1" customHeight="1" x14ac:dyDescent="0.25">
      <c r="A156" s="269"/>
      <c r="B156" s="269"/>
      <c r="C156" s="285" t="s">
        <v>55</v>
      </c>
      <c r="D156" s="286">
        <v>0</v>
      </c>
      <c r="E156" s="286">
        <v>0</v>
      </c>
      <c r="F156" s="286">
        <v>0</v>
      </c>
      <c r="G156" s="286">
        <v>0</v>
      </c>
      <c r="H156" s="269"/>
      <c r="I156" s="269"/>
      <c r="J156" s="269"/>
      <c r="K156" s="269"/>
    </row>
    <row r="157" spans="1:11" ht="14.1" customHeight="1" x14ac:dyDescent="0.25">
      <c r="A157" s="269"/>
      <c r="B157" s="269"/>
      <c r="C157" s="285" t="s">
        <v>58</v>
      </c>
      <c r="D157" s="286">
        <v>0</v>
      </c>
      <c r="E157" s="286">
        <v>0</v>
      </c>
      <c r="F157" s="286">
        <v>0</v>
      </c>
      <c r="G157" s="286">
        <v>0</v>
      </c>
      <c r="H157" s="269"/>
      <c r="I157" s="269"/>
      <c r="J157" s="269"/>
      <c r="K157" s="269"/>
    </row>
    <row r="158" spans="1:11" ht="14.1" customHeight="1" x14ac:dyDescent="0.25">
      <c r="A158" s="269"/>
      <c r="B158" s="269"/>
      <c r="C158" s="285" t="s">
        <v>54</v>
      </c>
      <c r="D158" s="286">
        <v>0</v>
      </c>
      <c r="E158" s="286">
        <v>0</v>
      </c>
      <c r="F158" s="286">
        <v>0</v>
      </c>
      <c r="G158" s="286">
        <v>0</v>
      </c>
      <c r="H158" s="269"/>
      <c r="I158" s="269"/>
      <c r="J158" s="269"/>
      <c r="K158" s="269"/>
    </row>
    <row r="159" spans="1:11" ht="14.1" customHeight="1" x14ac:dyDescent="0.25">
      <c r="A159" s="269"/>
      <c r="B159" s="269"/>
      <c r="C159" s="285" t="s">
        <v>55</v>
      </c>
      <c r="D159" s="286">
        <v>0</v>
      </c>
      <c r="E159" s="286">
        <v>0</v>
      </c>
      <c r="F159" s="286">
        <v>0</v>
      </c>
      <c r="G159" s="286">
        <v>0</v>
      </c>
      <c r="H159" s="269"/>
      <c r="I159" s="269"/>
      <c r="J159" s="269"/>
      <c r="K159" s="269"/>
    </row>
    <row r="160" spans="1:11" ht="14.1" customHeight="1" x14ac:dyDescent="0.25">
      <c r="A160" s="269"/>
      <c r="B160" s="269"/>
      <c r="C160" s="285" t="s">
        <v>59</v>
      </c>
      <c r="D160" s="286">
        <v>0</v>
      </c>
      <c r="E160" s="286">
        <v>0</v>
      </c>
      <c r="F160" s="286">
        <v>0</v>
      </c>
      <c r="G160" s="286">
        <v>0</v>
      </c>
      <c r="H160" s="269"/>
      <c r="I160" s="269"/>
      <c r="J160" s="269"/>
      <c r="K160" s="269"/>
    </row>
    <row r="161" spans="1:11" ht="14.1" customHeight="1" x14ac:dyDescent="0.25">
      <c r="A161" s="269"/>
      <c r="B161" s="269"/>
      <c r="C161" s="285" t="s">
        <v>54</v>
      </c>
      <c r="D161" s="286">
        <v>0</v>
      </c>
      <c r="E161" s="286">
        <v>0</v>
      </c>
      <c r="F161" s="286">
        <v>0</v>
      </c>
      <c r="G161" s="286">
        <v>0</v>
      </c>
      <c r="H161" s="269"/>
      <c r="I161" s="269"/>
      <c r="J161" s="269"/>
      <c r="K161" s="269"/>
    </row>
    <row r="162" spans="1:11" ht="14.1" customHeight="1" x14ac:dyDescent="0.25">
      <c r="A162" s="269"/>
      <c r="B162" s="269"/>
      <c r="C162" s="285" t="s">
        <v>55</v>
      </c>
      <c r="D162" s="286">
        <v>0</v>
      </c>
      <c r="E162" s="286">
        <v>0</v>
      </c>
      <c r="F162" s="286">
        <v>0</v>
      </c>
      <c r="G162" s="286">
        <v>0</v>
      </c>
      <c r="H162" s="269"/>
      <c r="I162" s="269"/>
      <c r="J162" s="269"/>
      <c r="K162" s="269"/>
    </row>
    <row r="163" spans="1:11" ht="14.1" customHeight="1" x14ac:dyDescent="0.25">
      <c r="A163" s="269"/>
      <c r="B163" s="269"/>
      <c r="C163" s="285" t="s">
        <v>60</v>
      </c>
      <c r="D163" s="286">
        <v>0</v>
      </c>
      <c r="E163" s="286">
        <v>0</v>
      </c>
      <c r="F163" s="286">
        <v>0</v>
      </c>
      <c r="G163" s="286">
        <v>0</v>
      </c>
      <c r="H163" s="269"/>
      <c r="I163" s="269"/>
      <c r="J163" s="269"/>
      <c r="K163" s="269"/>
    </row>
    <row r="164" spans="1:11" ht="14.1" customHeight="1" x14ac:dyDescent="0.25">
      <c r="A164" s="269"/>
      <c r="B164" s="269"/>
      <c r="C164" s="285" t="s">
        <v>54</v>
      </c>
      <c r="D164" s="286">
        <v>0</v>
      </c>
      <c r="E164" s="286">
        <v>0</v>
      </c>
      <c r="F164" s="286">
        <v>0</v>
      </c>
      <c r="G164" s="286">
        <v>0</v>
      </c>
      <c r="H164" s="269"/>
      <c r="I164" s="269"/>
      <c r="J164" s="269"/>
      <c r="K164" s="269"/>
    </row>
    <row r="165" spans="1:11" ht="14.1" customHeight="1" x14ac:dyDescent="0.25">
      <c r="A165" s="269"/>
      <c r="B165" s="269"/>
      <c r="C165" s="285" t="s">
        <v>55</v>
      </c>
      <c r="D165" s="286">
        <v>0</v>
      </c>
      <c r="E165" s="286">
        <v>0</v>
      </c>
      <c r="F165" s="286">
        <v>0</v>
      </c>
      <c r="G165" s="286">
        <v>0</v>
      </c>
      <c r="H165" s="269"/>
      <c r="I165" s="269"/>
      <c r="J165" s="269"/>
      <c r="K165" s="269"/>
    </row>
    <row r="166" spans="1:11" ht="14.1" customHeight="1" x14ac:dyDescent="0.25">
      <c r="A166" s="269"/>
      <c r="B166" s="269"/>
      <c r="C166" s="285" t="s">
        <v>61</v>
      </c>
      <c r="D166" s="286">
        <v>0</v>
      </c>
      <c r="E166" s="286">
        <v>0</v>
      </c>
      <c r="F166" s="286">
        <v>0</v>
      </c>
      <c r="G166" s="286">
        <v>0</v>
      </c>
      <c r="H166" s="269"/>
      <c r="I166" s="269"/>
      <c r="J166" s="269"/>
      <c r="K166" s="269"/>
    </row>
    <row r="167" spans="1:11" ht="14.1" customHeight="1" x14ac:dyDescent="0.25">
      <c r="A167" s="269"/>
      <c r="B167" s="269"/>
      <c r="C167" s="285" t="s">
        <v>54</v>
      </c>
      <c r="D167" s="286">
        <v>0</v>
      </c>
      <c r="E167" s="286">
        <v>0</v>
      </c>
      <c r="F167" s="286">
        <v>0</v>
      </c>
      <c r="G167" s="286">
        <v>0</v>
      </c>
      <c r="H167" s="269"/>
      <c r="I167" s="269"/>
      <c r="J167" s="269"/>
      <c r="K167" s="269"/>
    </row>
    <row r="168" spans="1:11" ht="14.1" customHeight="1" x14ac:dyDescent="0.25">
      <c r="A168" s="269"/>
      <c r="B168" s="269"/>
      <c r="C168" s="285" t="s">
        <v>55</v>
      </c>
      <c r="D168" s="286">
        <v>0</v>
      </c>
      <c r="E168" s="286">
        <v>0</v>
      </c>
      <c r="F168" s="286">
        <v>0</v>
      </c>
      <c r="G168" s="286">
        <v>0</v>
      </c>
      <c r="H168" s="269"/>
      <c r="I168" s="269"/>
      <c r="J168" s="269"/>
      <c r="K168" s="269"/>
    </row>
    <row r="169" spans="1:11" ht="14.1" customHeight="1" x14ac:dyDescent="0.25">
      <c r="A169" s="269"/>
      <c r="B169" s="269"/>
      <c r="C169" s="285" t="s">
        <v>62</v>
      </c>
      <c r="D169" s="286">
        <v>0</v>
      </c>
      <c r="E169" s="286">
        <v>0</v>
      </c>
      <c r="F169" s="286">
        <v>0</v>
      </c>
      <c r="G169" s="286">
        <v>0</v>
      </c>
      <c r="H169" s="269"/>
      <c r="I169" s="269"/>
      <c r="J169" s="269"/>
      <c r="K169" s="269"/>
    </row>
    <row r="170" spans="1:11" ht="14.1" customHeight="1" x14ac:dyDescent="0.25">
      <c r="A170" s="269"/>
      <c r="B170" s="269"/>
      <c r="C170" s="285" t="s">
        <v>54</v>
      </c>
      <c r="D170" s="286">
        <v>0</v>
      </c>
      <c r="E170" s="286">
        <v>0</v>
      </c>
      <c r="F170" s="286">
        <v>0</v>
      </c>
      <c r="G170" s="286">
        <v>0</v>
      </c>
      <c r="H170" s="269"/>
      <c r="I170" s="269"/>
      <c r="J170" s="269"/>
      <c r="K170" s="269"/>
    </row>
    <row r="171" spans="1:11" ht="14.1" customHeight="1" x14ac:dyDescent="0.25">
      <c r="A171" s="269"/>
      <c r="B171" s="269"/>
      <c r="C171" s="285" t="s">
        <v>63</v>
      </c>
      <c r="D171" s="286">
        <v>0</v>
      </c>
      <c r="E171" s="286">
        <v>0</v>
      </c>
      <c r="F171" s="286">
        <v>0</v>
      </c>
      <c r="G171" s="286">
        <v>0</v>
      </c>
      <c r="H171" s="269"/>
      <c r="I171" s="269"/>
      <c r="J171" s="269"/>
      <c r="K171" s="269"/>
    </row>
    <row r="172" spans="1:11" ht="14.1" customHeight="1" x14ac:dyDescent="0.25">
      <c r="A172" s="269"/>
      <c r="B172" s="269"/>
      <c r="C172" s="285" t="s">
        <v>64</v>
      </c>
      <c r="D172" s="286">
        <v>0</v>
      </c>
      <c r="E172" s="286">
        <v>0</v>
      </c>
      <c r="F172" s="286">
        <v>0</v>
      </c>
      <c r="G172" s="286">
        <v>0</v>
      </c>
      <c r="H172" s="269"/>
      <c r="I172" s="269"/>
      <c r="J172" s="269"/>
      <c r="K172" s="269"/>
    </row>
    <row r="173" spans="1:11" ht="14.1" customHeight="1" x14ac:dyDescent="0.25">
      <c r="A173" s="269"/>
      <c r="B173" s="269"/>
      <c r="C173" s="285" t="s">
        <v>65</v>
      </c>
      <c r="D173" s="286">
        <v>0</v>
      </c>
      <c r="E173" s="286">
        <v>0</v>
      </c>
      <c r="F173" s="286">
        <v>0</v>
      </c>
      <c r="G173" s="286">
        <v>0</v>
      </c>
      <c r="H173" s="269"/>
      <c r="I173" s="269"/>
      <c r="J173" s="269"/>
      <c r="K173" s="269"/>
    </row>
    <row r="174" spans="1:11" ht="14.1" customHeight="1" x14ac:dyDescent="0.25">
      <c r="A174" s="269"/>
      <c r="B174" s="269"/>
      <c r="C174" s="285" t="s">
        <v>66</v>
      </c>
      <c r="D174" s="286">
        <v>0</v>
      </c>
      <c r="E174" s="286">
        <v>0</v>
      </c>
      <c r="F174" s="286">
        <v>0</v>
      </c>
      <c r="G174" s="286">
        <v>0</v>
      </c>
      <c r="H174" s="269"/>
      <c r="I174" s="269"/>
      <c r="J174" s="269"/>
      <c r="K174" s="269"/>
    </row>
    <row r="175" spans="1:11" ht="14.1" customHeight="1" x14ac:dyDescent="0.25">
      <c r="A175" s="269"/>
      <c r="B175" s="269"/>
      <c r="C175" s="285" t="s">
        <v>67</v>
      </c>
      <c r="D175" s="286">
        <v>1250000</v>
      </c>
      <c r="E175" s="286">
        <v>2240000</v>
      </c>
      <c r="F175" s="286">
        <v>1200000</v>
      </c>
      <c r="G175" s="286">
        <v>1200000</v>
      </c>
      <c r="H175" s="269"/>
      <c r="I175" s="269"/>
      <c r="J175" s="269"/>
      <c r="K175" s="269"/>
    </row>
    <row r="176" spans="1:11" ht="14.1" customHeight="1" x14ac:dyDescent="0.25">
      <c r="A176" s="269"/>
      <c r="B176" s="269"/>
      <c r="C176" s="285" t="s">
        <v>54</v>
      </c>
      <c r="D176" s="286">
        <v>1250000</v>
      </c>
      <c r="E176" s="286">
        <v>2240000</v>
      </c>
      <c r="F176" s="286">
        <v>1200000</v>
      </c>
      <c r="G176" s="286">
        <v>1200000</v>
      </c>
      <c r="H176" s="269"/>
      <c r="I176" s="269"/>
      <c r="J176" s="269"/>
      <c r="K176" s="269"/>
    </row>
    <row r="177" spans="1:11" ht="14.1" customHeight="1" x14ac:dyDescent="0.25">
      <c r="A177" s="269"/>
      <c r="B177" s="269"/>
      <c r="C177" s="285" t="s">
        <v>63</v>
      </c>
      <c r="D177" s="286">
        <v>0</v>
      </c>
      <c r="E177" s="286">
        <v>0</v>
      </c>
      <c r="F177" s="286">
        <v>0</v>
      </c>
      <c r="G177" s="286">
        <v>0</v>
      </c>
      <c r="H177" s="269"/>
      <c r="I177" s="269"/>
      <c r="J177" s="269"/>
      <c r="K177" s="269"/>
    </row>
    <row r="178" spans="1:11" ht="14.1" customHeight="1" x14ac:dyDescent="0.25">
      <c r="A178" s="269"/>
      <c r="B178" s="269"/>
      <c r="C178" s="285" t="s">
        <v>64</v>
      </c>
      <c r="D178" s="286">
        <v>0</v>
      </c>
      <c r="E178" s="286">
        <v>0</v>
      </c>
      <c r="F178" s="286">
        <v>0</v>
      </c>
      <c r="G178" s="286">
        <v>0</v>
      </c>
      <c r="H178" s="269"/>
      <c r="I178" s="269"/>
      <c r="J178" s="269"/>
      <c r="K178" s="269"/>
    </row>
    <row r="179" spans="1:11" ht="14.1" customHeight="1" x14ac:dyDescent="0.25">
      <c r="A179" s="269"/>
      <c r="B179" s="269"/>
      <c r="C179" s="285" t="s">
        <v>65</v>
      </c>
      <c r="D179" s="286">
        <v>0</v>
      </c>
      <c r="E179" s="286">
        <v>0</v>
      </c>
      <c r="F179" s="286">
        <v>0</v>
      </c>
      <c r="G179" s="286">
        <v>0</v>
      </c>
      <c r="H179" s="269"/>
      <c r="I179" s="269"/>
      <c r="J179" s="269"/>
      <c r="K179" s="269"/>
    </row>
    <row r="180" spans="1:11" ht="14.1" customHeight="1" x14ac:dyDescent="0.25">
      <c r="A180" s="269"/>
      <c r="B180" s="269"/>
      <c r="C180" s="285" t="s">
        <v>66</v>
      </c>
      <c r="D180" s="286">
        <v>0</v>
      </c>
      <c r="E180" s="286">
        <v>0</v>
      </c>
      <c r="F180" s="286">
        <v>0</v>
      </c>
      <c r="G180" s="286">
        <v>0</v>
      </c>
      <c r="H180" s="269"/>
      <c r="I180" s="269"/>
      <c r="J180" s="269"/>
      <c r="K180" s="269"/>
    </row>
    <row r="181" spans="1:11" ht="14.1" customHeight="1" x14ac:dyDescent="0.25">
      <c r="A181" s="269"/>
      <c r="B181" s="269"/>
      <c r="C181" s="285" t="s">
        <v>68</v>
      </c>
      <c r="D181" s="286">
        <v>0</v>
      </c>
      <c r="E181" s="286">
        <v>0</v>
      </c>
      <c r="F181" s="286">
        <v>0</v>
      </c>
      <c r="G181" s="286">
        <v>0</v>
      </c>
      <c r="H181" s="269"/>
      <c r="I181" s="269"/>
      <c r="J181" s="269"/>
      <c r="K181" s="269"/>
    </row>
    <row r="182" spans="1:11" ht="14.1" customHeight="1" x14ac:dyDescent="0.25">
      <c r="A182" s="269"/>
      <c r="B182" s="269"/>
      <c r="C182" s="285" t="s">
        <v>54</v>
      </c>
      <c r="D182" s="286">
        <v>0</v>
      </c>
      <c r="E182" s="286">
        <v>0</v>
      </c>
      <c r="F182" s="286">
        <v>0</v>
      </c>
      <c r="G182" s="286">
        <v>0</v>
      </c>
      <c r="H182" s="269"/>
      <c r="I182" s="269"/>
      <c r="J182" s="269"/>
      <c r="K182" s="269"/>
    </row>
    <row r="183" spans="1:11" ht="14.1" customHeight="1" x14ac:dyDescent="0.25">
      <c r="A183" s="269"/>
      <c r="B183" s="269"/>
      <c r="C183" s="285" t="s">
        <v>63</v>
      </c>
      <c r="D183" s="286">
        <v>0</v>
      </c>
      <c r="E183" s="286">
        <v>0</v>
      </c>
      <c r="F183" s="286">
        <v>0</v>
      </c>
      <c r="G183" s="286">
        <v>0</v>
      </c>
      <c r="H183" s="269"/>
      <c r="I183" s="269"/>
      <c r="J183" s="269"/>
      <c r="K183" s="269"/>
    </row>
    <row r="184" spans="1:11" ht="14.1" customHeight="1" x14ac:dyDescent="0.25">
      <c r="A184" s="269"/>
      <c r="B184" s="269"/>
      <c r="C184" s="285" t="s">
        <v>64</v>
      </c>
      <c r="D184" s="286">
        <v>0</v>
      </c>
      <c r="E184" s="286">
        <v>0</v>
      </c>
      <c r="F184" s="286">
        <v>0</v>
      </c>
      <c r="G184" s="286">
        <v>0</v>
      </c>
      <c r="H184" s="269"/>
      <c r="I184" s="269"/>
      <c r="J184" s="269"/>
      <c r="K184" s="269"/>
    </row>
    <row r="185" spans="1:11" ht="14.1" customHeight="1" x14ac:dyDescent="0.25">
      <c r="A185" s="269"/>
      <c r="B185" s="269"/>
      <c r="C185" s="285" t="s">
        <v>65</v>
      </c>
      <c r="D185" s="286">
        <v>0</v>
      </c>
      <c r="E185" s="286">
        <v>0</v>
      </c>
      <c r="F185" s="286">
        <v>0</v>
      </c>
      <c r="G185" s="286">
        <v>0</v>
      </c>
      <c r="H185" s="269"/>
      <c r="I185" s="269"/>
      <c r="J185" s="269"/>
      <c r="K185" s="269"/>
    </row>
    <row r="186" spans="1:11" ht="14.1" customHeight="1" x14ac:dyDescent="0.25">
      <c r="A186" s="269"/>
      <c r="B186" s="269"/>
      <c r="C186" s="285" t="s">
        <v>66</v>
      </c>
      <c r="D186" s="286">
        <v>0</v>
      </c>
      <c r="E186" s="286">
        <v>0</v>
      </c>
      <c r="F186" s="286">
        <v>0</v>
      </c>
      <c r="G186" s="286">
        <v>0</v>
      </c>
      <c r="H186" s="269"/>
      <c r="I186" s="269"/>
      <c r="J186" s="269"/>
      <c r="K186" s="269"/>
    </row>
    <row r="187" spans="1:11" ht="14.1" customHeight="1" x14ac:dyDescent="0.25">
      <c r="A187" s="269"/>
      <c r="B187" s="269"/>
      <c r="C187" s="285" t="s">
        <v>69</v>
      </c>
      <c r="D187" s="286">
        <v>0</v>
      </c>
      <c r="E187" s="286">
        <v>0</v>
      </c>
      <c r="F187" s="286">
        <v>0</v>
      </c>
      <c r="G187" s="286">
        <v>0</v>
      </c>
      <c r="H187" s="269"/>
      <c r="I187" s="269"/>
      <c r="J187" s="269"/>
      <c r="K187" s="269"/>
    </row>
    <row r="188" spans="1:11" ht="14.1" customHeight="1" x14ac:dyDescent="0.25">
      <c r="A188" s="269"/>
      <c r="B188" s="269"/>
      <c r="C188" s="285" t="s">
        <v>70</v>
      </c>
      <c r="D188" s="286">
        <v>0</v>
      </c>
      <c r="E188" s="286">
        <v>0</v>
      </c>
      <c r="F188" s="286">
        <v>0</v>
      </c>
      <c r="G188" s="286">
        <v>0</v>
      </c>
      <c r="H188" s="269"/>
      <c r="I188" s="269"/>
      <c r="J188" s="269"/>
      <c r="K188" s="269"/>
    </row>
    <row r="189" spans="1:11" ht="14.1" customHeight="1" x14ac:dyDescent="0.25">
      <c r="A189" s="269"/>
      <c r="B189" s="269"/>
      <c r="C189" s="287" t="s">
        <v>71</v>
      </c>
      <c r="D189" s="286">
        <v>1250000</v>
      </c>
      <c r="E189" s="286">
        <v>2240000</v>
      </c>
      <c r="F189" s="286">
        <v>1200000</v>
      </c>
      <c r="G189" s="286">
        <v>1200000</v>
      </c>
      <c r="H189" s="269"/>
      <c r="I189" s="269"/>
      <c r="J189" s="269"/>
      <c r="K189" s="269"/>
    </row>
    <row r="190" spans="1:11" ht="14.1" customHeight="1" x14ac:dyDescent="0.25">
      <c r="A190" s="269"/>
      <c r="B190" s="269"/>
      <c r="C190" s="279" t="s">
        <v>33</v>
      </c>
      <c r="D190" s="1468" t="s">
        <v>1178</v>
      </c>
      <c r="E190" s="1469"/>
      <c r="F190" s="1469"/>
      <c r="G190" s="1469"/>
      <c r="H190" s="269"/>
      <c r="I190" s="269"/>
      <c r="J190" s="269"/>
      <c r="K190" s="269"/>
    </row>
    <row r="191" spans="1:11" ht="14.1" customHeight="1" x14ac:dyDescent="0.25">
      <c r="A191" s="269"/>
      <c r="B191" s="269"/>
      <c r="C191" s="280" t="s">
        <v>35</v>
      </c>
      <c r="D191" s="1470" t="s">
        <v>1179</v>
      </c>
      <c r="E191" s="1471"/>
      <c r="F191" s="1471"/>
      <c r="G191" s="1471"/>
      <c r="H191" s="269"/>
      <c r="I191" s="269"/>
      <c r="J191" s="269"/>
      <c r="K191" s="269"/>
    </row>
    <row r="192" spans="1:11" ht="14.1" customHeight="1" x14ac:dyDescent="0.25">
      <c r="A192" s="269"/>
      <c r="B192" s="269"/>
      <c r="C192" s="280" t="s">
        <v>37</v>
      </c>
      <c r="D192" s="1470" t="s">
        <v>1180</v>
      </c>
      <c r="E192" s="1471"/>
      <c r="F192" s="1471"/>
      <c r="G192" s="1471"/>
      <c r="H192" s="269"/>
      <c r="I192" s="269"/>
      <c r="J192" s="269"/>
      <c r="K192" s="269"/>
    </row>
    <row r="193" spans="1:11" ht="15" customHeight="1" x14ac:dyDescent="0.25">
      <c r="A193" s="269"/>
      <c r="B193" s="269"/>
      <c r="C193" s="281"/>
      <c r="D193" s="282">
        <v>2022</v>
      </c>
      <c r="E193" s="282">
        <v>2023</v>
      </c>
      <c r="F193" s="282">
        <v>2024</v>
      </c>
      <c r="G193" s="282">
        <v>2025</v>
      </c>
      <c r="H193" s="269"/>
      <c r="I193" s="269"/>
      <c r="J193" s="269"/>
      <c r="K193" s="269"/>
    </row>
    <row r="194" spans="1:11" ht="15" customHeight="1" x14ac:dyDescent="0.25">
      <c r="A194" s="269"/>
      <c r="B194" s="269"/>
      <c r="C194" s="283"/>
      <c r="D194" s="284" t="s">
        <v>17</v>
      </c>
      <c r="E194" s="284" t="s">
        <v>18</v>
      </c>
      <c r="F194" s="284" t="s">
        <v>18</v>
      </c>
      <c r="G194" s="284" t="s">
        <v>18</v>
      </c>
      <c r="H194" s="269"/>
      <c r="I194" s="269"/>
      <c r="J194" s="269"/>
      <c r="K194" s="269"/>
    </row>
    <row r="195" spans="1:11" ht="14.1" customHeight="1" x14ac:dyDescent="0.25">
      <c r="A195" s="269"/>
      <c r="B195" s="269"/>
      <c r="C195" s="273" t="s">
        <v>39</v>
      </c>
      <c r="D195" s="277" t="s">
        <v>1042</v>
      </c>
      <c r="E195" s="277" t="s">
        <v>1181</v>
      </c>
      <c r="F195" s="277" t="s">
        <v>679</v>
      </c>
      <c r="G195" s="277" t="s">
        <v>1182</v>
      </c>
      <c r="H195" s="269"/>
      <c r="I195" s="269"/>
      <c r="J195" s="269"/>
      <c r="K195" s="269"/>
    </row>
    <row r="196" spans="1:11" ht="14.1" customHeight="1" x14ac:dyDescent="0.25">
      <c r="A196" s="269"/>
      <c r="B196" s="269"/>
      <c r="C196" s="273" t="s">
        <v>40</v>
      </c>
      <c r="D196" s="277" t="s">
        <v>1183</v>
      </c>
      <c r="E196" s="277" t="s">
        <v>1184</v>
      </c>
      <c r="F196" s="277" t="s">
        <v>729</v>
      </c>
      <c r="G196" s="277" t="s">
        <v>1185</v>
      </c>
      <c r="H196" s="269"/>
      <c r="I196" s="269"/>
      <c r="J196" s="269"/>
      <c r="K196" s="269"/>
    </row>
    <row r="197" spans="1:11" ht="14.1" customHeight="1" x14ac:dyDescent="0.25">
      <c r="A197" s="269"/>
      <c r="B197" s="269"/>
      <c r="C197" s="273" t="s">
        <v>43</v>
      </c>
      <c r="D197" s="277" t="s">
        <v>1186</v>
      </c>
      <c r="E197" s="277" t="s">
        <v>1187</v>
      </c>
      <c r="F197" s="277" t="s">
        <v>491</v>
      </c>
      <c r="G197" s="277" t="s">
        <v>1188</v>
      </c>
      <c r="H197" s="269"/>
      <c r="I197" s="269"/>
      <c r="J197" s="269"/>
      <c r="K197" s="269"/>
    </row>
    <row r="198" spans="1:11" ht="14.1" customHeight="1" x14ac:dyDescent="0.25">
      <c r="A198" s="269"/>
      <c r="B198" s="269"/>
      <c r="C198" s="273" t="s">
        <v>46</v>
      </c>
      <c r="D198" s="277" t="s">
        <v>47</v>
      </c>
      <c r="E198" s="277" t="s">
        <v>1189</v>
      </c>
      <c r="F198" s="277" t="s">
        <v>1190</v>
      </c>
      <c r="G198" s="277" t="s">
        <v>1191</v>
      </c>
      <c r="H198" s="269"/>
      <c r="I198" s="269"/>
      <c r="J198" s="269"/>
      <c r="K198" s="269"/>
    </row>
    <row r="199" spans="1:11" ht="14.1" customHeight="1" x14ac:dyDescent="0.25">
      <c r="A199" s="269"/>
      <c r="B199" s="269"/>
      <c r="C199" s="273" t="s">
        <v>49</v>
      </c>
      <c r="D199" s="277" t="s">
        <v>47</v>
      </c>
      <c r="E199" s="277" t="s">
        <v>1192</v>
      </c>
      <c r="F199" s="277" t="s">
        <v>1193</v>
      </c>
      <c r="G199" s="277" t="s">
        <v>1194</v>
      </c>
      <c r="H199" s="269"/>
      <c r="I199" s="269"/>
      <c r="J199" s="269"/>
      <c r="K199" s="269"/>
    </row>
    <row r="200" spans="1:11" ht="14.1" customHeight="1" x14ac:dyDescent="0.25">
      <c r="A200" s="269"/>
      <c r="B200" s="269"/>
      <c r="C200" s="273" t="s">
        <v>51</v>
      </c>
      <c r="D200" s="277" t="s">
        <v>47</v>
      </c>
      <c r="E200" s="277" t="s">
        <v>1195</v>
      </c>
      <c r="F200" s="277" t="s">
        <v>137</v>
      </c>
      <c r="G200" s="277" t="s">
        <v>1196</v>
      </c>
      <c r="H200" s="269"/>
      <c r="I200" s="269"/>
      <c r="J200" s="269"/>
      <c r="K200" s="269"/>
    </row>
    <row r="201" spans="1:11" ht="14.1" customHeight="1" x14ac:dyDescent="0.25">
      <c r="A201" s="269"/>
      <c r="B201" s="269"/>
      <c r="C201" s="1472" t="s">
        <v>52</v>
      </c>
      <c r="D201" s="1473"/>
      <c r="E201" s="1473"/>
      <c r="F201" s="1473"/>
      <c r="G201" s="1473"/>
      <c r="H201" s="269"/>
      <c r="I201" s="269"/>
      <c r="J201" s="269"/>
      <c r="K201" s="269"/>
    </row>
    <row r="202" spans="1:11" ht="14.1" customHeight="1" x14ac:dyDescent="0.25">
      <c r="A202" s="269"/>
      <c r="B202" s="269"/>
      <c r="C202" s="281"/>
      <c r="D202" s="282">
        <v>2022</v>
      </c>
      <c r="E202" s="282">
        <v>2023</v>
      </c>
      <c r="F202" s="282">
        <v>2024</v>
      </c>
      <c r="G202" s="282">
        <v>2025</v>
      </c>
      <c r="H202" s="269"/>
      <c r="I202" s="269"/>
      <c r="J202" s="269"/>
      <c r="K202" s="269"/>
    </row>
    <row r="203" spans="1:11" ht="14.1" customHeight="1" x14ac:dyDescent="0.25">
      <c r="A203" s="269"/>
      <c r="B203" s="269"/>
      <c r="C203" s="283"/>
      <c r="D203" s="284" t="s">
        <v>17</v>
      </c>
      <c r="E203" s="284" t="s">
        <v>18</v>
      </c>
      <c r="F203" s="284" t="s">
        <v>18</v>
      </c>
      <c r="G203" s="284" t="s">
        <v>18</v>
      </c>
      <c r="H203" s="269"/>
      <c r="I203" s="269"/>
      <c r="J203" s="269"/>
      <c r="K203" s="269"/>
    </row>
    <row r="204" spans="1:11" ht="14.1" customHeight="1" x14ac:dyDescent="0.25">
      <c r="A204" s="269"/>
      <c r="B204" s="269"/>
      <c r="C204" s="285" t="s">
        <v>53</v>
      </c>
      <c r="D204" s="286">
        <v>0</v>
      </c>
      <c r="E204" s="286">
        <v>0</v>
      </c>
      <c r="F204" s="286">
        <v>0</v>
      </c>
      <c r="G204" s="286">
        <v>0</v>
      </c>
      <c r="H204" s="269"/>
      <c r="I204" s="269"/>
      <c r="J204" s="269"/>
      <c r="K204" s="269"/>
    </row>
    <row r="205" spans="1:11" ht="14.1" customHeight="1" x14ac:dyDescent="0.25">
      <c r="A205" s="269"/>
      <c r="B205" s="269"/>
      <c r="C205" s="285" t="s">
        <v>54</v>
      </c>
      <c r="D205" s="286">
        <v>0</v>
      </c>
      <c r="E205" s="286">
        <v>0</v>
      </c>
      <c r="F205" s="286">
        <v>0</v>
      </c>
      <c r="G205" s="286">
        <v>0</v>
      </c>
      <c r="H205" s="269"/>
      <c r="I205" s="269"/>
      <c r="J205" s="269"/>
      <c r="K205" s="269"/>
    </row>
    <row r="206" spans="1:11" ht="14.1" customHeight="1" x14ac:dyDescent="0.25">
      <c r="A206" s="269"/>
      <c r="B206" s="269"/>
      <c r="C206" s="285" t="s">
        <v>55</v>
      </c>
      <c r="D206" s="286">
        <v>0</v>
      </c>
      <c r="E206" s="286">
        <v>0</v>
      </c>
      <c r="F206" s="286">
        <v>0</v>
      </c>
      <c r="G206" s="286">
        <v>0</v>
      </c>
      <c r="H206" s="269"/>
      <c r="I206" s="269"/>
      <c r="J206" s="269"/>
      <c r="K206" s="269"/>
    </row>
    <row r="207" spans="1:11" ht="14.1" customHeight="1" x14ac:dyDescent="0.25">
      <c r="A207" s="269"/>
      <c r="B207" s="269"/>
      <c r="C207" s="285" t="s">
        <v>56</v>
      </c>
      <c r="D207" s="286">
        <v>0</v>
      </c>
      <c r="E207" s="286">
        <v>0</v>
      </c>
      <c r="F207" s="286">
        <v>0</v>
      </c>
      <c r="G207" s="286">
        <v>0</v>
      </c>
      <c r="H207" s="269"/>
      <c r="I207" s="269"/>
      <c r="J207" s="269"/>
      <c r="K207" s="269"/>
    </row>
    <row r="208" spans="1:11" ht="14.1" customHeight="1" x14ac:dyDescent="0.25">
      <c r="A208" s="269"/>
      <c r="B208" s="269"/>
      <c r="C208" s="285" t="s">
        <v>54</v>
      </c>
      <c r="D208" s="286">
        <v>0</v>
      </c>
      <c r="E208" s="286">
        <v>0</v>
      </c>
      <c r="F208" s="286">
        <v>0</v>
      </c>
      <c r="G208" s="286">
        <v>0</v>
      </c>
      <c r="H208" s="269"/>
      <c r="I208" s="269"/>
      <c r="J208" s="269"/>
      <c r="K208" s="269"/>
    </row>
    <row r="209" spans="1:11" ht="14.1" customHeight="1" x14ac:dyDescent="0.25">
      <c r="A209" s="269"/>
      <c r="B209" s="269"/>
      <c r="C209" s="285" t="s">
        <v>55</v>
      </c>
      <c r="D209" s="286">
        <v>0</v>
      </c>
      <c r="E209" s="286">
        <v>0</v>
      </c>
      <c r="F209" s="286">
        <v>0</v>
      </c>
      <c r="G209" s="286">
        <v>0</v>
      </c>
      <c r="H209" s="269"/>
      <c r="I209" s="269"/>
      <c r="J209" s="269"/>
      <c r="K209" s="269"/>
    </row>
    <row r="210" spans="1:11" ht="14.1" customHeight="1" x14ac:dyDescent="0.25">
      <c r="A210" s="269"/>
      <c r="B210" s="269"/>
      <c r="C210" s="285" t="s">
        <v>57</v>
      </c>
      <c r="D210" s="286">
        <v>0</v>
      </c>
      <c r="E210" s="286">
        <v>0</v>
      </c>
      <c r="F210" s="286">
        <v>0</v>
      </c>
      <c r="G210" s="286">
        <v>0</v>
      </c>
      <c r="H210" s="269"/>
      <c r="I210" s="269"/>
      <c r="J210" s="269"/>
      <c r="K210" s="269"/>
    </row>
    <row r="211" spans="1:11" ht="14.1" customHeight="1" x14ac:dyDescent="0.25">
      <c r="A211" s="269"/>
      <c r="B211" s="269"/>
      <c r="C211" s="285" t="s">
        <v>54</v>
      </c>
      <c r="D211" s="286">
        <v>0</v>
      </c>
      <c r="E211" s="286">
        <v>0</v>
      </c>
      <c r="F211" s="286">
        <v>0</v>
      </c>
      <c r="G211" s="286">
        <v>0</v>
      </c>
      <c r="H211" s="269"/>
      <c r="I211" s="269"/>
      <c r="J211" s="269"/>
      <c r="K211" s="269"/>
    </row>
    <row r="212" spans="1:11" ht="14.1" customHeight="1" x14ac:dyDescent="0.25">
      <c r="A212" s="269"/>
      <c r="B212" s="269"/>
      <c r="C212" s="285" t="s">
        <v>55</v>
      </c>
      <c r="D212" s="286">
        <v>0</v>
      </c>
      <c r="E212" s="286">
        <v>0</v>
      </c>
      <c r="F212" s="286">
        <v>0</v>
      </c>
      <c r="G212" s="286">
        <v>0</v>
      </c>
      <c r="H212" s="269"/>
      <c r="I212" s="269"/>
      <c r="J212" s="269"/>
      <c r="K212" s="269"/>
    </row>
    <row r="213" spans="1:11" ht="14.1" customHeight="1" x14ac:dyDescent="0.25">
      <c r="A213" s="269"/>
      <c r="B213" s="269"/>
      <c r="C213" s="285" t="s">
        <v>58</v>
      </c>
      <c r="D213" s="286">
        <v>0</v>
      </c>
      <c r="E213" s="286">
        <v>0</v>
      </c>
      <c r="F213" s="286">
        <v>0</v>
      </c>
      <c r="G213" s="286">
        <v>0</v>
      </c>
      <c r="H213" s="269"/>
      <c r="I213" s="269"/>
      <c r="J213" s="269"/>
      <c r="K213" s="269"/>
    </row>
    <row r="214" spans="1:11" ht="14.1" customHeight="1" x14ac:dyDescent="0.25">
      <c r="A214" s="269"/>
      <c r="B214" s="269"/>
      <c r="C214" s="285" t="s">
        <v>54</v>
      </c>
      <c r="D214" s="286">
        <v>0</v>
      </c>
      <c r="E214" s="286">
        <v>0</v>
      </c>
      <c r="F214" s="286">
        <v>0</v>
      </c>
      <c r="G214" s="286">
        <v>0</v>
      </c>
      <c r="H214" s="269"/>
      <c r="I214" s="269"/>
      <c r="J214" s="269"/>
      <c r="K214" s="269"/>
    </row>
    <row r="215" spans="1:11" ht="14.1" customHeight="1" x14ac:dyDescent="0.25">
      <c r="A215" s="269"/>
      <c r="B215" s="269"/>
      <c r="C215" s="285" t="s">
        <v>55</v>
      </c>
      <c r="D215" s="286">
        <v>0</v>
      </c>
      <c r="E215" s="286">
        <v>0</v>
      </c>
      <c r="F215" s="286">
        <v>0</v>
      </c>
      <c r="G215" s="286">
        <v>0</v>
      </c>
      <c r="H215" s="269"/>
      <c r="I215" s="269"/>
      <c r="J215" s="269"/>
      <c r="K215" s="269"/>
    </row>
    <row r="216" spans="1:11" ht="14.1" customHeight="1" x14ac:dyDescent="0.25">
      <c r="A216" s="269"/>
      <c r="B216" s="269"/>
      <c r="C216" s="285" t="s">
        <v>59</v>
      </c>
      <c r="D216" s="286">
        <v>0</v>
      </c>
      <c r="E216" s="286">
        <v>0</v>
      </c>
      <c r="F216" s="286">
        <v>0</v>
      </c>
      <c r="G216" s="286">
        <v>0</v>
      </c>
      <c r="H216" s="269"/>
      <c r="I216" s="269"/>
      <c r="J216" s="269"/>
      <c r="K216" s="269"/>
    </row>
    <row r="217" spans="1:11" ht="14.1" customHeight="1" x14ac:dyDescent="0.25">
      <c r="A217" s="269"/>
      <c r="B217" s="269"/>
      <c r="C217" s="285" t="s">
        <v>54</v>
      </c>
      <c r="D217" s="286">
        <v>0</v>
      </c>
      <c r="E217" s="286">
        <v>0</v>
      </c>
      <c r="F217" s="286">
        <v>0</v>
      </c>
      <c r="G217" s="286">
        <v>0</v>
      </c>
      <c r="H217" s="269"/>
      <c r="I217" s="269"/>
      <c r="J217" s="269"/>
      <c r="K217" s="269"/>
    </row>
    <row r="218" spans="1:11" ht="14.1" customHeight="1" x14ac:dyDescent="0.25">
      <c r="A218" s="269"/>
      <c r="B218" s="269"/>
      <c r="C218" s="285" t="s">
        <v>55</v>
      </c>
      <c r="D218" s="286">
        <v>0</v>
      </c>
      <c r="E218" s="286">
        <v>0</v>
      </c>
      <c r="F218" s="286">
        <v>0</v>
      </c>
      <c r="G218" s="286">
        <v>0</v>
      </c>
      <c r="H218" s="269"/>
      <c r="I218" s="269"/>
      <c r="J218" s="269"/>
      <c r="K218" s="269"/>
    </row>
    <row r="219" spans="1:11" ht="14.1" customHeight="1" x14ac:dyDescent="0.25">
      <c r="A219" s="269"/>
      <c r="B219" s="269"/>
      <c r="C219" s="285" t="s">
        <v>60</v>
      </c>
      <c r="D219" s="286">
        <v>0</v>
      </c>
      <c r="E219" s="286">
        <v>0</v>
      </c>
      <c r="F219" s="286">
        <v>0</v>
      </c>
      <c r="G219" s="286">
        <v>0</v>
      </c>
      <c r="H219" s="269"/>
      <c r="I219" s="269"/>
      <c r="J219" s="269"/>
      <c r="K219" s="269"/>
    </row>
    <row r="220" spans="1:11" ht="14.1" customHeight="1" x14ac:dyDescent="0.25">
      <c r="A220" s="269"/>
      <c r="B220" s="269"/>
      <c r="C220" s="285" t="s">
        <v>54</v>
      </c>
      <c r="D220" s="286">
        <v>0</v>
      </c>
      <c r="E220" s="286">
        <v>0</v>
      </c>
      <c r="F220" s="286">
        <v>0</v>
      </c>
      <c r="G220" s="286">
        <v>0</v>
      </c>
      <c r="H220" s="269"/>
      <c r="I220" s="269"/>
      <c r="J220" s="269"/>
      <c r="K220" s="269"/>
    </row>
    <row r="221" spans="1:11" ht="14.1" customHeight="1" x14ac:dyDescent="0.25">
      <c r="A221" s="269"/>
      <c r="B221" s="269"/>
      <c r="C221" s="285" t="s">
        <v>55</v>
      </c>
      <c r="D221" s="286">
        <v>0</v>
      </c>
      <c r="E221" s="286">
        <v>0</v>
      </c>
      <c r="F221" s="286">
        <v>0</v>
      </c>
      <c r="G221" s="286">
        <v>0</v>
      </c>
      <c r="H221" s="269"/>
      <c r="I221" s="269"/>
      <c r="J221" s="269"/>
      <c r="K221" s="269"/>
    </row>
    <row r="222" spans="1:11" ht="14.1" customHeight="1" x14ac:dyDescent="0.25">
      <c r="A222" s="269"/>
      <c r="B222" s="269"/>
      <c r="C222" s="285" t="s">
        <v>61</v>
      </c>
      <c r="D222" s="286">
        <v>0</v>
      </c>
      <c r="E222" s="286">
        <v>0</v>
      </c>
      <c r="F222" s="286">
        <v>0</v>
      </c>
      <c r="G222" s="286">
        <v>0</v>
      </c>
      <c r="H222" s="269"/>
      <c r="I222" s="269"/>
      <c r="J222" s="269"/>
      <c r="K222" s="269"/>
    </row>
    <row r="223" spans="1:11" ht="14.1" customHeight="1" x14ac:dyDescent="0.25">
      <c r="A223" s="269"/>
      <c r="B223" s="269"/>
      <c r="C223" s="285" t="s">
        <v>54</v>
      </c>
      <c r="D223" s="286">
        <v>0</v>
      </c>
      <c r="E223" s="286">
        <v>0</v>
      </c>
      <c r="F223" s="286">
        <v>0</v>
      </c>
      <c r="G223" s="286">
        <v>0</v>
      </c>
      <c r="H223" s="269"/>
      <c r="I223" s="269"/>
      <c r="J223" s="269"/>
      <c r="K223" s="269"/>
    </row>
    <row r="224" spans="1:11" ht="14.1" customHeight="1" x14ac:dyDescent="0.25">
      <c r="A224" s="269"/>
      <c r="B224" s="269"/>
      <c r="C224" s="285" t="s">
        <v>55</v>
      </c>
      <c r="D224" s="286">
        <v>0</v>
      </c>
      <c r="E224" s="286">
        <v>0</v>
      </c>
      <c r="F224" s="286">
        <v>0</v>
      </c>
      <c r="G224" s="286">
        <v>0</v>
      </c>
      <c r="H224" s="269"/>
      <c r="I224" s="269"/>
      <c r="J224" s="269"/>
      <c r="K224" s="269"/>
    </row>
    <row r="225" spans="1:11" ht="14.1" customHeight="1" x14ac:dyDescent="0.25">
      <c r="A225" s="269"/>
      <c r="B225" s="269"/>
      <c r="C225" s="285" t="s">
        <v>62</v>
      </c>
      <c r="D225" s="286">
        <v>0</v>
      </c>
      <c r="E225" s="286">
        <v>0</v>
      </c>
      <c r="F225" s="286">
        <v>0</v>
      </c>
      <c r="G225" s="286">
        <v>0</v>
      </c>
      <c r="H225" s="269"/>
      <c r="I225" s="269"/>
      <c r="J225" s="269"/>
      <c r="K225" s="269"/>
    </row>
    <row r="226" spans="1:11" ht="14.1" customHeight="1" x14ac:dyDescent="0.25">
      <c r="A226" s="269"/>
      <c r="B226" s="269"/>
      <c r="C226" s="285" t="s">
        <v>54</v>
      </c>
      <c r="D226" s="286">
        <v>0</v>
      </c>
      <c r="E226" s="286">
        <v>0</v>
      </c>
      <c r="F226" s="286">
        <v>0</v>
      </c>
      <c r="G226" s="286">
        <v>0</v>
      </c>
      <c r="H226" s="269"/>
      <c r="I226" s="269"/>
      <c r="J226" s="269"/>
      <c r="K226" s="269"/>
    </row>
    <row r="227" spans="1:11" ht="14.1" customHeight="1" x14ac:dyDescent="0.25">
      <c r="A227" s="269"/>
      <c r="B227" s="269"/>
      <c r="C227" s="285" t="s">
        <v>63</v>
      </c>
      <c r="D227" s="286">
        <v>0</v>
      </c>
      <c r="E227" s="286">
        <v>0</v>
      </c>
      <c r="F227" s="286">
        <v>0</v>
      </c>
      <c r="G227" s="286">
        <v>0</v>
      </c>
      <c r="H227" s="269"/>
      <c r="I227" s="269"/>
      <c r="J227" s="269"/>
      <c r="K227" s="269"/>
    </row>
    <row r="228" spans="1:11" ht="14.1" customHeight="1" x14ac:dyDescent="0.25">
      <c r="A228" s="269"/>
      <c r="B228" s="269"/>
      <c r="C228" s="285" t="s">
        <v>64</v>
      </c>
      <c r="D228" s="286">
        <v>0</v>
      </c>
      <c r="E228" s="286">
        <v>0</v>
      </c>
      <c r="F228" s="286">
        <v>0</v>
      </c>
      <c r="G228" s="286">
        <v>0</v>
      </c>
      <c r="H228" s="269"/>
      <c r="I228" s="269"/>
      <c r="J228" s="269"/>
      <c r="K228" s="269"/>
    </row>
    <row r="229" spans="1:11" ht="14.1" customHeight="1" x14ac:dyDescent="0.25">
      <c r="A229" s="269"/>
      <c r="B229" s="269"/>
      <c r="C229" s="285" t="s">
        <v>65</v>
      </c>
      <c r="D229" s="286">
        <v>0</v>
      </c>
      <c r="E229" s="286">
        <v>0</v>
      </c>
      <c r="F229" s="286">
        <v>0</v>
      </c>
      <c r="G229" s="286">
        <v>0</v>
      </c>
      <c r="H229" s="269"/>
      <c r="I229" s="269"/>
      <c r="J229" s="269"/>
      <c r="K229" s="269"/>
    </row>
    <row r="230" spans="1:11" ht="14.1" customHeight="1" x14ac:dyDescent="0.25">
      <c r="A230" s="269"/>
      <c r="B230" s="269"/>
      <c r="C230" s="285" t="s">
        <v>66</v>
      </c>
      <c r="D230" s="286">
        <v>0</v>
      </c>
      <c r="E230" s="286">
        <v>0</v>
      </c>
      <c r="F230" s="286">
        <v>0</v>
      </c>
      <c r="G230" s="286">
        <v>0</v>
      </c>
      <c r="H230" s="269"/>
      <c r="I230" s="269"/>
      <c r="J230" s="269"/>
      <c r="K230" s="269"/>
    </row>
    <row r="231" spans="1:11" ht="14.1" customHeight="1" x14ac:dyDescent="0.25">
      <c r="A231" s="269"/>
      <c r="B231" s="269"/>
      <c r="C231" s="285" t="s">
        <v>67</v>
      </c>
      <c r="D231" s="286">
        <v>4520000</v>
      </c>
      <c r="E231" s="286">
        <v>6400000</v>
      </c>
      <c r="F231" s="286">
        <v>1200000</v>
      </c>
      <c r="G231" s="286">
        <v>25300000</v>
      </c>
      <c r="H231" s="269"/>
      <c r="I231" s="269"/>
      <c r="J231" s="269"/>
      <c r="K231" s="269"/>
    </row>
    <row r="232" spans="1:11" ht="14.1" customHeight="1" x14ac:dyDescent="0.25">
      <c r="A232" s="269"/>
      <c r="B232" s="269"/>
      <c r="C232" s="285" t="s">
        <v>54</v>
      </c>
      <c r="D232" s="286">
        <v>4520000</v>
      </c>
      <c r="E232" s="286">
        <v>6400000</v>
      </c>
      <c r="F232" s="286">
        <v>1200000</v>
      </c>
      <c r="G232" s="286">
        <v>25300000</v>
      </c>
      <c r="H232" s="269"/>
      <c r="I232" s="269"/>
      <c r="J232" s="269"/>
      <c r="K232" s="269"/>
    </row>
    <row r="233" spans="1:11" ht="14.1" customHeight="1" x14ac:dyDescent="0.25">
      <c r="A233" s="269"/>
      <c r="B233" s="269"/>
      <c r="C233" s="285" t="s">
        <v>63</v>
      </c>
      <c r="D233" s="286">
        <v>0</v>
      </c>
      <c r="E233" s="286">
        <v>0</v>
      </c>
      <c r="F233" s="286">
        <v>0</v>
      </c>
      <c r="G233" s="286">
        <v>0</v>
      </c>
      <c r="H233" s="269"/>
      <c r="I233" s="269"/>
      <c r="J233" s="269"/>
      <c r="K233" s="269"/>
    </row>
    <row r="234" spans="1:11" ht="14.1" customHeight="1" x14ac:dyDescent="0.25">
      <c r="A234" s="269"/>
      <c r="B234" s="269"/>
      <c r="C234" s="285" t="s">
        <v>64</v>
      </c>
      <c r="D234" s="286">
        <v>0</v>
      </c>
      <c r="E234" s="286">
        <v>0</v>
      </c>
      <c r="F234" s="286">
        <v>0</v>
      </c>
      <c r="G234" s="286">
        <v>0</v>
      </c>
      <c r="H234" s="269"/>
      <c r="I234" s="269"/>
      <c r="J234" s="269"/>
      <c r="K234" s="269"/>
    </row>
    <row r="235" spans="1:11" ht="14.1" customHeight="1" x14ac:dyDescent="0.25">
      <c r="A235" s="269"/>
      <c r="B235" s="269"/>
      <c r="C235" s="285" t="s">
        <v>65</v>
      </c>
      <c r="D235" s="286">
        <v>0</v>
      </c>
      <c r="E235" s="286">
        <v>0</v>
      </c>
      <c r="F235" s="286">
        <v>0</v>
      </c>
      <c r="G235" s="286">
        <v>0</v>
      </c>
      <c r="H235" s="269"/>
      <c r="I235" s="269"/>
      <c r="J235" s="269"/>
      <c r="K235" s="269"/>
    </row>
    <row r="236" spans="1:11" ht="14.1" customHeight="1" x14ac:dyDescent="0.25">
      <c r="A236" s="269"/>
      <c r="B236" s="269"/>
      <c r="C236" s="285" t="s">
        <v>66</v>
      </c>
      <c r="D236" s="286">
        <v>0</v>
      </c>
      <c r="E236" s="286">
        <v>0</v>
      </c>
      <c r="F236" s="286">
        <v>0</v>
      </c>
      <c r="G236" s="286">
        <v>0</v>
      </c>
      <c r="H236" s="269"/>
      <c r="I236" s="269"/>
      <c r="J236" s="269"/>
      <c r="K236" s="269"/>
    </row>
    <row r="237" spans="1:11" ht="14.1" customHeight="1" x14ac:dyDescent="0.25">
      <c r="A237" s="269"/>
      <c r="B237" s="269"/>
      <c r="C237" s="285" t="s">
        <v>68</v>
      </c>
      <c r="D237" s="286">
        <v>0</v>
      </c>
      <c r="E237" s="286">
        <v>0</v>
      </c>
      <c r="F237" s="286">
        <v>0</v>
      </c>
      <c r="G237" s="286">
        <v>0</v>
      </c>
      <c r="H237" s="269"/>
      <c r="I237" s="269"/>
      <c r="J237" s="269"/>
      <c r="K237" s="269"/>
    </row>
    <row r="238" spans="1:11" ht="14.1" customHeight="1" x14ac:dyDescent="0.25">
      <c r="A238" s="269"/>
      <c r="B238" s="269"/>
      <c r="C238" s="285" t="s">
        <v>54</v>
      </c>
      <c r="D238" s="286">
        <v>0</v>
      </c>
      <c r="E238" s="286">
        <v>0</v>
      </c>
      <c r="F238" s="286">
        <v>0</v>
      </c>
      <c r="G238" s="286">
        <v>0</v>
      </c>
      <c r="H238" s="269"/>
      <c r="I238" s="269"/>
      <c r="J238" s="269"/>
      <c r="K238" s="269"/>
    </row>
    <row r="239" spans="1:11" ht="14.1" customHeight="1" x14ac:dyDescent="0.25">
      <c r="A239" s="269"/>
      <c r="B239" s="269"/>
      <c r="C239" s="285" t="s">
        <v>63</v>
      </c>
      <c r="D239" s="286">
        <v>0</v>
      </c>
      <c r="E239" s="286">
        <v>0</v>
      </c>
      <c r="F239" s="286">
        <v>0</v>
      </c>
      <c r="G239" s="286">
        <v>0</v>
      </c>
      <c r="H239" s="269"/>
      <c r="I239" s="269"/>
      <c r="J239" s="269"/>
      <c r="K239" s="269"/>
    </row>
    <row r="240" spans="1:11" ht="14.1" customHeight="1" x14ac:dyDescent="0.25">
      <c r="A240" s="269"/>
      <c r="B240" s="269"/>
      <c r="C240" s="285" t="s">
        <v>64</v>
      </c>
      <c r="D240" s="286">
        <v>0</v>
      </c>
      <c r="E240" s="286">
        <v>0</v>
      </c>
      <c r="F240" s="286">
        <v>0</v>
      </c>
      <c r="G240" s="286">
        <v>0</v>
      </c>
      <c r="H240" s="269"/>
      <c r="I240" s="269"/>
      <c r="J240" s="269"/>
      <c r="K240" s="269"/>
    </row>
    <row r="241" spans="1:11" ht="14.1" customHeight="1" x14ac:dyDescent="0.25">
      <c r="A241" s="269"/>
      <c r="B241" s="269"/>
      <c r="C241" s="285" t="s">
        <v>65</v>
      </c>
      <c r="D241" s="286">
        <v>0</v>
      </c>
      <c r="E241" s="286">
        <v>0</v>
      </c>
      <c r="F241" s="286">
        <v>0</v>
      </c>
      <c r="G241" s="286">
        <v>0</v>
      </c>
      <c r="H241" s="269"/>
      <c r="I241" s="269"/>
      <c r="J241" s="269"/>
      <c r="K241" s="269"/>
    </row>
    <row r="242" spans="1:11" ht="14.1" customHeight="1" x14ac:dyDescent="0.25">
      <c r="A242" s="269"/>
      <c r="B242" s="269"/>
      <c r="C242" s="285" t="s">
        <v>66</v>
      </c>
      <c r="D242" s="286">
        <v>0</v>
      </c>
      <c r="E242" s="286">
        <v>0</v>
      </c>
      <c r="F242" s="286">
        <v>0</v>
      </c>
      <c r="G242" s="286">
        <v>0</v>
      </c>
      <c r="H242" s="269"/>
      <c r="I242" s="269"/>
      <c r="J242" s="269"/>
      <c r="K242" s="269"/>
    </row>
    <row r="243" spans="1:11" ht="14.1" customHeight="1" x14ac:dyDescent="0.25">
      <c r="A243" s="269"/>
      <c r="B243" s="269"/>
      <c r="C243" s="285" t="s">
        <v>69</v>
      </c>
      <c r="D243" s="286">
        <v>0</v>
      </c>
      <c r="E243" s="286">
        <v>0</v>
      </c>
      <c r="F243" s="286">
        <v>0</v>
      </c>
      <c r="G243" s="286">
        <v>0</v>
      </c>
      <c r="H243" s="269"/>
      <c r="I243" s="269"/>
      <c r="J243" s="269"/>
      <c r="K243" s="269"/>
    </row>
    <row r="244" spans="1:11" ht="14.1" customHeight="1" x14ac:dyDescent="0.25">
      <c r="A244" s="269"/>
      <c r="B244" s="269"/>
      <c r="C244" s="285" t="s">
        <v>70</v>
      </c>
      <c r="D244" s="286">
        <v>0</v>
      </c>
      <c r="E244" s="286">
        <v>0</v>
      </c>
      <c r="F244" s="286">
        <v>0</v>
      </c>
      <c r="G244" s="286">
        <v>0</v>
      </c>
      <c r="H244" s="269"/>
      <c r="I244" s="269"/>
      <c r="J244" s="269"/>
      <c r="K244" s="269"/>
    </row>
    <row r="245" spans="1:11" ht="14.1" customHeight="1" x14ac:dyDescent="0.25">
      <c r="A245" s="269"/>
      <c r="B245" s="269"/>
      <c r="C245" s="287" t="s">
        <v>71</v>
      </c>
      <c r="D245" s="286">
        <v>4520000</v>
      </c>
      <c r="E245" s="286">
        <v>6400000</v>
      </c>
      <c r="F245" s="286">
        <v>1200000</v>
      </c>
      <c r="G245" s="286">
        <v>25300000</v>
      </c>
      <c r="H245" s="269"/>
      <c r="I245" s="269"/>
      <c r="J245" s="269"/>
      <c r="K245" s="269"/>
    </row>
    <row r="246" spans="1:11" ht="14.1" customHeight="1" x14ac:dyDescent="0.25">
      <c r="A246" s="269"/>
      <c r="B246" s="269"/>
      <c r="C246" s="279" t="s">
        <v>33</v>
      </c>
      <c r="D246" s="1468" t="s">
        <v>1197</v>
      </c>
      <c r="E246" s="1469"/>
      <c r="F246" s="1469"/>
      <c r="G246" s="1469"/>
      <c r="H246" s="269"/>
      <c r="I246" s="269"/>
      <c r="J246" s="269"/>
      <c r="K246" s="269"/>
    </row>
    <row r="247" spans="1:11" ht="14.1" customHeight="1" x14ac:dyDescent="0.25">
      <c r="A247" s="269"/>
      <c r="B247" s="269"/>
      <c r="C247" s="280" t="s">
        <v>35</v>
      </c>
      <c r="D247" s="1470" t="s">
        <v>1198</v>
      </c>
      <c r="E247" s="1471"/>
      <c r="F247" s="1471"/>
      <c r="G247" s="1471"/>
      <c r="H247" s="269"/>
      <c r="I247" s="269"/>
      <c r="J247" s="269"/>
      <c r="K247" s="269"/>
    </row>
    <row r="248" spans="1:11" ht="14.1" customHeight="1" x14ac:dyDescent="0.25">
      <c r="A248" s="269"/>
      <c r="B248" s="269"/>
      <c r="C248" s="280" t="s">
        <v>37</v>
      </c>
      <c r="D248" s="1470" t="s">
        <v>671</v>
      </c>
      <c r="E248" s="1471"/>
      <c r="F248" s="1471"/>
      <c r="G248" s="1471"/>
      <c r="H248" s="269"/>
      <c r="I248" s="269"/>
      <c r="J248" s="269"/>
      <c r="K248" s="269"/>
    </row>
    <row r="249" spans="1:11" ht="15" customHeight="1" x14ac:dyDescent="0.25">
      <c r="A249" s="269"/>
      <c r="B249" s="269"/>
      <c r="C249" s="281"/>
      <c r="D249" s="282">
        <v>2022</v>
      </c>
      <c r="E249" s="282">
        <v>2023</v>
      </c>
      <c r="F249" s="282">
        <v>2024</v>
      </c>
      <c r="G249" s="282">
        <v>2025</v>
      </c>
      <c r="H249" s="269"/>
      <c r="I249" s="269"/>
      <c r="J249" s="269"/>
      <c r="K249" s="269"/>
    </row>
    <row r="250" spans="1:11" ht="15" customHeight="1" x14ac:dyDescent="0.25">
      <c r="A250" s="269"/>
      <c r="B250" s="269"/>
      <c r="C250" s="283"/>
      <c r="D250" s="284" t="s">
        <v>17</v>
      </c>
      <c r="E250" s="284" t="s">
        <v>18</v>
      </c>
      <c r="F250" s="284" t="s">
        <v>18</v>
      </c>
      <c r="G250" s="284" t="s">
        <v>18</v>
      </c>
      <c r="H250" s="269"/>
      <c r="I250" s="269"/>
      <c r="J250" s="269"/>
      <c r="K250" s="269"/>
    </row>
    <row r="251" spans="1:11" ht="14.1" customHeight="1" x14ac:dyDescent="0.25">
      <c r="A251" s="269"/>
      <c r="B251" s="269"/>
      <c r="C251" s="273" t="s">
        <v>39</v>
      </c>
      <c r="D251" s="277" t="s">
        <v>47</v>
      </c>
      <c r="E251" s="277" t="s">
        <v>134</v>
      </c>
      <c r="F251" s="277" t="s">
        <v>48</v>
      </c>
      <c r="G251" s="277" t="s">
        <v>48</v>
      </c>
      <c r="H251" s="269"/>
      <c r="I251" s="269"/>
      <c r="J251" s="269"/>
      <c r="K251" s="269"/>
    </row>
    <row r="252" spans="1:11" ht="14.1" customHeight="1" x14ac:dyDescent="0.25">
      <c r="A252" s="269"/>
      <c r="B252" s="269"/>
      <c r="C252" s="273" t="s">
        <v>40</v>
      </c>
      <c r="D252" s="277" t="s">
        <v>48</v>
      </c>
      <c r="E252" s="277" t="s">
        <v>1199</v>
      </c>
      <c r="F252" s="277" t="s">
        <v>48</v>
      </c>
      <c r="G252" s="277" t="s">
        <v>48</v>
      </c>
      <c r="H252" s="269"/>
      <c r="I252" s="269"/>
      <c r="J252" s="269"/>
      <c r="K252" s="269"/>
    </row>
    <row r="253" spans="1:11" ht="14.1" customHeight="1" x14ac:dyDescent="0.25">
      <c r="A253" s="269"/>
      <c r="B253" s="269"/>
      <c r="C253" s="273" t="s">
        <v>43</v>
      </c>
      <c r="D253" s="277" t="s">
        <v>48</v>
      </c>
      <c r="E253" s="277" t="s">
        <v>1200</v>
      </c>
      <c r="F253" s="277" t="s">
        <v>48</v>
      </c>
      <c r="G253" s="277" t="s">
        <v>48</v>
      </c>
      <c r="H253" s="269"/>
      <c r="I253" s="269"/>
      <c r="J253" s="269"/>
      <c r="K253" s="269"/>
    </row>
    <row r="254" spans="1:11" ht="14.1" customHeight="1" x14ac:dyDescent="0.25">
      <c r="A254" s="269"/>
      <c r="B254" s="269"/>
      <c r="C254" s="273" t="s">
        <v>46</v>
      </c>
      <c r="D254" s="277" t="s">
        <v>47</v>
      </c>
      <c r="E254" s="277" t="s">
        <v>47</v>
      </c>
      <c r="F254" s="277" t="s">
        <v>238</v>
      </c>
      <c r="G254" s="277" t="s">
        <v>47</v>
      </c>
      <c r="H254" s="269"/>
      <c r="I254" s="269"/>
      <c r="J254" s="269"/>
      <c r="K254" s="269"/>
    </row>
    <row r="255" spans="1:11" ht="14.1" customHeight="1" x14ac:dyDescent="0.25">
      <c r="A255" s="269"/>
      <c r="B255" s="269"/>
      <c r="C255" s="273" t="s">
        <v>49</v>
      </c>
      <c r="D255" s="277" t="s">
        <v>47</v>
      </c>
      <c r="E255" s="277" t="s">
        <v>47</v>
      </c>
      <c r="F255" s="277" t="s">
        <v>238</v>
      </c>
      <c r="G255" s="277" t="s">
        <v>47</v>
      </c>
      <c r="H255" s="269"/>
      <c r="I255" s="269"/>
      <c r="J255" s="269"/>
      <c r="K255" s="269"/>
    </row>
    <row r="256" spans="1:11" ht="14.1" customHeight="1" x14ac:dyDescent="0.25">
      <c r="A256" s="269"/>
      <c r="B256" s="269"/>
      <c r="C256" s="273" t="s">
        <v>51</v>
      </c>
      <c r="D256" s="277" t="s">
        <v>47</v>
      </c>
      <c r="E256" s="277" t="s">
        <v>47</v>
      </c>
      <c r="F256" s="277" t="s">
        <v>238</v>
      </c>
      <c r="G256" s="277" t="s">
        <v>47</v>
      </c>
      <c r="H256" s="269"/>
      <c r="I256" s="269"/>
      <c r="J256" s="269"/>
      <c r="K256" s="269"/>
    </row>
    <row r="257" spans="1:11" ht="14.1" customHeight="1" x14ac:dyDescent="0.25">
      <c r="A257" s="269"/>
      <c r="B257" s="269"/>
      <c r="C257" s="1472" t="s">
        <v>52</v>
      </c>
      <c r="D257" s="1473"/>
      <c r="E257" s="1473"/>
      <c r="F257" s="1473"/>
      <c r="G257" s="1473"/>
      <c r="H257" s="269"/>
      <c r="I257" s="269"/>
      <c r="J257" s="269"/>
      <c r="K257" s="269"/>
    </row>
    <row r="258" spans="1:11" ht="14.1" customHeight="1" x14ac:dyDescent="0.25">
      <c r="A258" s="269"/>
      <c r="B258" s="269"/>
      <c r="C258" s="281"/>
      <c r="D258" s="282">
        <v>2022</v>
      </c>
      <c r="E258" s="282">
        <v>2023</v>
      </c>
      <c r="F258" s="282">
        <v>2024</v>
      </c>
      <c r="G258" s="282">
        <v>2025</v>
      </c>
      <c r="H258" s="269"/>
      <c r="I258" s="269"/>
      <c r="J258" s="269"/>
      <c r="K258" s="269"/>
    </row>
    <row r="259" spans="1:11" ht="14.1" customHeight="1" x14ac:dyDescent="0.25">
      <c r="A259" s="269"/>
      <c r="B259" s="269"/>
      <c r="C259" s="283"/>
      <c r="D259" s="284" t="s">
        <v>17</v>
      </c>
      <c r="E259" s="284" t="s">
        <v>18</v>
      </c>
      <c r="F259" s="284" t="s">
        <v>18</v>
      </c>
      <c r="G259" s="284" t="s">
        <v>18</v>
      </c>
      <c r="H259" s="269"/>
      <c r="I259" s="269"/>
      <c r="J259" s="269"/>
      <c r="K259" s="269"/>
    </row>
    <row r="260" spans="1:11" ht="14.1" customHeight="1" x14ac:dyDescent="0.25">
      <c r="A260" s="269"/>
      <c r="B260" s="269"/>
      <c r="C260" s="285" t="s">
        <v>53</v>
      </c>
      <c r="D260" s="286">
        <v>0</v>
      </c>
      <c r="E260" s="286">
        <v>0</v>
      </c>
      <c r="F260" s="286">
        <v>0</v>
      </c>
      <c r="G260" s="286">
        <v>0</v>
      </c>
      <c r="H260" s="269"/>
      <c r="I260" s="269"/>
      <c r="J260" s="269"/>
      <c r="K260" s="269"/>
    </row>
    <row r="261" spans="1:11" ht="14.1" customHeight="1" x14ac:dyDescent="0.25">
      <c r="A261" s="269"/>
      <c r="B261" s="269"/>
      <c r="C261" s="285" t="s">
        <v>54</v>
      </c>
      <c r="D261" s="286">
        <v>0</v>
      </c>
      <c r="E261" s="286">
        <v>0</v>
      </c>
      <c r="F261" s="286">
        <v>0</v>
      </c>
      <c r="G261" s="286">
        <v>0</v>
      </c>
      <c r="H261" s="269"/>
      <c r="I261" s="269"/>
      <c r="J261" s="269"/>
      <c r="K261" s="269"/>
    </row>
    <row r="262" spans="1:11" ht="14.1" customHeight="1" x14ac:dyDescent="0.25">
      <c r="A262" s="269"/>
      <c r="B262" s="269"/>
      <c r="C262" s="285" t="s">
        <v>55</v>
      </c>
      <c r="D262" s="286">
        <v>0</v>
      </c>
      <c r="E262" s="286">
        <v>0</v>
      </c>
      <c r="F262" s="286">
        <v>0</v>
      </c>
      <c r="G262" s="286">
        <v>0</v>
      </c>
      <c r="H262" s="269"/>
      <c r="I262" s="269"/>
      <c r="J262" s="269"/>
      <c r="K262" s="269"/>
    </row>
    <row r="263" spans="1:11" ht="14.1" customHeight="1" x14ac:dyDescent="0.25">
      <c r="A263" s="269"/>
      <c r="B263" s="269"/>
      <c r="C263" s="285" t="s">
        <v>56</v>
      </c>
      <c r="D263" s="286">
        <v>0</v>
      </c>
      <c r="E263" s="286">
        <v>0</v>
      </c>
      <c r="F263" s="286">
        <v>0</v>
      </c>
      <c r="G263" s="286">
        <v>0</v>
      </c>
      <c r="H263" s="269"/>
      <c r="I263" s="269"/>
      <c r="J263" s="269"/>
      <c r="K263" s="269"/>
    </row>
    <row r="264" spans="1:11" ht="14.1" customHeight="1" x14ac:dyDescent="0.25">
      <c r="A264" s="269"/>
      <c r="B264" s="269"/>
      <c r="C264" s="285" t="s">
        <v>54</v>
      </c>
      <c r="D264" s="286">
        <v>0</v>
      </c>
      <c r="E264" s="286">
        <v>0</v>
      </c>
      <c r="F264" s="286">
        <v>0</v>
      </c>
      <c r="G264" s="286">
        <v>0</v>
      </c>
      <c r="H264" s="269"/>
      <c r="I264" s="269"/>
      <c r="J264" s="269"/>
      <c r="K264" s="269"/>
    </row>
    <row r="265" spans="1:11" ht="14.1" customHeight="1" x14ac:dyDescent="0.25">
      <c r="A265" s="269"/>
      <c r="B265" s="269"/>
      <c r="C265" s="285" t="s">
        <v>55</v>
      </c>
      <c r="D265" s="286">
        <v>0</v>
      </c>
      <c r="E265" s="286">
        <v>0</v>
      </c>
      <c r="F265" s="286">
        <v>0</v>
      </c>
      <c r="G265" s="286">
        <v>0</v>
      </c>
      <c r="H265" s="269"/>
      <c r="I265" s="269"/>
      <c r="J265" s="269"/>
      <c r="K265" s="269"/>
    </row>
    <row r="266" spans="1:11" ht="14.1" customHeight="1" x14ac:dyDescent="0.25">
      <c r="A266" s="269"/>
      <c r="B266" s="269"/>
      <c r="C266" s="285" t="s">
        <v>57</v>
      </c>
      <c r="D266" s="286">
        <v>0</v>
      </c>
      <c r="E266" s="286">
        <v>0</v>
      </c>
      <c r="F266" s="286">
        <v>0</v>
      </c>
      <c r="G266" s="286">
        <v>0</v>
      </c>
      <c r="H266" s="269"/>
      <c r="I266" s="269"/>
      <c r="J266" s="269"/>
      <c r="K266" s="269"/>
    </row>
    <row r="267" spans="1:11" ht="14.1" customHeight="1" x14ac:dyDescent="0.25">
      <c r="A267" s="269"/>
      <c r="B267" s="269"/>
      <c r="C267" s="285" t="s">
        <v>54</v>
      </c>
      <c r="D267" s="286">
        <v>0</v>
      </c>
      <c r="E267" s="286">
        <v>0</v>
      </c>
      <c r="F267" s="286">
        <v>0</v>
      </c>
      <c r="G267" s="286">
        <v>0</v>
      </c>
      <c r="H267" s="269"/>
      <c r="I267" s="269"/>
      <c r="J267" s="269"/>
      <c r="K267" s="269"/>
    </row>
    <row r="268" spans="1:11" ht="14.1" customHeight="1" x14ac:dyDescent="0.25">
      <c r="A268" s="269"/>
      <c r="B268" s="269"/>
      <c r="C268" s="285" t="s">
        <v>55</v>
      </c>
      <c r="D268" s="286">
        <v>0</v>
      </c>
      <c r="E268" s="286">
        <v>0</v>
      </c>
      <c r="F268" s="286">
        <v>0</v>
      </c>
      <c r="G268" s="286">
        <v>0</v>
      </c>
      <c r="H268" s="269"/>
      <c r="I268" s="269"/>
      <c r="J268" s="269"/>
      <c r="K268" s="269"/>
    </row>
    <row r="269" spans="1:11" ht="14.1" customHeight="1" x14ac:dyDescent="0.25">
      <c r="A269" s="269"/>
      <c r="B269" s="269"/>
      <c r="C269" s="285" t="s">
        <v>58</v>
      </c>
      <c r="D269" s="286">
        <v>0</v>
      </c>
      <c r="E269" s="286">
        <v>0</v>
      </c>
      <c r="F269" s="286">
        <v>0</v>
      </c>
      <c r="G269" s="286">
        <v>0</v>
      </c>
      <c r="H269" s="269"/>
      <c r="I269" s="269"/>
      <c r="J269" s="269"/>
      <c r="K269" s="269"/>
    </row>
    <row r="270" spans="1:11" ht="14.1" customHeight="1" x14ac:dyDescent="0.25">
      <c r="A270" s="269"/>
      <c r="B270" s="269"/>
      <c r="C270" s="285" t="s">
        <v>54</v>
      </c>
      <c r="D270" s="286">
        <v>0</v>
      </c>
      <c r="E270" s="286">
        <v>0</v>
      </c>
      <c r="F270" s="286">
        <v>0</v>
      </c>
      <c r="G270" s="286">
        <v>0</v>
      </c>
      <c r="H270" s="269"/>
      <c r="I270" s="269"/>
      <c r="J270" s="269"/>
      <c r="K270" s="269"/>
    </row>
    <row r="271" spans="1:11" ht="14.1" customHeight="1" x14ac:dyDescent="0.25">
      <c r="A271" s="269"/>
      <c r="B271" s="269"/>
      <c r="C271" s="285" t="s">
        <v>55</v>
      </c>
      <c r="D271" s="286">
        <v>0</v>
      </c>
      <c r="E271" s="286">
        <v>0</v>
      </c>
      <c r="F271" s="286">
        <v>0</v>
      </c>
      <c r="G271" s="286">
        <v>0</v>
      </c>
      <c r="H271" s="269"/>
      <c r="I271" s="269"/>
      <c r="J271" s="269"/>
      <c r="K271" s="269"/>
    </row>
    <row r="272" spans="1:11" ht="14.1" customHeight="1" x14ac:dyDescent="0.25">
      <c r="A272" s="269"/>
      <c r="B272" s="269"/>
      <c r="C272" s="285" t="s">
        <v>59</v>
      </c>
      <c r="D272" s="286">
        <v>0</v>
      </c>
      <c r="E272" s="286">
        <v>0</v>
      </c>
      <c r="F272" s="286">
        <v>0</v>
      </c>
      <c r="G272" s="286">
        <v>0</v>
      </c>
      <c r="H272" s="269"/>
      <c r="I272" s="269"/>
      <c r="J272" s="269"/>
      <c r="K272" s="269"/>
    </row>
    <row r="273" spans="1:11" ht="14.1" customHeight="1" x14ac:dyDescent="0.25">
      <c r="A273" s="269"/>
      <c r="B273" s="269"/>
      <c r="C273" s="285" t="s">
        <v>54</v>
      </c>
      <c r="D273" s="286">
        <v>0</v>
      </c>
      <c r="E273" s="286">
        <v>0</v>
      </c>
      <c r="F273" s="286">
        <v>0</v>
      </c>
      <c r="G273" s="286">
        <v>0</v>
      </c>
      <c r="H273" s="269"/>
      <c r="I273" s="269"/>
      <c r="J273" s="269"/>
      <c r="K273" s="269"/>
    </row>
    <row r="274" spans="1:11" ht="14.1" customHeight="1" x14ac:dyDescent="0.25">
      <c r="A274" s="269"/>
      <c r="B274" s="269"/>
      <c r="C274" s="285" t="s">
        <v>55</v>
      </c>
      <c r="D274" s="286">
        <v>0</v>
      </c>
      <c r="E274" s="286">
        <v>0</v>
      </c>
      <c r="F274" s="286">
        <v>0</v>
      </c>
      <c r="G274" s="286">
        <v>0</v>
      </c>
      <c r="H274" s="269"/>
      <c r="I274" s="269"/>
      <c r="J274" s="269"/>
      <c r="K274" s="269"/>
    </row>
    <row r="275" spans="1:11" ht="14.1" customHeight="1" x14ac:dyDescent="0.25">
      <c r="A275" s="269"/>
      <c r="B275" s="269"/>
      <c r="C275" s="285" t="s">
        <v>60</v>
      </c>
      <c r="D275" s="286">
        <v>0</v>
      </c>
      <c r="E275" s="286">
        <v>0</v>
      </c>
      <c r="F275" s="286">
        <v>0</v>
      </c>
      <c r="G275" s="286">
        <v>0</v>
      </c>
      <c r="H275" s="269"/>
      <c r="I275" s="269"/>
      <c r="J275" s="269"/>
      <c r="K275" s="269"/>
    </row>
    <row r="276" spans="1:11" ht="14.1" customHeight="1" x14ac:dyDescent="0.25">
      <c r="A276" s="269"/>
      <c r="B276" s="269"/>
      <c r="C276" s="285" t="s">
        <v>54</v>
      </c>
      <c r="D276" s="286">
        <v>0</v>
      </c>
      <c r="E276" s="286">
        <v>0</v>
      </c>
      <c r="F276" s="286">
        <v>0</v>
      </c>
      <c r="G276" s="286">
        <v>0</v>
      </c>
      <c r="H276" s="269"/>
      <c r="I276" s="269"/>
      <c r="J276" s="269"/>
      <c r="K276" s="269"/>
    </row>
    <row r="277" spans="1:11" ht="14.1" customHeight="1" x14ac:dyDescent="0.25">
      <c r="A277" s="269"/>
      <c r="B277" s="269"/>
      <c r="C277" s="285" t="s">
        <v>55</v>
      </c>
      <c r="D277" s="286">
        <v>0</v>
      </c>
      <c r="E277" s="286">
        <v>0</v>
      </c>
      <c r="F277" s="286">
        <v>0</v>
      </c>
      <c r="G277" s="286">
        <v>0</v>
      </c>
      <c r="H277" s="269"/>
      <c r="I277" s="269"/>
      <c r="J277" s="269"/>
      <c r="K277" s="269"/>
    </row>
    <row r="278" spans="1:11" ht="14.1" customHeight="1" x14ac:dyDescent="0.25">
      <c r="A278" s="269"/>
      <c r="B278" s="269"/>
      <c r="C278" s="285" t="s">
        <v>61</v>
      </c>
      <c r="D278" s="286">
        <v>0</v>
      </c>
      <c r="E278" s="286">
        <v>0</v>
      </c>
      <c r="F278" s="286">
        <v>0</v>
      </c>
      <c r="G278" s="286">
        <v>0</v>
      </c>
      <c r="H278" s="269"/>
      <c r="I278" s="269"/>
      <c r="J278" s="269"/>
      <c r="K278" s="269"/>
    </row>
    <row r="279" spans="1:11" ht="14.1" customHeight="1" x14ac:dyDescent="0.25">
      <c r="A279" s="269"/>
      <c r="B279" s="269"/>
      <c r="C279" s="285" t="s">
        <v>54</v>
      </c>
      <c r="D279" s="286">
        <v>0</v>
      </c>
      <c r="E279" s="286">
        <v>0</v>
      </c>
      <c r="F279" s="286">
        <v>0</v>
      </c>
      <c r="G279" s="286">
        <v>0</v>
      </c>
      <c r="H279" s="269"/>
      <c r="I279" s="269"/>
      <c r="J279" s="269"/>
      <c r="K279" s="269"/>
    </row>
    <row r="280" spans="1:11" ht="14.1" customHeight="1" x14ac:dyDescent="0.25">
      <c r="A280" s="269"/>
      <c r="B280" s="269"/>
      <c r="C280" s="285" t="s">
        <v>55</v>
      </c>
      <c r="D280" s="286">
        <v>0</v>
      </c>
      <c r="E280" s="286">
        <v>0</v>
      </c>
      <c r="F280" s="286">
        <v>0</v>
      </c>
      <c r="G280" s="286">
        <v>0</v>
      </c>
      <c r="H280" s="269"/>
      <c r="I280" s="269"/>
      <c r="J280" s="269"/>
      <c r="K280" s="269"/>
    </row>
    <row r="281" spans="1:11" ht="14.1" customHeight="1" x14ac:dyDescent="0.25">
      <c r="A281" s="269"/>
      <c r="B281" s="269"/>
      <c r="C281" s="285" t="s">
        <v>62</v>
      </c>
      <c r="D281" s="286">
        <v>0</v>
      </c>
      <c r="E281" s="286">
        <v>0</v>
      </c>
      <c r="F281" s="286">
        <v>0</v>
      </c>
      <c r="G281" s="286">
        <v>0</v>
      </c>
      <c r="H281" s="269"/>
      <c r="I281" s="269"/>
      <c r="J281" s="269"/>
      <c r="K281" s="269"/>
    </row>
    <row r="282" spans="1:11" ht="14.1" customHeight="1" x14ac:dyDescent="0.25">
      <c r="A282" s="269"/>
      <c r="B282" s="269"/>
      <c r="C282" s="285" t="s">
        <v>54</v>
      </c>
      <c r="D282" s="286">
        <v>0</v>
      </c>
      <c r="E282" s="286">
        <v>0</v>
      </c>
      <c r="F282" s="286">
        <v>0</v>
      </c>
      <c r="G282" s="286">
        <v>0</v>
      </c>
      <c r="H282" s="269"/>
      <c r="I282" s="269"/>
      <c r="J282" s="269"/>
      <c r="K282" s="269"/>
    </row>
    <row r="283" spans="1:11" ht="14.1" customHeight="1" x14ac:dyDescent="0.25">
      <c r="A283" s="269"/>
      <c r="B283" s="269"/>
      <c r="C283" s="285" t="s">
        <v>63</v>
      </c>
      <c r="D283" s="286">
        <v>0</v>
      </c>
      <c r="E283" s="286">
        <v>0</v>
      </c>
      <c r="F283" s="286">
        <v>0</v>
      </c>
      <c r="G283" s="286">
        <v>0</v>
      </c>
      <c r="H283" s="269"/>
      <c r="I283" s="269"/>
      <c r="J283" s="269"/>
      <c r="K283" s="269"/>
    </row>
    <row r="284" spans="1:11" ht="14.1" customHeight="1" x14ac:dyDescent="0.25">
      <c r="A284" s="269"/>
      <c r="B284" s="269"/>
      <c r="C284" s="285" t="s">
        <v>64</v>
      </c>
      <c r="D284" s="286">
        <v>0</v>
      </c>
      <c r="E284" s="286">
        <v>0</v>
      </c>
      <c r="F284" s="286">
        <v>0</v>
      </c>
      <c r="G284" s="286">
        <v>0</v>
      </c>
      <c r="H284" s="269"/>
      <c r="I284" s="269"/>
      <c r="J284" s="269"/>
      <c r="K284" s="269"/>
    </row>
    <row r="285" spans="1:11" ht="14.1" customHeight="1" x14ac:dyDescent="0.25">
      <c r="A285" s="269"/>
      <c r="B285" s="269"/>
      <c r="C285" s="285" t="s">
        <v>65</v>
      </c>
      <c r="D285" s="286">
        <v>0</v>
      </c>
      <c r="E285" s="286">
        <v>0</v>
      </c>
      <c r="F285" s="286">
        <v>0</v>
      </c>
      <c r="G285" s="286">
        <v>0</v>
      </c>
      <c r="H285" s="269"/>
      <c r="I285" s="269"/>
      <c r="J285" s="269"/>
      <c r="K285" s="269"/>
    </row>
    <row r="286" spans="1:11" ht="14.1" customHeight="1" x14ac:dyDescent="0.25">
      <c r="A286" s="269"/>
      <c r="B286" s="269"/>
      <c r="C286" s="285" t="s">
        <v>66</v>
      </c>
      <c r="D286" s="286">
        <v>0</v>
      </c>
      <c r="E286" s="286">
        <v>0</v>
      </c>
      <c r="F286" s="286">
        <v>0</v>
      </c>
      <c r="G286" s="286">
        <v>0</v>
      </c>
      <c r="H286" s="269"/>
      <c r="I286" s="269"/>
      <c r="J286" s="269"/>
      <c r="K286" s="269"/>
    </row>
    <row r="287" spans="1:11" ht="14.1" customHeight="1" x14ac:dyDescent="0.25">
      <c r="A287" s="269"/>
      <c r="B287" s="269"/>
      <c r="C287" s="285" t="s">
        <v>67</v>
      </c>
      <c r="D287" s="286">
        <v>0</v>
      </c>
      <c r="E287" s="286">
        <v>7000000</v>
      </c>
      <c r="F287" s="286">
        <v>0</v>
      </c>
      <c r="G287" s="286">
        <v>0</v>
      </c>
      <c r="H287" s="269"/>
      <c r="I287" s="269"/>
      <c r="J287" s="269"/>
      <c r="K287" s="269"/>
    </row>
    <row r="288" spans="1:11" ht="14.1" customHeight="1" x14ac:dyDescent="0.25">
      <c r="A288" s="269"/>
      <c r="B288" s="269"/>
      <c r="C288" s="285" t="s">
        <v>54</v>
      </c>
      <c r="D288" s="286">
        <v>0</v>
      </c>
      <c r="E288" s="286">
        <v>7000000</v>
      </c>
      <c r="F288" s="286">
        <v>0</v>
      </c>
      <c r="G288" s="286">
        <v>0</v>
      </c>
      <c r="H288" s="269"/>
      <c r="I288" s="269"/>
      <c r="J288" s="269"/>
      <c r="K288" s="269"/>
    </row>
    <row r="289" spans="1:11" ht="14.1" customHeight="1" x14ac:dyDescent="0.25">
      <c r="A289" s="269"/>
      <c r="B289" s="269"/>
      <c r="C289" s="285" t="s">
        <v>63</v>
      </c>
      <c r="D289" s="286">
        <v>0</v>
      </c>
      <c r="E289" s="286">
        <v>0</v>
      </c>
      <c r="F289" s="286">
        <v>0</v>
      </c>
      <c r="G289" s="286">
        <v>0</v>
      </c>
      <c r="H289" s="269"/>
      <c r="I289" s="269"/>
      <c r="J289" s="269"/>
      <c r="K289" s="269"/>
    </row>
    <row r="290" spans="1:11" ht="14.1" customHeight="1" x14ac:dyDescent="0.25">
      <c r="A290" s="269"/>
      <c r="B290" s="269"/>
      <c r="C290" s="285" t="s">
        <v>64</v>
      </c>
      <c r="D290" s="286">
        <v>0</v>
      </c>
      <c r="E290" s="286">
        <v>0</v>
      </c>
      <c r="F290" s="286">
        <v>0</v>
      </c>
      <c r="G290" s="286">
        <v>0</v>
      </c>
      <c r="H290" s="269"/>
      <c r="I290" s="269"/>
      <c r="J290" s="269"/>
      <c r="K290" s="269"/>
    </row>
    <row r="291" spans="1:11" ht="14.1" customHeight="1" x14ac:dyDescent="0.25">
      <c r="A291" s="269"/>
      <c r="B291" s="269"/>
      <c r="C291" s="285" t="s">
        <v>65</v>
      </c>
      <c r="D291" s="286">
        <v>0</v>
      </c>
      <c r="E291" s="286">
        <v>0</v>
      </c>
      <c r="F291" s="286">
        <v>0</v>
      </c>
      <c r="G291" s="286">
        <v>0</v>
      </c>
      <c r="H291" s="269"/>
      <c r="I291" s="269"/>
      <c r="J291" s="269"/>
      <c r="K291" s="269"/>
    </row>
    <row r="292" spans="1:11" ht="14.1" customHeight="1" x14ac:dyDescent="0.25">
      <c r="A292" s="269"/>
      <c r="B292" s="269"/>
      <c r="C292" s="285" t="s">
        <v>66</v>
      </c>
      <c r="D292" s="286">
        <v>0</v>
      </c>
      <c r="E292" s="286">
        <v>0</v>
      </c>
      <c r="F292" s="286">
        <v>0</v>
      </c>
      <c r="G292" s="286">
        <v>0</v>
      </c>
      <c r="H292" s="269"/>
      <c r="I292" s="269"/>
      <c r="J292" s="269"/>
      <c r="K292" s="269"/>
    </row>
    <row r="293" spans="1:11" ht="14.1" customHeight="1" x14ac:dyDescent="0.25">
      <c r="A293" s="269"/>
      <c r="B293" s="269"/>
      <c r="C293" s="285" t="s">
        <v>68</v>
      </c>
      <c r="D293" s="286">
        <v>0</v>
      </c>
      <c r="E293" s="286">
        <v>0</v>
      </c>
      <c r="F293" s="286">
        <v>0</v>
      </c>
      <c r="G293" s="286">
        <v>0</v>
      </c>
      <c r="H293" s="269"/>
      <c r="I293" s="269"/>
      <c r="J293" s="269"/>
      <c r="K293" s="269"/>
    </row>
    <row r="294" spans="1:11" ht="14.1" customHeight="1" x14ac:dyDescent="0.25">
      <c r="A294" s="269"/>
      <c r="B294" s="269"/>
      <c r="C294" s="285" t="s">
        <v>54</v>
      </c>
      <c r="D294" s="286">
        <v>0</v>
      </c>
      <c r="E294" s="286">
        <v>0</v>
      </c>
      <c r="F294" s="286">
        <v>0</v>
      </c>
      <c r="G294" s="286">
        <v>0</v>
      </c>
      <c r="H294" s="269"/>
      <c r="I294" s="269"/>
      <c r="J294" s="269"/>
      <c r="K294" s="269"/>
    </row>
    <row r="295" spans="1:11" ht="14.1" customHeight="1" x14ac:dyDescent="0.25">
      <c r="A295" s="269"/>
      <c r="B295" s="269"/>
      <c r="C295" s="285" t="s">
        <v>63</v>
      </c>
      <c r="D295" s="286">
        <v>0</v>
      </c>
      <c r="E295" s="286">
        <v>0</v>
      </c>
      <c r="F295" s="286">
        <v>0</v>
      </c>
      <c r="G295" s="286">
        <v>0</v>
      </c>
      <c r="H295" s="269"/>
      <c r="I295" s="269"/>
      <c r="J295" s="269"/>
      <c r="K295" s="269"/>
    </row>
    <row r="296" spans="1:11" ht="14.1" customHeight="1" x14ac:dyDescent="0.25">
      <c r="A296" s="269"/>
      <c r="B296" s="269"/>
      <c r="C296" s="285" t="s">
        <v>64</v>
      </c>
      <c r="D296" s="286">
        <v>0</v>
      </c>
      <c r="E296" s="286">
        <v>0</v>
      </c>
      <c r="F296" s="286">
        <v>0</v>
      </c>
      <c r="G296" s="286">
        <v>0</v>
      </c>
      <c r="H296" s="269"/>
      <c r="I296" s="269"/>
      <c r="J296" s="269"/>
      <c r="K296" s="269"/>
    </row>
    <row r="297" spans="1:11" ht="14.1" customHeight="1" x14ac:dyDescent="0.25">
      <c r="A297" s="269"/>
      <c r="B297" s="269"/>
      <c r="C297" s="285" t="s">
        <v>65</v>
      </c>
      <c r="D297" s="286">
        <v>0</v>
      </c>
      <c r="E297" s="286">
        <v>0</v>
      </c>
      <c r="F297" s="286">
        <v>0</v>
      </c>
      <c r="G297" s="286">
        <v>0</v>
      </c>
      <c r="H297" s="269"/>
      <c r="I297" s="269"/>
      <c r="J297" s="269"/>
      <c r="K297" s="269"/>
    </row>
    <row r="298" spans="1:11" ht="14.1" customHeight="1" x14ac:dyDescent="0.25">
      <c r="A298" s="269"/>
      <c r="B298" s="269"/>
      <c r="C298" s="285" t="s">
        <v>66</v>
      </c>
      <c r="D298" s="286">
        <v>0</v>
      </c>
      <c r="E298" s="286">
        <v>0</v>
      </c>
      <c r="F298" s="286">
        <v>0</v>
      </c>
      <c r="G298" s="286">
        <v>0</v>
      </c>
      <c r="H298" s="269"/>
      <c r="I298" s="269"/>
      <c r="J298" s="269"/>
      <c r="K298" s="269"/>
    </row>
    <row r="299" spans="1:11" ht="14.1" customHeight="1" x14ac:dyDescent="0.25">
      <c r="A299" s="269"/>
      <c r="B299" s="269"/>
      <c r="C299" s="285" t="s">
        <v>69</v>
      </c>
      <c r="D299" s="286">
        <v>0</v>
      </c>
      <c r="E299" s="286">
        <v>0</v>
      </c>
      <c r="F299" s="286">
        <v>0</v>
      </c>
      <c r="G299" s="286">
        <v>0</v>
      </c>
      <c r="H299" s="269"/>
      <c r="I299" s="269"/>
      <c r="J299" s="269"/>
      <c r="K299" s="269"/>
    </row>
    <row r="300" spans="1:11" ht="14.1" customHeight="1" x14ac:dyDescent="0.25">
      <c r="A300" s="269"/>
      <c r="B300" s="269"/>
      <c r="C300" s="285" t="s">
        <v>70</v>
      </c>
      <c r="D300" s="286">
        <v>0</v>
      </c>
      <c r="E300" s="286">
        <v>0</v>
      </c>
      <c r="F300" s="286">
        <v>0</v>
      </c>
      <c r="G300" s="286">
        <v>0</v>
      </c>
      <c r="H300" s="269"/>
      <c r="I300" s="269"/>
      <c r="J300" s="269"/>
      <c r="K300" s="269"/>
    </row>
    <row r="301" spans="1:11" ht="14.1" customHeight="1" x14ac:dyDescent="0.25">
      <c r="A301" s="269"/>
      <c r="B301" s="269"/>
      <c r="C301" s="287" t="s">
        <v>71</v>
      </c>
      <c r="D301" s="286">
        <v>0</v>
      </c>
      <c r="E301" s="286">
        <v>7000000</v>
      </c>
      <c r="F301" s="286">
        <v>0</v>
      </c>
      <c r="G301" s="286">
        <v>0</v>
      </c>
      <c r="H301" s="269"/>
      <c r="I301" s="269"/>
      <c r="J301" s="269"/>
      <c r="K301" s="269"/>
    </row>
    <row r="302" spans="1:11" ht="14.1" customHeight="1" x14ac:dyDescent="0.25">
      <c r="A302" s="269"/>
      <c r="B302" s="269"/>
      <c r="C302" s="279" t="s">
        <v>33</v>
      </c>
      <c r="D302" s="1468" t="s">
        <v>1201</v>
      </c>
      <c r="E302" s="1469"/>
      <c r="F302" s="1469"/>
      <c r="G302" s="1469"/>
      <c r="H302" s="269"/>
      <c r="I302" s="269"/>
      <c r="J302" s="269"/>
      <c r="K302" s="269"/>
    </row>
    <row r="303" spans="1:11" ht="14.1" customHeight="1" x14ac:dyDescent="0.25">
      <c r="A303" s="269"/>
      <c r="B303" s="269"/>
      <c r="C303" s="280" t="s">
        <v>35</v>
      </c>
      <c r="D303" s="1470" t="s">
        <v>1202</v>
      </c>
      <c r="E303" s="1471"/>
      <c r="F303" s="1471"/>
      <c r="G303" s="1471"/>
      <c r="H303" s="269"/>
      <c r="I303" s="269"/>
      <c r="J303" s="269"/>
      <c r="K303" s="269"/>
    </row>
    <row r="304" spans="1:11" ht="14.1" customHeight="1" x14ac:dyDescent="0.25">
      <c r="A304" s="269"/>
      <c r="B304" s="269"/>
      <c r="C304" s="280" t="s">
        <v>37</v>
      </c>
      <c r="D304" s="1470" t="s">
        <v>671</v>
      </c>
      <c r="E304" s="1471"/>
      <c r="F304" s="1471"/>
      <c r="G304" s="1471"/>
      <c r="H304" s="269"/>
      <c r="I304" s="269"/>
      <c r="J304" s="269"/>
      <c r="K304" s="269"/>
    </row>
    <row r="305" spans="1:11" ht="15" customHeight="1" x14ac:dyDescent="0.25">
      <c r="A305" s="269"/>
      <c r="B305" s="269"/>
      <c r="C305" s="281"/>
      <c r="D305" s="282">
        <v>2022</v>
      </c>
      <c r="E305" s="282">
        <v>2023</v>
      </c>
      <c r="F305" s="282">
        <v>2024</v>
      </c>
      <c r="G305" s="282">
        <v>2025</v>
      </c>
      <c r="H305" s="269"/>
      <c r="I305" s="269"/>
      <c r="J305" s="269"/>
      <c r="K305" s="269"/>
    </row>
    <row r="306" spans="1:11" ht="15" customHeight="1" x14ac:dyDescent="0.25">
      <c r="A306" s="269"/>
      <c r="B306" s="269"/>
      <c r="C306" s="283"/>
      <c r="D306" s="284" t="s">
        <v>17</v>
      </c>
      <c r="E306" s="284" t="s">
        <v>18</v>
      </c>
      <c r="F306" s="284" t="s">
        <v>18</v>
      </c>
      <c r="G306" s="284" t="s">
        <v>18</v>
      </c>
      <c r="H306" s="269"/>
      <c r="I306" s="269"/>
      <c r="J306" s="269"/>
      <c r="K306" s="269"/>
    </row>
    <row r="307" spans="1:11" ht="14.1" customHeight="1" x14ac:dyDescent="0.25">
      <c r="A307" s="269"/>
      <c r="B307" s="269"/>
      <c r="C307" s="273" t="s">
        <v>39</v>
      </c>
      <c r="D307" s="277" t="s">
        <v>679</v>
      </c>
      <c r="E307" s="277" t="s">
        <v>1203</v>
      </c>
      <c r="F307" s="277" t="s">
        <v>1203</v>
      </c>
      <c r="G307" s="277" t="s">
        <v>1203</v>
      </c>
      <c r="H307" s="269"/>
      <c r="I307" s="269"/>
      <c r="J307" s="269"/>
      <c r="K307" s="269"/>
    </row>
    <row r="308" spans="1:11" ht="14.1" customHeight="1" x14ac:dyDescent="0.25">
      <c r="A308" s="269"/>
      <c r="B308" s="269"/>
      <c r="C308" s="273" t="s">
        <v>40</v>
      </c>
      <c r="D308" s="277" t="s">
        <v>729</v>
      </c>
      <c r="E308" s="277" t="s">
        <v>729</v>
      </c>
      <c r="F308" s="277" t="s">
        <v>729</v>
      </c>
      <c r="G308" s="277" t="s">
        <v>729</v>
      </c>
      <c r="H308" s="269"/>
      <c r="I308" s="269"/>
      <c r="J308" s="269"/>
      <c r="K308" s="269"/>
    </row>
    <row r="309" spans="1:11" ht="14.1" customHeight="1" x14ac:dyDescent="0.25">
      <c r="A309" s="269"/>
      <c r="B309" s="269"/>
      <c r="C309" s="273" t="s">
        <v>43</v>
      </c>
      <c r="D309" s="277" t="s">
        <v>491</v>
      </c>
      <c r="E309" s="277" t="s">
        <v>1204</v>
      </c>
      <c r="F309" s="277" t="s">
        <v>1204</v>
      </c>
      <c r="G309" s="277" t="s">
        <v>1204</v>
      </c>
      <c r="H309" s="269"/>
      <c r="I309" s="269"/>
      <c r="J309" s="269"/>
      <c r="K309" s="269"/>
    </row>
    <row r="310" spans="1:11" ht="14.1" customHeight="1" x14ac:dyDescent="0.25">
      <c r="A310" s="269"/>
      <c r="B310" s="269"/>
      <c r="C310" s="273" t="s">
        <v>46</v>
      </c>
      <c r="D310" s="277" t="s">
        <v>47</v>
      </c>
      <c r="E310" s="277" t="s">
        <v>1205</v>
      </c>
      <c r="F310" s="277" t="s">
        <v>48</v>
      </c>
      <c r="G310" s="277" t="s">
        <v>48</v>
      </c>
      <c r="H310" s="269"/>
      <c r="I310" s="269"/>
      <c r="J310" s="269"/>
      <c r="K310" s="269"/>
    </row>
    <row r="311" spans="1:11" ht="14.1" customHeight="1" x14ac:dyDescent="0.25">
      <c r="A311" s="269"/>
      <c r="B311" s="269"/>
      <c r="C311" s="273" t="s">
        <v>49</v>
      </c>
      <c r="D311" s="277" t="s">
        <v>47</v>
      </c>
      <c r="E311" s="277" t="s">
        <v>48</v>
      </c>
      <c r="F311" s="277" t="s">
        <v>48</v>
      </c>
      <c r="G311" s="277" t="s">
        <v>48</v>
      </c>
      <c r="H311" s="269"/>
      <c r="I311" s="269"/>
      <c r="J311" s="269"/>
      <c r="K311" s="269"/>
    </row>
    <row r="312" spans="1:11" ht="14.1" customHeight="1" x14ac:dyDescent="0.25">
      <c r="A312" s="269"/>
      <c r="B312" s="269"/>
      <c r="C312" s="273" t="s">
        <v>51</v>
      </c>
      <c r="D312" s="277" t="s">
        <v>47</v>
      </c>
      <c r="E312" s="277" t="s">
        <v>940</v>
      </c>
      <c r="F312" s="277" t="s">
        <v>48</v>
      </c>
      <c r="G312" s="277" t="s">
        <v>48</v>
      </c>
      <c r="H312" s="269"/>
      <c r="I312" s="269"/>
      <c r="J312" s="269"/>
      <c r="K312" s="269"/>
    </row>
    <row r="313" spans="1:11" ht="14.1" customHeight="1" x14ac:dyDescent="0.25">
      <c r="A313" s="269"/>
      <c r="B313" s="269"/>
      <c r="C313" s="1472" t="s">
        <v>52</v>
      </c>
      <c r="D313" s="1473"/>
      <c r="E313" s="1473"/>
      <c r="F313" s="1473"/>
      <c r="G313" s="1473"/>
      <c r="H313" s="269"/>
      <c r="I313" s="269"/>
      <c r="J313" s="269"/>
      <c r="K313" s="269"/>
    </row>
    <row r="314" spans="1:11" ht="14.1" customHeight="1" x14ac:dyDescent="0.25">
      <c r="A314" s="269"/>
      <c r="B314" s="269"/>
      <c r="C314" s="281"/>
      <c r="D314" s="282">
        <v>2022</v>
      </c>
      <c r="E314" s="282">
        <v>2023</v>
      </c>
      <c r="F314" s="282">
        <v>2024</v>
      </c>
      <c r="G314" s="282">
        <v>2025</v>
      </c>
      <c r="H314" s="269"/>
      <c r="I314" s="269"/>
      <c r="J314" s="269"/>
      <c r="K314" s="269"/>
    </row>
    <row r="315" spans="1:11" ht="14.1" customHeight="1" x14ac:dyDescent="0.25">
      <c r="A315" s="269"/>
      <c r="B315" s="269"/>
      <c r="C315" s="283"/>
      <c r="D315" s="284" t="s">
        <v>17</v>
      </c>
      <c r="E315" s="284" t="s">
        <v>18</v>
      </c>
      <c r="F315" s="284" t="s">
        <v>18</v>
      </c>
      <c r="G315" s="284" t="s">
        <v>18</v>
      </c>
      <c r="H315" s="269"/>
      <c r="I315" s="269"/>
      <c r="J315" s="269"/>
      <c r="K315" s="269"/>
    </row>
    <row r="316" spans="1:11" ht="14.1" customHeight="1" x14ac:dyDescent="0.25">
      <c r="A316" s="269"/>
      <c r="B316" s="269"/>
      <c r="C316" s="285" t="s">
        <v>53</v>
      </c>
      <c r="D316" s="286">
        <v>0</v>
      </c>
      <c r="E316" s="286">
        <v>0</v>
      </c>
      <c r="F316" s="286">
        <v>0</v>
      </c>
      <c r="G316" s="286">
        <v>0</v>
      </c>
      <c r="H316" s="269"/>
      <c r="I316" s="269"/>
      <c r="J316" s="269"/>
      <c r="K316" s="269"/>
    </row>
    <row r="317" spans="1:11" ht="14.1" customHeight="1" x14ac:dyDescent="0.25">
      <c r="A317" s="269"/>
      <c r="B317" s="269"/>
      <c r="C317" s="285" t="s">
        <v>54</v>
      </c>
      <c r="D317" s="286">
        <v>0</v>
      </c>
      <c r="E317" s="286">
        <v>0</v>
      </c>
      <c r="F317" s="286">
        <v>0</v>
      </c>
      <c r="G317" s="286">
        <v>0</v>
      </c>
      <c r="H317" s="269"/>
      <c r="I317" s="269"/>
      <c r="J317" s="269"/>
      <c r="K317" s="269"/>
    </row>
    <row r="318" spans="1:11" ht="14.1" customHeight="1" x14ac:dyDescent="0.25">
      <c r="A318" s="269"/>
      <c r="B318" s="269"/>
      <c r="C318" s="285" t="s">
        <v>55</v>
      </c>
      <c r="D318" s="286">
        <v>0</v>
      </c>
      <c r="E318" s="286">
        <v>0</v>
      </c>
      <c r="F318" s="286">
        <v>0</v>
      </c>
      <c r="G318" s="286">
        <v>0</v>
      </c>
      <c r="H318" s="269"/>
      <c r="I318" s="269"/>
      <c r="J318" s="269"/>
      <c r="K318" s="269"/>
    </row>
    <row r="319" spans="1:11" ht="14.1" customHeight="1" x14ac:dyDescent="0.25">
      <c r="A319" s="269"/>
      <c r="B319" s="269"/>
      <c r="C319" s="285" t="s">
        <v>56</v>
      </c>
      <c r="D319" s="286">
        <v>0</v>
      </c>
      <c r="E319" s="286">
        <v>0</v>
      </c>
      <c r="F319" s="286">
        <v>0</v>
      </c>
      <c r="G319" s="286">
        <v>0</v>
      </c>
      <c r="H319" s="269"/>
      <c r="I319" s="269"/>
      <c r="J319" s="269"/>
      <c r="K319" s="269"/>
    </row>
    <row r="320" spans="1:11" ht="14.1" customHeight="1" x14ac:dyDescent="0.25">
      <c r="A320" s="269"/>
      <c r="B320" s="269"/>
      <c r="C320" s="285" t="s">
        <v>54</v>
      </c>
      <c r="D320" s="286">
        <v>0</v>
      </c>
      <c r="E320" s="286">
        <v>0</v>
      </c>
      <c r="F320" s="286">
        <v>0</v>
      </c>
      <c r="G320" s="286">
        <v>0</v>
      </c>
      <c r="H320" s="269"/>
      <c r="I320" s="269"/>
      <c r="J320" s="269"/>
      <c r="K320" s="269"/>
    </row>
    <row r="321" spans="1:11" ht="14.1" customHeight="1" x14ac:dyDescent="0.25">
      <c r="A321" s="269"/>
      <c r="B321" s="269"/>
      <c r="C321" s="285" t="s">
        <v>55</v>
      </c>
      <c r="D321" s="286">
        <v>0</v>
      </c>
      <c r="E321" s="286">
        <v>0</v>
      </c>
      <c r="F321" s="286">
        <v>0</v>
      </c>
      <c r="G321" s="286">
        <v>0</v>
      </c>
      <c r="H321" s="269"/>
      <c r="I321" s="269"/>
      <c r="J321" s="269"/>
      <c r="K321" s="269"/>
    </row>
    <row r="322" spans="1:11" ht="14.1" customHeight="1" x14ac:dyDescent="0.25">
      <c r="A322" s="269"/>
      <c r="B322" s="269"/>
      <c r="C322" s="285" t="s">
        <v>57</v>
      </c>
      <c r="D322" s="286">
        <v>0</v>
      </c>
      <c r="E322" s="286">
        <v>0</v>
      </c>
      <c r="F322" s="286">
        <v>0</v>
      </c>
      <c r="G322" s="286">
        <v>0</v>
      </c>
      <c r="H322" s="269"/>
      <c r="I322" s="269"/>
      <c r="J322" s="269"/>
      <c r="K322" s="269"/>
    </row>
    <row r="323" spans="1:11" ht="14.1" customHeight="1" x14ac:dyDescent="0.25">
      <c r="A323" s="269"/>
      <c r="B323" s="269"/>
      <c r="C323" s="285" t="s">
        <v>54</v>
      </c>
      <c r="D323" s="286">
        <v>0</v>
      </c>
      <c r="E323" s="286">
        <v>0</v>
      </c>
      <c r="F323" s="286">
        <v>0</v>
      </c>
      <c r="G323" s="286">
        <v>0</v>
      </c>
      <c r="H323" s="269"/>
      <c r="I323" s="269"/>
      <c r="J323" s="269"/>
      <c r="K323" s="269"/>
    </row>
    <row r="324" spans="1:11" ht="14.1" customHeight="1" x14ac:dyDescent="0.25">
      <c r="A324" s="269"/>
      <c r="B324" s="269"/>
      <c r="C324" s="285" t="s">
        <v>55</v>
      </c>
      <c r="D324" s="286">
        <v>0</v>
      </c>
      <c r="E324" s="286">
        <v>0</v>
      </c>
      <c r="F324" s="286">
        <v>0</v>
      </c>
      <c r="G324" s="286">
        <v>0</v>
      </c>
      <c r="H324" s="269"/>
      <c r="I324" s="269"/>
      <c r="J324" s="269"/>
      <c r="K324" s="269"/>
    </row>
    <row r="325" spans="1:11" ht="14.1" customHeight="1" x14ac:dyDescent="0.25">
      <c r="A325" s="269"/>
      <c r="B325" s="269"/>
      <c r="C325" s="285" t="s">
        <v>58</v>
      </c>
      <c r="D325" s="286">
        <v>0</v>
      </c>
      <c r="E325" s="286">
        <v>0</v>
      </c>
      <c r="F325" s="286">
        <v>0</v>
      </c>
      <c r="G325" s="286">
        <v>0</v>
      </c>
      <c r="H325" s="269"/>
      <c r="I325" s="269"/>
      <c r="J325" s="269"/>
      <c r="K325" s="269"/>
    </row>
    <row r="326" spans="1:11" ht="14.1" customHeight="1" x14ac:dyDescent="0.25">
      <c r="A326" s="269"/>
      <c r="B326" s="269"/>
      <c r="C326" s="285" t="s">
        <v>54</v>
      </c>
      <c r="D326" s="286">
        <v>0</v>
      </c>
      <c r="E326" s="286">
        <v>0</v>
      </c>
      <c r="F326" s="286">
        <v>0</v>
      </c>
      <c r="G326" s="286">
        <v>0</v>
      </c>
      <c r="H326" s="269"/>
      <c r="I326" s="269"/>
      <c r="J326" s="269"/>
      <c r="K326" s="269"/>
    </row>
    <row r="327" spans="1:11" ht="14.1" customHeight="1" x14ac:dyDescent="0.25">
      <c r="A327" s="269"/>
      <c r="B327" s="269"/>
      <c r="C327" s="285" t="s">
        <v>55</v>
      </c>
      <c r="D327" s="286">
        <v>0</v>
      </c>
      <c r="E327" s="286">
        <v>0</v>
      </c>
      <c r="F327" s="286">
        <v>0</v>
      </c>
      <c r="G327" s="286">
        <v>0</v>
      </c>
      <c r="H327" s="269"/>
      <c r="I327" s="269"/>
      <c r="J327" s="269"/>
      <c r="K327" s="269"/>
    </row>
    <row r="328" spans="1:11" ht="14.1" customHeight="1" x14ac:dyDescent="0.25">
      <c r="A328" s="269"/>
      <c r="B328" s="269"/>
      <c r="C328" s="285" t="s">
        <v>59</v>
      </c>
      <c r="D328" s="286">
        <v>0</v>
      </c>
      <c r="E328" s="286">
        <v>0</v>
      </c>
      <c r="F328" s="286">
        <v>0</v>
      </c>
      <c r="G328" s="286">
        <v>0</v>
      </c>
      <c r="H328" s="269"/>
      <c r="I328" s="269"/>
      <c r="J328" s="269"/>
      <c r="K328" s="269"/>
    </row>
    <row r="329" spans="1:11" ht="14.1" customHeight="1" x14ac:dyDescent="0.25">
      <c r="A329" s="269"/>
      <c r="B329" s="269"/>
      <c r="C329" s="285" t="s">
        <v>54</v>
      </c>
      <c r="D329" s="286">
        <v>0</v>
      </c>
      <c r="E329" s="286">
        <v>0</v>
      </c>
      <c r="F329" s="286">
        <v>0</v>
      </c>
      <c r="G329" s="286">
        <v>0</v>
      </c>
      <c r="H329" s="269"/>
      <c r="I329" s="269"/>
      <c r="J329" s="269"/>
      <c r="K329" s="269"/>
    </row>
    <row r="330" spans="1:11" ht="14.1" customHeight="1" x14ac:dyDescent="0.25">
      <c r="A330" s="269"/>
      <c r="B330" s="269"/>
      <c r="C330" s="285" t="s">
        <v>55</v>
      </c>
      <c r="D330" s="286">
        <v>0</v>
      </c>
      <c r="E330" s="286">
        <v>0</v>
      </c>
      <c r="F330" s="286">
        <v>0</v>
      </c>
      <c r="G330" s="286">
        <v>0</v>
      </c>
      <c r="H330" s="269"/>
      <c r="I330" s="269"/>
      <c r="J330" s="269"/>
      <c r="K330" s="269"/>
    </row>
    <row r="331" spans="1:11" ht="14.1" customHeight="1" x14ac:dyDescent="0.25">
      <c r="A331" s="269"/>
      <c r="B331" s="269"/>
      <c r="C331" s="285" t="s">
        <v>60</v>
      </c>
      <c r="D331" s="286">
        <v>0</v>
      </c>
      <c r="E331" s="286">
        <v>0</v>
      </c>
      <c r="F331" s="286">
        <v>0</v>
      </c>
      <c r="G331" s="286">
        <v>0</v>
      </c>
      <c r="H331" s="269"/>
      <c r="I331" s="269"/>
      <c r="J331" s="269"/>
      <c r="K331" s="269"/>
    </row>
    <row r="332" spans="1:11" ht="14.1" customHeight="1" x14ac:dyDescent="0.25">
      <c r="A332" s="269"/>
      <c r="B332" s="269"/>
      <c r="C332" s="285" t="s">
        <v>54</v>
      </c>
      <c r="D332" s="286">
        <v>0</v>
      </c>
      <c r="E332" s="286">
        <v>0</v>
      </c>
      <c r="F332" s="286">
        <v>0</v>
      </c>
      <c r="G332" s="286">
        <v>0</v>
      </c>
      <c r="H332" s="269"/>
      <c r="I332" s="269"/>
      <c r="J332" s="269"/>
      <c r="K332" s="269"/>
    </row>
    <row r="333" spans="1:11" ht="14.1" customHeight="1" x14ac:dyDescent="0.25">
      <c r="A333" s="269"/>
      <c r="B333" s="269"/>
      <c r="C333" s="285" t="s">
        <v>55</v>
      </c>
      <c r="D333" s="286">
        <v>0</v>
      </c>
      <c r="E333" s="286">
        <v>0</v>
      </c>
      <c r="F333" s="286">
        <v>0</v>
      </c>
      <c r="G333" s="286">
        <v>0</v>
      </c>
      <c r="H333" s="269"/>
      <c r="I333" s="269"/>
      <c r="J333" s="269"/>
      <c r="K333" s="269"/>
    </row>
    <row r="334" spans="1:11" ht="14.1" customHeight="1" x14ac:dyDescent="0.25">
      <c r="A334" s="269"/>
      <c r="B334" s="269"/>
      <c r="C334" s="285" t="s">
        <v>61</v>
      </c>
      <c r="D334" s="286">
        <v>0</v>
      </c>
      <c r="E334" s="286">
        <v>0</v>
      </c>
      <c r="F334" s="286">
        <v>0</v>
      </c>
      <c r="G334" s="286">
        <v>0</v>
      </c>
      <c r="H334" s="269"/>
      <c r="I334" s="269"/>
      <c r="J334" s="269"/>
      <c r="K334" s="269"/>
    </row>
    <row r="335" spans="1:11" ht="14.1" customHeight="1" x14ac:dyDescent="0.25">
      <c r="A335" s="269"/>
      <c r="B335" s="269"/>
      <c r="C335" s="285" t="s">
        <v>54</v>
      </c>
      <c r="D335" s="286">
        <v>0</v>
      </c>
      <c r="E335" s="286">
        <v>0</v>
      </c>
      <c r="F335" s="286">
        <v>0</v>
      </c>
      <c r="G335" s="286">
        <v>0</v>
      </c>
      <c r="H335" s="269"/>
      <c r="I335" s="269"/>
      <c r="J335" s="269"/>
      <c r="K335" s="269"/>
    </row>
    <row r="336" spans="1:11" ht="14.1" customHeight="1" x14ac:dyDescent="0.25">
      <c r="A336" s="269"/>
      <c r="B336" s="269"/>
      <c r="C336" s="285" t="s">
        <v>55</v>
      </c>
      <c r="D336" s="286">
        <v>0</v>
      </c>
      <c r="E336" s="286">
        <v>0</v>
      </c>
      <c r="F336" s="286">
        <v>0</v>
      </c>
      <c r="G336" s="286">
        <v>0</v>
      </c>
      <c r="H336" s="269"/>
      <c r="I336" s="269"/>
      <c r="J336" s="269"/>
      <c r="K336" s="269"/>
    </row>
    <row r="337" spans="1:11" ht="14.1" customHeight="1" x14ac:dyDescent="0.25">
      <c r="A337" s="269"/>
      <c r="B337" s="269"/>
      <c r="C337" s="285" t="s">
        <v>62</v>
      </c>
      <c r="D337" s="286">
        <v>0</v>
      </c>
      <c r="E337" s="286">
        <v>0</v>
      </c>
      <c r="F337" s="286">
        <v>0</v>
      </c>
      <c r="G337" s="286">
        <v>0</v>
      </c>
      <c r="H337" s="269"/>
      <c r="I337" s="269"/>
      <c r="J337" s="269"/>
      <c r="K337" s="269"/>
    </row>
    <row r="338" spans="1:11" ht="14.1" customHeight="1" x14ac:dyDescent="0.25">
      <c r="A338" s="269"/>
      <c r="B338" s="269"/>
      <c r="C338" s="285" t="s">
        <v>54</v>
      </c>
      <c r="D338" s="286">
        <v>0</v>
      </c>
      <c r="E338" s="286">
        <v>0</v>
      </c>
      <c r="F338" s="286">
        <v>0</v>
      </c>
      <c r="G338" s="286">
        <v>0</v>
      </c>
      <c r="H338" s="269"/>
      <c r="I338" s="269"/>
      <c r="J338" s="269"/>
      <c r="K338" s="269"/>
    </row>
    <row r="339" spans="1:11" ht="14.1" customHeight="1" x14ac:dyDescent="0.25">
      <c r="A339" s="269"/>
      <c r="B339" s="269"/>
      <c r="C339" s="285" t="s">
        <v>63</v>
      </c>
      <c r="D339" s="286">
        <v>0</v>
      </c>
      <c r="E339" s="286">
        <v>0</v>
      </c>
      <c r="F339" s="286">
        <v>0</v>
      </c>
      <c r="G339" s="286">
        <v>0</v>
      </c>
      <c r="H339" s="269"/>
      <c r="I339" s="269"/>
      <c r="J339" s="269"/>
      <c r="K339" s="269"/>
    </row>
    <row r="340" spans="1:11" ht="14.1" customHeight="1" x14ac:dyDescent="0.25">
      <c r="A340" s="269"/>
      <c r="B340" s="269"/>
      <c r="C340" s="285" t="s">
        <v>64</v>
      </c>
      <c r="D340" s="286">
        <v>0</v>
      </c>
      <c r="E340" s="286">
        <v>0</v>
      </c>
      <c r="F340" s="286">
        <v>0</v>
      </c>
      <c r="G340" s="286">
        <v>0</v>
      </c>
      <c r="H340" s="269"/>
      <c r="I340" s="269"/>
      <c r="J340" s="269"/>
      <c r="K340" s="269"/>
    </row>
    <row r="341" spans="1:11" ht="14.1" customHeight="1" x14ac:dyDescent="0.25">
      <c r="A341" s="269"/>
      <c r="B341" s="269"/>
      <c r="C341" s="285" t="s">
        <v>65</v>
      </c>
      <c r="D341" s="286">
        <v>0</v>
      </c>
      <c r="E341" s="286">
        <v>0</v>
      </c>
      <c r="F341" s="286">
        <v>0</v>
      </c>
      <c r="G341" s="286">
        <v>0</v>
      </c>
      <c r="H341" s="269"/>
      <c r="I341" s="269"/>
      <c r="J341" s="269"/>
      <c r="K341" s="269"/>
    </row>
    <row r="342" spans="1:11" ht="14.1" customHeight="1" x14ac:dyDescent="0.25">
      <c r="A342" s="269"/>
      <c r="B342" s="269"/>
      <c r="C342" s="285" t="s">
        <v>66</v>
      </c>
      <c r="D342" s="286">
        <v>0</v>
      </c>
      <c r="E342" s="286">
        <v>0</v>
      </c>
      <c r="F342" s="286">
        <v>0</v>
      </c>
      <c r="G342" s="286">
        <v>0</v>
      </c>
      <c r="H342" s="269"/>
      <c r="I342" s="269"/>
      <c r="J342" s="269"/>
      <c r="K342" s="269"/>
    </row>
    <row r="343" spans="1:11" ht="14.1" customHeight="1" x14ac:dyDescent="0.25">
      <c r="A343" s="269"/>
      <c r="B343" s="269"/>
      <c r="C343" s="285" t="s">
        <v>67</v>
      </c>
      <c r="D343" s="286">
        <v>1200000</v>
      </c>
      <c r="E343" s="286">
        <v>1200000</v>
      </c>
      <c r="F343" s="286">
        <v>1200000</v>
      </c>
      <c r="G343" s="286">
        <v>1200000</v>
      </c>
      <c r="H343" s="269"/>
      <c r="I343" s="269"/>
      <c r="J343" s="269"/>
      <c r="K343" s="269"/>
    </row>
    <row r="344" spans="1:11" ht="14.1" customHeight="1" x14ac:dyDescent="0.25">
      <c r="A344" s="269"/>
      <c r="B344" s="269"/>
      <c r="C344" s="285" t="s">
        <v>54</v>
      </c>
      <c r="D344" s="286">
        <v>1200000</v>
      </c>
      <c r="E344" s="286">
        <v>1200000</v>
      </c>
      <c r="F344" s="286">
        <v>1200000</v>
      </c>
      <c r="G344" s="286">
        <v>1200000</v>
      </c>
      <c r="H344" s="269"/>
      <c r="I344" s="269"/>
      <c r="J344" s="269"/>
      <c r="K344" s="269"/>
    </row>
    <row r="345" spans="1:11" ht="14.1" customHeight="1" x14ac:dyDescent="0.25">
      <c r="A345" s="269"/>
      <c r="B345" s="269"/>
      <c r="C345" s="285" t="s">
        <v>63</v>
      </c>
      <c r="D345" s="286">
        <v>0</v>
      </c>
      <c r="E345" s="286">
        <v>0</v>
      </c>
      <c r="F345" s="286">
        <v>0</v>
      </c>
      <c r="G345" s="286">
        <v>0</v>
      </c>
      <c r="H345" s="269"/>
      <c r="I345" s="269"/>
      <c r="J345" s="269"/>
      <c r="K345" s="269"/>
    </row>
    <row r="346" spans="1:11" ht="14.1" customHeight="1" x14ac:dyDescent="0.25">
      <c r="A346" s="269"/>
      <c r="B346" s="269"/>
      <c r="C346" s="285" t="s">
        <v>64</v>
      </c>
      <c r="D346" s="286">
        <v>0</v>
      </c>
      <c r="E346" s="286">
        <v>0</v>
      </c>
      <c r="F346" s="286">
        <v>0</v>
      </c>
      <c r="G346" s="286">
        <v>0</v>
      </c>
      <c r="H346" s="269"/>
      <c r="I346" s="269"/>
      <c r="J346" s="269"/>
      <c r="K346" s="269"/>
    </row>
    <row r="347" spans="1:11" ht="14.1" customHeight="1" x14ac:dyDescent="0.25">
      <c r="A347" s="269"/>
      <c r="B347" s="269"/>
      <c r="C347" s="285" t="s">
        <v>65</v>
      </c>
      <c r="D347" s="286">
        <v>0</v>
      </c>
      <c r="E347" s="286">
        <v>0</v>
      </c>
      <c r="F347" s="286">
        <v>0</v>
      </c>
      <c r="G347" s="286">
        <v>0</v>
      </c>
      <c r="H347" s="269"/>
      <c r="I347" s="269"/>
      <c r="J347" s="269"/>
      <c r="K347" s="269"/>
    </row>
    <row r="348" spans="1:11" ht="14.1" customHeight="1" x14ac:dyDescent="0.25">
      <c r="A348" s="269"/>
      <c r="B348" s="269"/>
      <c r="C348" s="285" t="s">
        <v>66</v>
      </c>
      <c r="D348" s="286">
        <v>0</v>
      </c>
      <c r="E348" s="286">
        <v>0</v>
      </c>
      <c r="F348" s="286">
        <v>0</v>
      </c>
      <c r="G348" s="286">
        <v>0</v>
      </c>
      <c r="H348" s="269"/>
      <c r="I348" s="269"/>
      <c r="J348" s="269"/>
      <c r="K348" s="269"/>
    </row>
    <row r="349" spans="1:11" ht="14.1" customHeight="1" x14ac:dyDescent="0.25">
      <c r="A349" s="269"/>
      <c r="B349" s="269"/>
      <c r="C349" s="285" t="s">
        <v>68</v>
      </c>
      <c r="D349" s="286">
        <v>0</v>
      </c>
      <c r="E349" s="286">
        <v>0</v>
      </c>
      <c r="F349" s="286">
        <v>0</v>
      </c>
      <c r="G349" s="286">
        <v>0</v>
      </c>
      <c r="H349" s="269"/>
      <c r="I349" s="269"/>
      <c r="J349" s="269"/>
      <c r="K349" s="269"/>
    </row>
    <row r="350" spans="1:11" ht="14.1" customHeight="1" x14ac:dyDescent="0.25">
      <c r="A350" s="269"/>
      <c r="B350" s="269"/>
      <c r="C350" s="285" t="s">
        <v>54</v>
      </c>
      <c r="D350" s="286">
        <v>0</v>
      </c>
      <c r="E350" s="286">
        <v>0</v>
      </c>
      <c r="F350" s="286">
        <v>0</v>
      </c>
      <c r="G350" s="286">
        <v>0</v>
      </c>
      <c r="H350" s="269"/>
      <c r="I350" s="269"/>
      <c r="J350" s="269"/>
      <c r="K350" s="269"/>
    </row>
    <row r="351" spans="1:11" ht="14.1" customHeight="1" x14ac:dyDescent="0.25">
      <c r="A351" s="269"/>
      <c r="B351" s="269"/>
      <c r="C351" s="285" t="s">
        <v>63</v>
      </c>
      <c r="D351" s="286">
        <v>0</v>
      </c>
      <c r="E351" s="286">
        <v>0</v>
      </c>
      <c r="F351" s="286">
        <v>0</v>
      </c>
      <c r="G351" s="286">
        <v>0</v>
      </c>
      <c r="H351" s="269"/>
      <c r="I351" s="269"/>
      <c r="J351" s="269"/>
      <c r="K351" s="269"/>
    </row>
    <row r="352" spans="1:11" ht="14.1" customHeight="1" x14ac:dyDescent="0.25">
      <c r="A352" s="269"/>
      <c r="B352" s="269"/>
      <c r="C352" s="285" t="s">
        <v>64</v>
      </c>
      <c r="D352" s="286">
        <v>0</v>
      </c>
      <c r="E352" s="286">
        <v>0</v>
      </c>
      <c r="F352" s="286">
        <v>0</v>
      </c>
      <c r="G352" s="286">
        <v>0</v>
      </c>
      <c r="H352" s="269"/>
      <c r="I352" s="269"/>
      <c r="J352" s="269"/>
      <c r="K352" s="269"/>
    </row>
    <row r="353" spans="1:11" ht="14.1" customHeight="1" x14ac:dyDescent="0.25">
      <c r="A353" s="269"/>
      <c r="B353" s="269"/>
      <c r="C353" s="285" t="s">
        <v>65</v>
      </c>
      <c r="D353" s="286">
        <v>0</v>
      </c>
      <c r="E353" s="286">
        <v>0</v>
      </c>
      <c r="F353" s="286">
        <v>0</v>
      </c>
      <c r="G353" s="286">
        <v>0</v>
      </c>
      <c r="H353" s="269"/>
      <c r="I353" s="269"/>
      <c r="J353" s="269"/>
      <c r="K353" s="269"/>
    </row>
    <row r="354" spans="1:11" ht="14.1" customHeight="1" x14ac:dyDescent="0.25">
      <c r="A354" s="269"/>
      <c r="B354" s="269"/>
      <c r="C354" s="285" t="s">
        <v>66</v>
      </c>
      <c r="D354" s="286">
        <v>0</v>
      </c>
      <c r="E354" s="286">
        <v>0</v>
      </c>
      <c r="F354" s="286">
        <v>0</v>
      </c>
      <c r="G354" s="286">
        <v>0</v>
      </c>
      <c r="H354" s="269"/>
      <c r="I354" s="269"/>
      <c r="J354" s="269"/>
      <c r="K354" s="269"/>
    </row>
    <row r="355" spans="1:11" ht="14.1" customHeight="1" x14ac:dyDescent="0.25">
      <c r="A355" s="269"/>
      <c r="B355" s="269"/>
      <c r="C355" s="285" t="s">
        <v>69</v>
      </c>
      <c r="D355" s="286">
        <v>0</v>
      </c>
      <c r="E355" s="286">
        <v>0</v>
      </c>
      <c r="F355" s="286">
        <v>0</v>
      </c>
      <c r="G355" s="286">
        <v>0</v>
      </c>
      <c r="H355" s="269"/>
      <c r="I355" s="269"/>
      <c r="J355" s="269"/>
      <c r="K355" s="269"/>
    </row>
    <row r="356" spans="1:11" ht="14.1" customHeight="1" x14ac:dyDescent="0.25">
      <c r="A356" s="269"/>
      <c r="B356" s="269"/>
      <c r="C356" s="285" t="s">
        <v>70</v>
      </c>
      <c r="D356" s="286">
        <v>0</v>
      </c>
      <c r="E356" s="286">
        <v>0</v>
      </c>
      <c r="F356" s="286">
        <v>0</v>
      </c>
      <c r="G356" s="286">
        <v>0</v>
      </c>
      <c r="H356" s="269"/>
      <c r="I356" s="269"/>
      <c r="J356" s="269"/>
      <c r="K356" s="269"/>
    </row>
    <row r="357" spans="1:11" ht="14.1" customHeight="1" x14ac:dyDescent="0.25">
      <c r="A357" s="269"/>
      <c r="B357" s="269"/>
      <c r="C357" s="287" t="s">
        <v>71</v>
      </c>
      <c r="D357" s="286">
        <v>1200000</v>
      </c>
      <c r="E357" s="286">
        <v>1200000</v>
      </c>
      <c r="F357" s="286">
        <v>1200000</v>
      </c>
      <c r="G357" s="286">
        <v>1200000</v>
      </c>
      <c r="H357" s="269"/>
      <c r="I357" s="269"/>
      <c r="J357" s="269"/>
      <c r="K357" s="269"/>
    </row>
    <row r="358" spans="1:11" ht="14.1" customHeight="1" x14ac:dyDescent="0.25">
      <c r="A358" s="269"/>
      <c r="B358" s="269"/>
      <c r="C358" s="278" t="s">
        <v>1206</v>
      </c>
      <c r="D358" s="1458" t="s">
        <v>1207</v>
      </c>
      <c r="E358" s="1459"/>
      <c r="F358" s="1459"/>
      <c r="G358" s="1459"/>
      <c r="H358" s="269"/>
      <c r="I358" s="269"/>
      <c r="J358" s="269"/>
      <c r="K358" s="269"/>
    </row>
    <row r="359" spans="1:11" ht="14.1" customHeight="1" x14ac:dyDescent="0.25">
      <c r="A359" s="269"/>
      <c r="B359" s="269"/>
      <c r="C359" s="279" t="s">
        <v>33</v>
      </c>
      <c r="D359" s="1468" t="s">
        <v>1208</v>
      </c>
      <c r="E359" s="1469"/>
      <c r="F359" s="1469"/>
      <c r="G359" s="1469"/>
      <c r="H359" s="269"/>
      <c r="I359" s="269"/>
      <c r="J359" s="269"/>
      <c r="K359" s="269"/>
    </row>
    <row r="360" spans="1:11" ht="14.1" customHeight="1" x14ac:dyDescent="0.25">
      <c r="A360" s="269"/>
      <c r="B360" s="269"/>
      <c r="C360" s="280" t="s">
        <v>35</v>
      </c>
      <c r="D360" s="1470" t="s">
        <v>1209</v>
      </c>
      <c r="E360" s="1471"/>
      <c r="F360" s="1471"/>
      <c r="G360" s="1471"/>
      <c r="H360" s="269"/>
      <c r="I360" s="269"/>
      <c r="J360" s="269"/>
      <c r="K360" s="269"/>
    </row>
    <row r="361" spans="1:11" ht="14.1" customHeight="1" x14ac:dyDescent="0.25">
      <c r="A361" s="269"/>
      <c r="B361" s="269"/>
      <c r="C361" s="280" t="s">
        <v>37</v>
      </c>
      <c r="D361" s="1470" t="s">
        <v>671</v>
      </c>
      <c r="E361" s="1471"/>
      <c r="F361" s="1471"/>
      <c r="G361" s="1471"/>
      <c r="H361" s="269"/>
      <c r="I361" s="269"/>
      <c r="J361" s="269"/>
      <c r="K361" s="269"/>
    </row>
    <row r="362" spans="1:11" ht="15" customHeight="1" x14ac:dyDescent="0.25">
      <c r="A362" s="269"/>
      <c r="B362" s="269"/>
      <c r="C362" s="281"/>
      <c r="D362" s="282">
        <v>2022</v>
      </c>
      <c r="E362" s="282">
        <v>2023</v>
      </c>
      <c r="F362" s="282">
        <v>2024</v>
      </c>
      <c r="G362" s="282">
        <v>2025</v>
      </c>
      <c r="H362" s="269"/>
      <c r="I362" s="269"/>
      <c r="J362" s="269"/>
      <c r="K362" s="269"/>
    </row>
    <row r="363" spans="1:11" ht="15" customHeight="1" x14ac:dyDescent="0.25">
      <c r="A363" s="269"/>
      <c r="B363" s="269"/>
      <c r="C363" s="283"/>
      <c r="D363" s="284" t="s">
        <v>17</v>
      </c>
      <c r="E363" s="284" t="s">
        <v>18</v>
      </c>
      <c r="F363" s="284" t="s">
        <v>18</v>
      </c>
      <c r="G363" s="284" t="s">
        <v>18</v>
      </c>
      <c r="H363" s="269"/>
      <c r="I363" s="269"/>
      <c r="J363" s="269"/>
      <c r="K363" s="269"/>
    </row>
    <row r="364" spans="1:11" ht="14.1" customHeight="1" x14ac:dyDescent="0.25">
      <c r="A364" s="269"/>
      <c r="B364" s="269"/>
      <c r="C364" s="273" t="s">
        <v>39</v>
      </c>
      <c r="D364" s="277" t="s">
        <v>143</v>
      </c>
      <c r="E364" s="277" t="s">
        <v>143</v>
      </c>
      <c r="F364" s="277" t="s">
        <v>48</v>
      </c>
      <c r="G364" s="277" t="s">
        <v>143</v>
      </c>
      <c r="H364" s="269"/>
      <c r="I364" s="269"/>
      <c r="J364" s="269"/>
      <c r="K364" s="269"/>
    </row>
    <row r="365" spans="1:11" ht="14.1" customHeight="1" x14ac:dyDescent="0.25">
      <c r="A365" s="269"/>
      <c r="B365" s="269"/>
      <c r="C365" s="273" t="s">
        <v>40</v>
      </c>
      <c r="D365" s="277" t="s">
        <v>322</v>
      </c>
      <c r="E365" s="277" t="s">
        <v>303</v>
      </c>
      <c r="F365" s="277" t="s">
        <v>48</v>
      </c>
      <c r="G365" s="277" t="s">
        <v>303</v>
      </c>
      <c r="H365" s="269"/>
      <c r="I365" s="269"/>
      <c r="J365" s="269"/>
      <c r="K365" s="269"/>
    </row>
    <row r="366" spans="1:11" ht="14.1" customHeight="1" x14ac:dyDescent="0.25">
      <c r="A366" s="269"/>
      <c r="B366" s="269"/>
      <c r="C366" s="273" t="s">
        <v>43</v>
      </c>
      <c r="D366" s="277" t="s">
        <v>80</v>
      </c>
      <c r="E366" s="277" t="s">
        <v>243</v>
      </c>
      <c r="F366" s="277" t="s">
        <v>48</v>
      </c>
      <c r="G366" s="277" t="s">
        <v>243</v>
      </c>
      <c r="H366" s="269"/>
      <c r="I366" s="269"/>
      <c r="J366" s="269"/>
      <c r="K366" s="269"/>
    </row>
    <row r="367" spans="1:11" ht="14.1" customHeight="1" x14ac:dyDescent="0.25">
      <c r="A367" s="269"/>
      <c r="B367" s="269"/>
      <c r="C367" s="273" t="s">
        <v>46</v>
      </c>
      <c r="D367" s="277" t="s">
        <v>47</v>
      </c>
      <c r="E367" s="277" t="s">
        <v>48</v>
      </c>
      <c r="F367" s="277" t="s">
        <v>238</v>
      </c>
      <c r="G367" s="277" t="s">
        <v>47</v>
      </c>
      <c r="H367" s="269"/>
      <c r="I367" s="269"/>
      <c r="J367" s="269"/>
      <c r="K367" s="269"/>
    </row>
    <row r="368" spans="1:11" ht="14.1" customHeight="1" x14ac:dyDescent="0.25">
      <c r="A368" s="269"/>
      <c r="B368" s="269"/>
      <c r="C368" s="273" t="s">
        <v>49</v>
      </c>
      <c r="D368" s="277" t="s">
        <v>47</v>
      </c>
      <c r="E368" s="277" t="s">
        <v>865</v>
      </c>
      <c r="F368" s="277" t="s">
        <v>238</v>
      </c>
      <c r="G368" s="277" t="s">
        <v>47</v>
      </c>
      <c r="H368" s="269"/>
      <c r="I368" s="269"/>
      <c r="J368" s="269"/>
      <c r="K368" s="269"/>
    </row>
    <row r="369" spans="1:11" ht="14.1" customHeight="1" x14ac:dyDescent="0.25">
      <c r="A369" s="269"/>
      <c r="B369" s="269"/>
      <c r="C369" s="273" t="s">
        <v>51</v>
      </c>
      <c r="D369" s="277" t="s">
        <v>47</v>
      </c>
      <c r="E369" s="277" t="s">
        <v>865</v>
      </c>
      <c r="F369" s="277" t="s">
        <v>238</v>
      </c>
      <c r="G369" s="277" t="s">
        <v>47</v>
      </c>
      <c r="H369" s="269"/>
      <c r="I369" s="269"/>
      <c r="J369" s="269"/>
      <c r="K369" s="269"/>
    </row>
    <row r="370" spans="1:11" ht="14.1" customHeight="1" x14ac:dyDescent="0.25">
      <c r="A370" s="269"/>
      <c r="B370" s="269"/>
      <c r="C370" s="1472" t="s">
        <v>52</v>
      </c>
      <c r="D370" s="1473"/>
      <c r="E370" s="1473"/>
      <c r="F370" s="1473"/>
      <c r="G370" s="1473"/>
      <c r="H370" s="269"/>
      <c r="I370" s="269"/>
      <c r="J370" s="269"/>
      <c r="K370" s="269"/>
    </row>
    <row r="371" spans="1:11" ht="14.1" customHeight="1" x14ac:dyDescent="0.25">
      <c r="A371" s="269"/>
      <c r="B371" s="269"/>
      <c r="C371" s="281"/>
      <c r="D371" s="282">
        <v>2022</v>
      </c>
      <c r="E371" s="282">
        <v>2023</v>
      </c>
      <c r="F371" s="282">
        <v>2024</v>
      </c>
      <c r="G371" s="282">
        <v>2025</v>
      </c>
      <c r="H371" s="269"/>
      <c r="I371" s="269"/>
      <c r="J371" s="269"/>
      <c r="K371" s="269"/>
    </row>
    <row r="372" spans="1:11" ht="14.1" customHeight="1" x14ac:dyDescent="0.25">
      <c r="A372" s="269"/>
      <c r="B372" s="269"/>
      <c r="C372" s="283"/>
      <c r="D372" s="284" t="s">
        <v>17</v>
      </c>
      <c r="E372" s="284" t="s">
        <v>18</v>
      </c>
      <c r="F372" s="284" t="s">
        <v>18</v>
      </c>
      <c r="G372" s="284" t="s">
        <v>18</v>
      </c>
      <c r="H372" s="269"/>
      <c r="I372" s="269"/>
      <c r="J372" s="269"/>
      <c r="K372" s="269"/>
    </row>
    <row r="373" spans="1:11" ht="14.1" customHeight="1" x14ac:dyDescent="0.25">
      <c r="A373" s="269"/>
      <c r="B373" s="269"/>
      <c r="C373" s="285" t="s">
        <v>53</v>
      </c>
      <c r="D373" s="286">
        <v>0</v>
      </c>
      <c r="E373" s="286">
        <v>0</v>
      </c>
      <c r="F373" s="286">
        <v>0</v>
      </c>
      <c r="G373" s="286">
        <v>0</v>
      </c>
      <c r="H373" s="269"/>
      <c r="I373" s="269"/>
      <c r="J373" s="269"/>
      <c r="K373" s="269"/>
    </row>
    <row r="374" spans="1:11" ht="14.1" customHeight="1" x14ac:dyDescent="0.25">
      <c r="A374" s="269"/>
      <c r="B374" s="269"/>
      <c r="C374" s="285" t="s">
        <v>54</v>
      </c>
      <c r="D374" s="286">
        <v>0</v>
      </c>
      <c r="E374" s="286">
        <v>0</v>
      </c>
      <c r="F374" s="286">
        <v>0</v>
      </c>
      <c r="G374" s="286">
        <v>0</v>
      </c>
      <c r="H374" s="269"/>
      <c r="I374" s="269"/>
      <c r="J374" s="269"/>
      <c r="K374" s="269"/>
    </row>
    <row r="375" spans="1:11" ht="14.1" customHeight="1" x14ac:dyDescent="0.25">
      <c r="A375" s="269"/>
      <c r="B375" s="269"/>
      <c r="C375" s="285" t="s">
        <v>55</v>
      </c>
      <c r="D375" s="286">
        <v>0</v>
      </c>
      <c r="E375" s="286">
        <v>0</v>
      </c>
      <c r="F375" s="286">
        <v>0</v>
      </c>
      <c r="G375" s="286">
        <v>0</v>
      </c>
      <c r="H375" s="269"/>
      <c r="I375" s="269"/>
      <c r="J375" s="269"/>
      <c r="K375" s="269"/>
    </row>
    <row r="376" spans="1:11" ht="14.1" customHeight="1" x14ac:dyDescent="0.25">
      <c r="A376" s="269"/>
      <c r="B376" s="269"/>
      <c r="C376" s="285" t="s">
        <v>56</v>
      </c>
      <c r="D376" s="286">
        <v>0</v>
      </c>
      <c r="E376" s="286">
        <v>0</v>
      </c>
      <c r="F376" s="286">
        <v>0</v>
      </c>
      <c r="G376" s="286">
        <v>0</v>
      </c>
      <c r="H376" s="269"/>
      <c r="I376" s="269"/>
      <c r="J376" s="269"/>
      <c r="K376" s="269"/>
    </row>
    <row r="377" spans="1:11" ht="14.1" customHeight="1" x14ac:dyDescent="0.25">
      <c r="A377" s="269"/>
      <c r="B377" s="269"/>
      <c r="C377" s="285" t="s">
        <v>54</v>
      </c>
      <c r="D377" s="286">
        <v>0</v>
      </c>
      <c r="E377" s="286">
        <v>0</v>
      </c>
      <c r="F377" s="286">
        <v>0</v>
      </c>
      <c r="G377" s="286">
        <v>0</v>
      </c>
      <c r="H377" s="269"/>
      <c r="I377" s="269"/>
      <c r="J377" s="269"/>
      <c r="K377" s="269"/>
    </row>
    <row r="378" spans="1:11" ht="14.1" customHeight="1" x14ac:dyDescent="0.25">
      <c r="A378" s="269"/>
      <c r="B378" s="269"/>
      <c r="C378" s="285" t="s">
        <v>55</v>
      </c>
      <c r="D378" s="286">
        <v>0</v>
      </c>
      <c r="E378" s="286">
        <v>0</v>
      </c>
      <c r="F378" s="286">
        <v>0</v>
      </c>
      <c r="G378" s="286">
        <v>0</v>
      </c>
      <c r="H378" s="269"/>
      <c r="I378" s="269"/>
      <c r="J378" s="269"/>
      <c r="K378" s="269"/>
    </row>
    <row r="379" spans="1:11" ht="14.1" customHeight="1" x14ac:dyDescent="0.25">
      <c r="A379" s="269"/>
      <c r="B379" s="269"/>
      <c r="C379" s="285" t="s">
        <v>57</v>
      </c>
      <c r="D379" s="286">
        <v>0</v>
      </c>
      <c r="E379" s="286">
        <v>0</v>
      </c>
      <c r="F379" s="286">
        <v>0</v>
      </c>
      <c r="G379" s="286">
        <v>0</v>
      </c>
      <c r="H379" s="269"/>
      <c r="I379" s="269"/>
      <c r="J379" s="269"/>
      <c r="K379" s="269"/>
    </row>
    <row r="380" spans="1:11" ht="14.1" customHeight="1" x14ac:dyDescent="0.25">
      <c r="A380" s="269"/>
      <c r="B380" s="269"/>
      <c r="C380" s="285" t="s">
        <v>54</v>
      </c>
      <c r="D380" s="286">
        <v>0</v>
      </c>
      <c r="E380" s="286">
        <v>0</v>
      </c>
      <c r="F380" s="286">
        <v>0</v>
      </c>
      <c r="G380" s="286">
        <v>0</v>
      </c>
      <c r="H380" s="269"/>
      <c r="I380" s="269"/>
      <c r="J380" s="269"/>
      <c r="K380" s="269"/>
    </row>
    <row r="381" spans="1:11" ht="14.1" customHeight="1" x14ac:dyDescent="0.25">
      <c r="A381" s="269"/>
      <c r="B381" s="269"/>
      <c r="C381" s="285" t="s">
        <v>55</v>
      </c>
      <c r="D381" s="286">
        <v>0</v>
      </c>
      <c r="E381" s="286">
        <v>0</v>
      </c>
      <c r="F381" s="286">
        <v>0</v>
      </c>
      <c r="G381" s="286">
        <v>0</v>
      </c>
      <c r="H381" s="269"/>
      <c r="I381" s="269"/>
      <c r="J381" s="269"/>
      <c r="K381" s="269"/>
    </row>
    <row r="382" spans="1:11" ht="14.1" customHeight="1" x14ac:dyDescent="0.25">
      <c r="A382" s="269"/>
      <c r="B382" s="269"/>
      <c r="C382" s="285" t="s">
        <v>58</v>
      </c>
      <c r="D382" s="286">
        <v>0</v>
      </c>
      <c r="E382" s="286">
        <v>0</v>
      </c>
      <c r="F382" s="286">
        <v>0</v>
      </c>
      <c r="G382" s="286">
        <v>0</v>
      </c>
      <c r="H382" s="269"/>
      <c r="I382" s="269"/>
      <c r="J382" s="269"/>
      <c r="K382" s="269"/>
    </row>
    <row r="383" spans="1:11" ht="14.1" customHeight="1" x14ac:dyDescent="0.25">
      <c r="A383" s="269"/>
      <c r="B383" s="269"/>
      <c r="C383" s="285" t="s">
        <v>54</v>
      </c>
      <c r="D383" s="286">
        <v>0</v>
      </c>
      <c r="E383" s="286">
        <v>0</v>
      </c>
      <c r="F383" s="286">
        <v>0</v>
      </c>
      <c r="G383" s="286">
        <v>0</v>
      </c>
      <c r="H383" s="269"/>
      <c r="I383" s="269"/>
      <c r="J383" s="269"/>
      <c r="K383" s="269"/>
    </row>
    <row r="384" spans="1:11" ht="14.1" customHeight="1" x14ac:dyDescent="0.25">
      <c r="A384" s="269"/>
      <c r="B384" s="269"/>
      <c r="C384" s="285" t="s">
        <v>55</v>
      </c>
      <c r="D384" s="286">
        <v>0</v>
      </c>
      <c r="E384" s="286">
        <v>0</v>
      </c>
      <c r="F384" s="286">
        <v>0</v>
      </c>
      <c r="G384" s="286">
        <v>0</v>
      </c>
      <c r="H384" s="269"/>
      <c r="I384" s="269"/>
      <c r="J384" s="269"/>
      <c r="K384" s="269"/>
    </row>
    <row r="385" spans="1:11" ht="14.1" customHeight="1" x14ac:dyDescent="0.25">
      <c r="A385" s="269"/>
      <c r="B385" s="269"/>
      <c r="C385" s="285" t="s">
        <v>59</v>
      </c>
      <c r="D385" s="286">
        <v>0</v>
      </c>
      <c r="E385" s="286">
        <v>0</v>
      </c>
      <c r="F385" s="286">
        <v>0</v>
      </c>
      <c r="G385" s="286">
        <v>0</v>
      </c>
      <c r="H385" s="269"/>
      <c r="I385" s="269"/>
      <c r="J385" s="269"/>
      <c r="K385" s="269"/>
    </row>
    <row r="386" spans="1:11" ht="14.1" customHeight="1" x14ac:dyDescent="0.25">
      <c r="A386" s="269"/>
      <c r="B386" s="269"/>
      <c r="C386" s="285" t="s">
        <v>54</v>
      </c>
      <c r="D386" s="286">
        <v>0</v>
      </c>
      <c r="E386" s="286">
        <v>0</v>
      </c>
      <c r="F386" s="286">
        <v>0</v>
      </c>
      <c r="G386" s="286">
        <v>0</v>
      </c>
      <c r="H386" s="269"/>
      <c r="I386" s="269"/>
      <c r="J386" s="269"/>
      <c r="K386" s="269"/>
    </row>
    <row r="387" spans="1:11" ht="14.1" customHeight="1" x14ac:dyDescent="0.25">
      <c r="A387" s="269"/>
      <c r="B387" s="269"/>
      <c r="C387" s="285" t="s">
        <v>55</v>
      </c>
      <c r="D387" s="286">
        <v>0</v>
      </c>
      <c r="E387" s="286">
        <v>0</v>
      </c>
      <c r="F387" s="286">
        <v>0</v>
      </c>
      <c r="G387" s="286">
        <v>0</v>
      </c>
      <c r="H387" s="269"/>
      <c r="I387" s="269"/>
      <c r="J387" s="269"/>
      <c r="K387" s="269"/>
    </row>
    <row r="388" spans="1:11" ht="14.1" customHeight="1" x14ac:dyDescent="0.25">
      <c r="A388" s="269"/>
      <c r="B388" s="269"/>
      <c r="C388" s="285" t="s">
        <v>60</v>
      </c>
      <c r="D388" s="286">
        <v>0</v>
      </c>
      <c r="E388" s="286">
        <v>0</v>
      </c>
      <c r="F388" s="286">
        <v>0</v>
      </c>
      <c r="G388" s="286">
        <v>0</v>
      </c>
      <c r="H388" s="269"/>
      <c r="I388" s="269"/>
      <c r="J388" s="269"/>
      <c r="K388" s="269"/>
    </row>
    <row r="389" spans="1:11" ht="14.1" customHeight="1" x14ac:dyDescent="0.25">
      <c r="A389" s="269"/>
      <c r="B389" s="269"/>
      <c r="C389" s="285" t="s">
        <v>54</v>
      </c>
      <c r="D389" s="286">
        <v>0</v>
      </c>
      <c r="E389" s="286">
        <v>0</v>
      </c>
      <c r="F389" s="286">
        <v>0</v>
      </c>
      <c r="G389" s="286">
        <v>0</v>
      </c>
      <c r="H389" s="269"/>
      <c r="I389" s="269"/>
      <c r="J389" s="269"/>
      <c r="K389" s="269"/>
    </row>
    <row r="390" spans="1:11" ht="14.1" customHeight="1" x14ac:dyDescent="0.25">
      <c r="A390" s="269"/>
      <c r="B390" s="269"/>
      <c r="C390" s="285" t="s">
        <v>55</v>
      </c>
      <c r="D390" s="286">
        <v>0</v>
      </c>
      <c r="E390" s="286">
        <v>0</v>
      </c>
      <c r="F390" s="286">
        <v>0</v>
      </c>
      <c r="G390" s="286">
        <v>0</v>
      </c>
      <c r="H390" s="269"/>
      <c r="I390" s="269"/>
      <c r="J390" s="269"/>
      <c r="K390" s="269"/>
    </row>
    <row r="391" spans="1:11" ht="14.1" customHeight="1" x14ac:dyDescent="0.25">
      <c r="A391" s="269"/>
      <c r="B391" s="269"/>
      <c r="C391" s="285" t="s">
        <v>61</v>
      </c>
      <c r="D391" s="286">
        <v>0</v>
      </c>
      <c r="E391" s="286">
        <v>0</v>
      </c>
      <c r="F391" s="286">
        <v>0</v>
      </c>
      <c r="G391" s="286">
        <v>0</v>
      </c>
      <c r="H391" s="269"/>
      <c r="I391" s="269"/>
      <c r="J391" s="269"/>
      <c r="K391" s="269"/>
    </row>
    <row r="392" spans="1:11" ht="14.1" customHeight="1" x14ac:dyDescent="0.25">
      <c r="A392" s="269"/>
      <c r="B392" s="269"/>
      <c r="C392" s="285" t="s">
        <v>54</v>
      </c>
      <c r="D392" s="286">
        <v>0</v>
      </c>
      <c r="E392" s="286">
        <v>0</v>
      </c>
      <c r="F392" s="286">
        <v>0</v>
      </c>
      <c r="G392" s="286">
        <v>0</v>
      </c>
      <c r="H392" s="269"/>
      <c r="I392" s="269"/>
      <c r="J392" s="269"/>
      <c r="K392" s="269"/>
    </row>
    <row r="393" spans="1:11" ht="14.1" customHeight="1" x14ac:dyDescent="0.25">
      <c r="A393" s="269"/>
      <c r="B393" s="269"/>
      <c r="C393" s="285" t="s">
        <v>55</v>
      </c>
      <c r="D393" s="286">
        <v>0</v>
      </c>
      <c r="E393" s="286">
        <v>0</v>
      </c>
      <c r="F393" s="286">
        <v>0</v>
      </c>
      <c r="G393" s="286">
        <v>0</v>
      </c>
      <c r="H393" s="269"/>
      <c r="I393" s="269"/>
      <c r="J393" s="269"/>
      <c r="K393" s="269"/>
    </row>
    <row r="394" spans="1:11" ht="14.1" customHeight="1" x14ac:dyDescent="0.25">
      <c r="A394" s="269"/>
      <c r="B394" s="269"/>
      <c r="C394" s="285" t="s">
        <v>62</v>
      </c>
      <c r="D394" s="286">
        <v>0</v>
      </c>
      <c r="E394" s="286">
        <v>0</v>
      </c>
      <c r="F394" s="286">
        <v>0</v>
      </c>
      <c r="G394" s="286">
        <v>0</v>
      </c>
      <c r="H394" s="269"/>
      <c r="I394" s="269"/>
      <c r="J394" s="269"/>
      <c r="K394" s="269"/>
    </row>
    <row r="395" spans="1:11" ht="14.1" customHeight="1" x14ac:dyDescent="0.25">
      <c r="A395" s="269"/>
      <c r="B395" s="269"/>
      <c r="C395" s="285" t="s">
        <v>54</v>
      </c>
      <c r="D395" s="286">
        <v>0</v>
      </c>
      <c r="E395" s="286">
        <v>0</v>
      </c>
      <c r="F395" s="286">
        <v>0</v>
      </c>
      <c r="G395" s="286">
        <v>0</v>
      </c>
      <c r="H395" s="269"/>
      <c r="I395" s="269"/>
      <c r="J395" s="269"/>
      <c r="K395" s="269"/>
    </row>
    <row r="396" spans="1:11" ht="14.1" customHeight="1" x14ac:dyDescent="0.25">
      <c r="A396" s="269"/>
      <c r="B396" s="269"/>
      <c r="C396" s="285" t="s">
        <v>63</v>
      </c>
      <c r="D396" s="286">
        <v>0</v>
      </c>
      <c r="E396" s="286">
        <v>0</v>
      </c>
      <c r="F396" s="286">
        <v>0</v>
      </c>
      <c r="G396" s="286">
        <v>0</v>
      </c>
      <c r="H396" s="269"/>
      <c r="I396" s="269"/>
      <c r="J396" s="269"/>
      <c r="K396" s="269"/>
    </row>
    <row r="397" spans="1:11" ht="14.1" customHeight="1" x14ac:dyDescent="0.25">
      <c r="A397" s="269"/>
      <c r="B397" s="269"/>
      <c r="C397" s="285" t="s">
        <v>64</v>
      </c>
      <c r="D397" s="286">
        <v>0</v>
      </c>
      <c r="E397" s="286">
        <v>0</v>
      </c>
      <c r="F397" s="286">
        <v>0</v>
      </c>
      <c r="G397" s="286">
        <v>0</v>
      </c>
      <c r="H397" s="269"/>
      <c r="I397" s="269"/>
      <c r="J397" s="269"/>
      <c r="K397" s="269"/>
    </row>
    <row r="398" spans="1:11" ht="14.1" customHeight="1" x14ac:dyDescent="0.25">
      <c r="A398" s="269"/>
      <c r="B398" s="269"/>
      <c r="C398" s="285" t="s">
        <v>65</v>
      </c>
      <c r="D398" s="286">
        <v>0</v>
      </c>
      <c r="E398" s="286">
        <v>0</v>
      </c>
      <c r="F398" s="286">
        <v>0</v>
      </c>
      <c r="G398" s="286">
        <v>0</v>
      </c>
      <c r="H398" s="269"/>
      <c r="I398" s="269"/>
      <c r="J398" s="269"/>
      <c r="K398" s="269"/>
    </row>
    <row r="399" spans="1:11" ht="14.1" customHeight="1" x14ac:dyDescent="0.25">
      <c r="A399" s="269"/>
      <c r="B399" s="269"/>
      <c r="C399" s="285" t="s">
        <v>66</v>
      </c>
      <c r="D399" s="286">
        <v>0</v>
      </c>
      <c r="E399" s="286">
        <v>0</v>
      </c>
      <c r="F399" s="286">
        <v>0</v>
      </c>
      <c r="G399" s="286">
        <v>0</v>
      </c>
      <c r="H399" s="269"/>
      <c r="I399" s="269"/>
      <c r="J399" s="269"/>
      <c r="K399" s="269"/>
    </row>
    <row r="400" spans="1:11" ht="14.1" customHeight="1" x14ac:dyDescent="0.25">
      <c r="A400" s="269"/>
      <c r="B400" s="269"/>
      <c r="C400" s="285" t="s">
        <v>67</v>
      </c>
      <c r="D400" s="286">
        <v>15000000</v>
      </c>
      <c r="E400" s="286">
        <v>10000000</v>
      </c>
      <c r="F400" s="286">
        <v>0</v>
      </c>
      <c r="G400" s="286">
        <v>10000000</v>
      </c>
      <c r="H400" s="269"/>
      <c r="I400" s="269"/>
      <c r="J400" s="269"/>
      <c r="K400" s="269"/>
    </row>
    <row r="401" spans="1:11" ht="14.1" customHeight="1" x14ac:dyDescent="0.25">
      <c r="A401" s="269"/>
      <c r="B401" s="269"/>
      <c r="C401" s="285" t="s">
        <v>54</v>
      </c>
      <c r="D401" s="286">
        <v>15000000</v>
      </c>
      <c r="E401" s="286">
        <v>10000000</v>
      </c>
      <c r="F401" s="286">
        <v>0</v>
      </c>
      <c r="G401" s="286">
        <v>10000000</v>
      </c>
      <c r="H401" s="269"/>
      <c r="I401" s="269"/>
      <c r="J401" s="269"/>
      <c r="K401" s="269"/>
    </row>
    <row r="402" spans="1:11" ht="14.1" customHeight="1" x14ac:dyDescent="0.25">
      <c r="A402" s="269"/>
      <c r="B402" s="269"/>
      <c r="C402" s="285" t="s">
        <v>63</v>
      </c>
      <c r="D402" s="286">
        <v>0</v>
      </c>
      <c r="E402" s="286">
        <v>0</v>
      </c>
      <c r="F402" s="286">
        <v>0</v>
      </c>
      <c r="G402" s="286">
        <v>0</v>
      </c>
      <c r="H402" s="269"/>
      <c r="I402" s="269"/>
      <c r="J402" s="269"/>
      <c r="K402" s="269"/>
    </row>
    <row r="403" spans="1:11" ht="14.1" customHeight="1" x14ac:dyDescent="0.25">
      <c r="A403" s="269"/>
      <c r="B403" s="269"/>
      <c r="C403" s="285" t="s">
        <v>64</v>
      </c>
      <c r="D403" s="286">
        <v>0</v>
      </c>
      <c r="E403" s="286">
        <v>0</v>
      </c>
      <c r="F403" s="286">
        <v>0</v>
      </c>
      <c r="G403" s="286">
        <v>0</v>
      </c>
      <c r="H403" s="269"/>
      <c r="I403" s="269"/>
      <c r="J403" s="269"/>
      <c r="K403" s="269"/>
    </row>
    <row r="404" spans="1:11" ht="14.1" customHeight="1" x14ac:dyDescent="0.25">
      <c r="A404" s="269"/>
      <c r="B404" s="269"/>
      <c r="C404" s="285" t="s">
        <v>65</v>
      </c>
      <c r="D404" s="286">
        <v>0</v>
      </c>
      <c r="E404" s="286">
        <v>0</v>
      </c>
      <c r="F404" s="286">
        <v>0</v>
      </c>
      <c r="G404" s="286">
        <v>0</v>
      </c>
      <c r="H404" s="269"/>
      <c r="I404" s="269"/>
      <c r="J404" s="269"/>
      <c r="K404" s="269"/>
    </row>
    <row r="405" spans="1:11" ht="14.1" customHeight="1" x14ac:dyDescent="0.25">
      <c r="A405" s="269"/>
      <c r="B405" s="269"/>
      <c r="C405" s="285" t="s">
        <v>66</v>
      </c>
      <c r="D405" s="286">
        <v>0</v>
      </c>
      <c r="E405" s="286">
        <v>0</v>
      </c>
      <c r="F405" s="286">
        <v>0</v>
      </c>
      <c r="G405" s="286">
        <v>0</v>
      </c>
      <c r="H405" s="269"/>
      <c r="I405" s="269"/>
      <c r="J405" s="269"/>
      <c r="K405" s="269"/>
    </row>
    <row r="406" spans="1:11" ht="14.1" customHeight="1" x14ac:dyDescent="0.25">
      <c r="A406" s="269"/>
      <c r="B406" s="269"/>
      <c r="C406" s="285" t="s">
        <v>68</v>
      </c>
      <c r="D406" s="286">
        <v>0</v>
      </c>
      <c r="E406" s="286">
        <v>0</v>
      </c>
      <c r="F406" s="286">
        <v>0</v>
      </c>
      <c r="G406" s="286">
        <v>0</v>
      </c>
      <c r="H406" s="269"/>
      <c r="I406" s="269"/>
      <c r="J406" s="269"/>
      <c r="K406" s="269"/>
    </row>
    <row r="407" spans="1:11" ht="14.1" customHeight="1" x14ac:dyDescent="0.25">
      <c r="A407" s="269"/>
      <c r="B407" s="269"/>
      <c r="C407" s="285" t="s">
        <v>54</v>
      </c>
      <c r="D407" s="286">
        <v>0</v>
      </c>
      <c r="E407" s="286">
        <v>0</v>
      </c>
      <c r="F407" s="286">
        <v>0</v>
      </c>
      <c r="G407" s="286">
        <v>0</v>
      </c>
      <c r="H407" s="269"/>
      <c r="I407" s="269"/>
      <c r="J407" s="269"/>
      <c r="K407" s="269"/>
    </row>
    <row r="408" spans="1:11" ht="14.1" customHeight="1" x14ac:dyDescent="0.25">
      <c r="A408" s="269"/>
      <c r="B408" s="269"/>
      <c r="C408" s="285" t="s">
        <v>63</v>
      </c>
      <c r="D408" s="286">
        <v>0</v>
      </c>
      <c r="E408" s="286">
        <v>0</v>
      </c>
      <c r="F408" s="286">
        <v>0</v>
      </c>
      <c r="G408" s="286">
        <v>0</v>
      </c>
      <c r="H408" s="269"/>
      <c r="I408" s="269"/>
      <c r="J408" s="269"/>
      <c r="K408" s="269"/>
    </row>
    <row r="409" spans="1:11" ht="14.1" customHeight="1" x14ac:dyDescent="0.25">
      <c r="A409" s="269"/>
      <c r="B409" s="269"/>
      <c r="C409" s="285" t="s">
        <v>64</v>
      </c>
      <c r="D409" s="286">
        <v>0</v>
      </c>
      <c r="E409" s="286">
        <v>0</v>
      </c>
      <c r="F409" s="286">
        <v>0</v>
      </c>
      <c r="G409" s="286">
        <v>0</v>
      </c>
      <c r="H409" s="269"/>
      <c r="I409" s="269"/>
      <c r="J409" s="269"/>
      <c r="K409" s="269"/>
    </row>
    <row r="410" spans="1:11" ht="14.1" customHeight="1" x14ac:dyDescent="0.25">
      <c r="A410" s="269"/>
      <c r="B410" s="269"/>
      <c r="C410" s="285" t="s">
        <v>65</v>
      </c>
      <c r="D410" s="286">
        <v>0</v>
      </c>
      <c r="E410" s="286">
        <v>0</v>
      </c>
      <c r="F410" s="286">
        <v>0</v>
      </c>
      <c r="G410" s="286">
        <v>0</v>
      </c>
      <c r="H410" s="269"/>
      <c r="I410" s="269"/>
      <c r="J410" s="269"/>
      <c r="K410" s="269"/>
    </row>
    <row r="411" spans="1:11" ht="14.1" customHeight="1" x14ac:dyDescent="0.25">
      <c r="A411" s="269"/>
      <c r="B411" s="269"/>
      <c r="C411" s="285" t="s">
        <v>66</v>
      </c>
      <c r="D411" s="286">
        <v>0</v>
      </c>
      <c r="E411" s="286">
        <v>0</v>
      </c>
      <c r="F411" s="286">
        <v>0</v>
      </c>
      <c r="G411" s="286">
        <v>0</v>
      </c>
      <c r="H411" s="269"/>
      <c r="I411" s="269"/>
      <c r="J411" s="269"/>
      <c r="K411" s="269"/>
    </row>
    <row r="412" spans="1:11" ht="14.1" customHeight="1" x14ac:dyDescent="0.25">
      <c r="A412" s="269"/>
      <c r="B412" s="269"/>
      <c r="C412" s="285" t="s">
        <v>69</v>
      </c>
      <c r="D412" s="286">
        <v>0</v>
      </c>
      <c r="E412" s="286">
        <v>0</v>
      </c>
      <c r="F412" s="286">
        <v>0</v>
      </c>
      <c r="G412" s="286">
        <v>0</v>
      </c>
      <c r="H412" s="269"/>
      <c r="I412" s="269"/>
      <c r="J412" s="269"/>
      <c r="K412" s="269"/>
    </row>
    <row r="413" spans="1:11" ht="14.1" customHeight="1" x14ac:dyDescent="0.25">
      <c r="A413" s="269"/>
      <c r="B413" s="269"/>
      <c r="C413" s="285" t="s">
        <v>70</v>
      </c>
      <c r="D413" s="286">
        <v>0</v>
      </c>
      <c r="E413" s="286">
        <v>0</v>
      </c>
      <c r="F413" s="286">
        <v>0</v>
      </c>
      <c r="G413" s="286">
        <v>0</v>
      </c>
      <c r="H413" s="269"/>
      <c r="I413" s="269"/>
      <c r="J413" s="269"/>
      <c r="K413" s="269"/>
    </row>
    <row r="414" spans="1:11" ht="14.1" customHeight="1" x14ac:dyDescent="0.25">
      <c r="A414" s="269"/>
      <c r="B414" s="269"/>
      <c r="C414" s="287" t="s">
        <v>71</v>
      </c>
      <c r="D414" s="286">
        <v>15000000</v>
      </c>
      <c r="E414" s="286">
        <v>10000000</v>
      </c>
      <c r="F414" s="286">
        <v>0</v>
      </c>
      <c r="G414" s="286">
        <v>10000000</v>
      </c>
      <c r="H414" s="269"/>
      <c r="I414" s="269"/>
      <c r="J414" s="269"/>
      <c r="K414" s="269"/>
    </row>
    <row r="415" spans="1:11" ht="14.1" customHeight="1" x14ac:dyDescent="0.25">
      <c r="A415" s="269"/>
      <c r="B415" s="269"/>
      <c r="C415" s="278" t="s">
        <v>1210</v>
      </c>
      <c r="D415" s="1458" t="s">
        <v>1211</v>
      </c>
      <c r="E415" s="1459"/>
      <c r="F415" s="1459"/>
      <c r="G415" s="1459"/>
      <c r="H415" s="269"/>
      <c r="I415" s="269"/>
      <c r="J415" s="269"/>
      <c r="K415" s="269"/>
    </row>
    <row r="416" spans="1:11" ht="14.1" customHeight="1" x14ac:dyDescent="0.25">
      <c r="A416" s="269"/>
      <c r="B416" s="269"/>
      <c r="C416" s="279" t="s">
        <v>33</v>
      </c>
      <c r="D416" s="1468" t="s">
        <v>1212</v>
      </c>
      <c r="E416" s="1469"/>
      <c r="F416" s="1469"/>
      <c r="G416" s="1469"/>
      <c r="H416" s="269"/>
      <c r="I416" s="269"/>
      <c r="J416" s="269"/>
      <c r="K416" s="269"/>
    </row>
    <row r="417" spans="1:11" ht="14.1" customHeight="1" x14ac:dyDescent="0.25">
      <c r="A417" s="269"/>
      <c r="B417" s="269"/>
      <c r="C417" s="280" t="s">
        <v>35</v>
      </c>
      <c r="D417" s="1470" t="s">
        <v>1213</v>
      </c>
      <c r="E417" s="1471"/>
      <c r="F417" s="1471"/>
      <c r="G417" s="1471"/>
      <c r="H417" s="269"/>
      <c r="I417" s="269"/>
      <c r="J417" s="269"/>
      <c r="K417" s="269"/>
    </row>
    <row r="418" spans="1:11" ht="14.1" customHeight="1" x14ac:dyDescent="0.25">
      <c r="A418" s="269"/>
      <c r="B418" s="269"/>
      <c r="C418" s="280" t="s">
        <v>37</v>
      </c>
      <c r="D418" s="1470" t="s">
        <v>1214</v>
      </c>
      <c r="E418" s="1471"/>
      <c r="F418" s="1471"/>
      <c r="G418" s="1471"/>
      <c r="H418" s="269"/>
      <c r="I418" s="269"/>
      <c r="J418" s="269"/>
      <c r="K418" s="269"/>
    </row>
    <row r="419" spans="1:11" ht="15" customHeight="1" x14ac:dyDescent="0.25">
      <c r="A419" s="269"/>
      <c r="B419" s="269"/>
      <c r="C419" s="281"/>
      <c r="D419" s="282">
        <v>2022</v>
      </c>
      <c r="E419" s="282">
        <v>2023</v>
      </c>
      <c r="F419" s="282">
        <v>2024</v>
      </c>
      <c r="G419" s="282">
        <v>2025</v>
      </c>
      <c r="H419" s="269"/>
      <c r="I419" s="269"/>
      <c r="J419" s="269"/>
      <c r="K419" s="269"/>
    </row>
    <row r="420" spans="1:11" ht="15" customHeight="1" x14ac:dyDescent="0.25">
      <c r="A420" s="269"/>
      <c r="B420" s="269"/>
      <c r="C420" s="283"/>
      <c r="D420" s="284" t="s">
        <v>17</v>
      </c>
      <c r="E420" s="284" t="s">
        <v>18</v>
      </c>
      <c r="F420" s="284" t="s">
        <v>18</v>
      </c>
      <c r="G420" s="284" t="s">
        <v>18</v>
      </c>
      <c r="H420" s="269"/>
      <c r="I420" s="269"/>
      <c r="J420" s="269"/>
      <c r="K420" s="269"/>
    </row>
    <row r="421" spans="1:11" ht="14.1" customHeight="1" x14ac:dyDescent="0.25">
      <c r="A421" s="269"/>
      <c r="B421" s="269"/>
      <c r="C421" s="273" t="s">
        <v>39</v>
      </c>
      <c r="D421" s="277" t="s">
        <v>393</v>
      </c>
      <c r="E421" s="277" t="s">
        <v>48</v>
      </c>
      <c r="F421" s="277" t="s">
        <v>428</v>
      </c>
      <c r="G421" s="277" t="s">
        <v>48</v>
      </c>
      <c r="H421" s="269"/>
      <c r="I421" s="269"/>
      <c r="J421" s="269"/>
      <c r="K421" s="269"/>
    </row>
    <row r="422" spans="1:11" ht="14.1" customHeight="1" x14ac:dyDescent="0.25">
      <c r="A422" s="269"/>
      <c r="B422" s="269"/>
      <c r="C422" s="273" t="s">
        <v>40</v>
      </c>
      <c r="D422" s="277" t="s">
        <v>685</v>
      </c>
      <c r="E422" s="277" t="s">
        <v>48</v>
      </c>
      <c r="F422" s="277" t="s">
        <v>1215</v>
      </c>
      <c r="G422" s="277" t="s">
        <v>48</v>
      </c>
      <c r="H422" s="269"/>
      <c r="I422" s="269"/>
      <c r="J422" s="269"/>
      <c r="K422" s="269"/>
    </row>
    <row r="423" spans="1:11" ht="14.1" customHeight="1" x14ac:dyDescent="0.25">
      <c r="A423" s="269"/>
      <c r="B423" s="269"/>
      <c r="C423" s="273" t="s">
        <v>43</v>
      </c>
      <c r="D423" s="277" t="s">
        <v>1216</v>
      </c>
      <c r="E423" s="277" t="s">
        <v>48</v>
      </c>
      <c r="F423" s="277" t="s">
        <v>1217</v>
      </c>
      <c r="G423" s="277" t="s">
        <v>48</v>
      </c>
      <c r="H423" s="269"/>
      <c r="I423" s="269"/>
      <c r="J423" s="269"/>
      <c r="K423" s="269"/>
    </row>
    <row r="424" spans="1:11" ht="14.1" customHeight="1" x14ac:dyDescent="0.25">
      <c r="A424" s="269"/>
      <c r="B424" s="269"/>
      <c r="C424" s="273" t="s">
        <v>46</v>
      </c>
      <c r="D424" s="277" t="s">
        <v>47</v>
      </c>
      <c r="E424" s="277" t="s">
        <v>238</v>
      </c>
      <c r="F424" s="277" t="s">
        <v>47</v>
      </c>
      <c r="G424" s="277" t="s">
        <v>238</v>
      </c>
      <c r="H424" s="269"/>
      <c r="I424" s="269"/>
      <c r="J424" s="269"/>
      <c r="K424" s="269"/>
    </row>
    <row r="425" spans="1:11" ht="14.1" customHeight="1" x14ac:dyDescent="0.25">
      <c r="A425" s="269"/>
      <c r="B425" s="269"/>
      <c r="C425" s="273" t="s">
        <v>49</v>
      </c>
      <c r="D425" s="277" t="s">
        <v>47</v>
      </c>
      <c r="E425" s="277" t="s">
        <v>238</v>
      </c>
      <c r="F425" s="277" t="s">
        <v>47</v>
      </c>
      <c r="G425" s="277" t="s">
        <v>238</v>
      </c>
      <c r="H425" s="269"/>
      <c r="I425" s="269"/>
      <c r="J425" s="269"/>
      <c r="K425" s="269"/>
    </row>
    <row r="426" spans="1:11" ht="14.1" customHeight="1" x14ac:dyDescent="0.25">
      <c r="A426" s="269"/>
      <c r="B426" s="269"/>
      <c r="C426" s="273" t="s">
        <v>51</v>
      </c>
      <c r="D426" s="277" t="s">
        <v>47</v>
      </c>
      <c r="E426" s="277" t="s">
        <v>238</v>
      </c>
      <c r="F426" s="277" t="s">
        <v>47</v>
      </c>
      <c r="G426" s="277" t="s">
        <v>238</v>
      </c>
      <c r="H426" s="269"/>
      <c r="I426" s="269"/>
      <c r="J426" s="269"/>
      <c r="K426" s="269"/>
    </row>
    <row r="427" spans="1:11" ht="14.1" customHeight="1" x14ac:dyDescent="0.25">
      <c r="A427" s="269"/>
      <c r="B427" s="269"/>
      <c r="C427" s="1472" t="s">
        <v>52</v>
      </c>
      <c r="D427" s="1473"/>
      <c r="E427" s="1473"/>
      <c r="F427" s="1473"/>
      <c r="G427" s="1473"/>
      <c r="H427" s="269"/>
      <c r="I427" s="269"/>
      <c r="J427" s="269"/>
      <c r="K427" s="269"/>
    </row>
    <row r="428" spans="1:11" ht="14.1" customHeight="1" x14ac:dyDescent="0.25">
      <c r="A428" s="269"/>
      <c r="B428" s="269"/>
      <c r="C428" s="281"/>
      <c r="D428" s="282">
        <v>2022</v>
      </c>
      <c r="E428" s="282">
        <v>2023</v>
      </c>
      <c r="F428" s="282">
        <v>2024</v>
      </c>
      <c r="G428" s="282">
        <v>2025</v>
      </c>
      <c r="H428" s="269"/>
      <c r="I428" s="269"/>
      <c r="J428" s="269"/>
      <c r="K428" s="269"/>
    </row>
    <row r="429" spans="1:11" ht="14.1" customHeight="1" x14ac:dyDescent="0.25">
      <c r="A429" s="269"/>
      <c r="B429" s="269"/>
      <c r="C429" s="283"/>
      <c r="D429" s="284" t="s">
        <v>17</v>
      </c>
      <c r="E429" s="284" t="s">
        <v>18</v>
      </c>
      <c r="F429" s="284" t="s">
        <v>18</v>
      </c>
      <c r="G429" s="284" t="s">
        <v>18</v>
      </c>
      <c r="H429" s="269"/>
      <c r="I429" s="269"/>
      <c r="J429" s="269"/>
      <c r="K429" s="269"/>
    </row>
    <row r="430" spans="1:11" ht="14.1" customHeight="1" x14ac:dyDescent="0.25">
      <c r="A430" s="269"/>
      <c r="B430" s="269"/>
      <c r="C430" s="285" t="s">
        <v>53</v>
      </c>
      <c r="D430" s="286">
        <v>0</v>
      </c>
      <c r="E430" s="286">
        <v>0</v>
      </c>
      <c r="F430" s="286">
        <v>0</v>
      </c>
      <c r="G430" s="286">
        <v>0</v>
      </c>
      <c r="H430" s="269"/>
      <c r="I430" s="269"/>
      <c r="J430" s="269"/>
      <c r="K430" s="269"/>
    </row>
    <row r="431" spans="1:11" ht="14.1" customHeight="1" x14ac:dyDescent="0.25">
      <c r="A431" s="269"/>
      <c r="B431" s="269"/>
      <c r="C431" s="285" t="s">
        <v>54</v>
      </c>
      <c r="D431" s="286">
        <v>0</v>
      </c>
      <c r="E431" s="286">
        <v>0</v>
      </c>
      <c r="F431" s="286">
        <v>0</v>
      </c>
      <c r="G431" s="286">
        <v>0</v>
      </c>
      <c r="H431" s="269"/>
      <c r="I431" s="269"/>
      <c r="J431" s="269"/>
      <c r="K431" s="269"/>
    </row>
    <row r="432" spans="1:11" ht="14.1" customHeight="1" x14ac:dyDescent="0.25">
      <c r="A432" s="269"/>
      <c r="B432" s="269"/>
      <c r="C432" s="285" t="s">
        <v>55</v>
      </c>
      <c r="D432" s="286">
        <v>0</v>
      </c>
      <c r="E432" s="286">
        <v>0</v>
      </c>
      <c r="F432" s="286">
        <v>0</v>
      </c>
      <c r="G432" s="286">
        <v>0</v>
      </c>
      <c r="H432" s="269"/>
      <c r="I432" s="269"/>
      <c r="J432" s="269"/>
      <c r="K432" s="269"/>
    </row>
    <row r="433" spans="1:11" ht="14.1" customHeight="1" x14ac:dyDescent="0.25">
      <c r="A433" s="269"/>
      <c r="B433" s="269"/>
      <c r="C433" s="285" t="s">
        <v>56</v>
      </c>
      <c r="D433" s="286">
        <v>0</v>
      </c>
      <c r="E433" s="286">
        <v>0</v>
      </c>
      <c r="F433" s="286">
        <v>0</v>
      </c>
      <c r="G433" s="286">
        <v>0</v>
      </c>
      <c r="H433" s="269"/>
      <c r="I433" s="269"/>
      <c r="J433" s="269"/>
      <c r="K433" s="269"/>
    </row>
    <row r="434" spans="1:11" ht="14.1" customHeight="1" x14ac:dyDescent="0.25">
      <c r="A434" s="269"/>
      <c r="B434" s="269"/>
      <c r="C434" s="285" t="s">
        <v>54</v>
      </c>
      <c r="D434" s="286">
        <v>0</v>
      </c>
      <c r="E434" s="286">
        <v>0</v>
      </c>
      <c r="F434" s="286">
        <v>0</v>
      </c>
      <c r="G434" s="286">
        <v>0</v>
      </c>
      <c r="H434" s="269"/>
      <c r="I434" s="269"/>
      <c r="J434" s="269"/>
      <c r="K434" s="269"/>
    </row>
    <row r="435" spans="1:11" ht="14.1" customHeight="1" x14ac:dyDescent="0.25">
      <c r="A435" s="269"/>
      <c r="B435" s="269"/>
      <c r="C435" s="285" t="s">
        <v>55</v>
      </c>
      <c r="D435" s="286">
        <v>0</v>
      </c>
      <c r="E435" s="286">
        <v>0</v>
      </c>
      <c r="F435" s="286">
        <v>0</v>
      </c>
      <c r="G435" s="286">
        <v>0</v>
      </c>
      <c r="H435" s="269"/>
      <c r="I435" s="269"/>
      <c r="J435" s="269"/>
      <c r="K435" s="269"/>
    </row>
    <row r="436" spans="1:11" ht="14.1" customHeight="1" x14ac:dyDescent="0.25">
      <c r="A436" s="269"/>
      <c r="B436" s="269"/>
      <c r="C436" s="285" t="s">
        <v>57</v>
      </c>
      <c r="D436" s="286">
        <v>0</v>
      </c>
      <c r="E436" s="286">
        <v>0</v>
      </c>
      <c r="F436" s="286">
        <v>0</v>
      </c>
      <c r="G436" s="286">
        <v>0</v>
      </c>
      <c r="H436" s="269"/>
      <c r="I436" s="269"/>
      <c r="J436" s="269"/>
      <c r="K436" s="269"/>
    </row>
    <row r="437" spans="1:11" ht="14.1" customHeight="1" x14ac:dyDescent="0.25">
      <c r="A437" s="269"/>
      <c r="B437" s="269"/>
      <c r="C437" s="285" t="s">
        <v>54</v>
      </c>
      <c r="D437" s="286">
        <v>0</v>
      </c>
      <c r="E437" s="286">
        <v>0</v>
      </c>
      <c r="F437" s="286">
        <v>0</v>
      </c>
      <c r="G437" s="286">
        <v>0</v>
      </c>
      <c r="H437" s="269"/>
      <c r="I437" s="269"/>
      <c r="J437" s="269"/>
      <c r="K437" s="269"/>
    </row>
    <row r="438" spans="1:11" ht="14.1" customHeight="1" x14ac:dyDescent="0.25">
      <c r="A438" s="269"/>
      <c r="B438" s="269"/>
      <c r="C438" s="285" t="s">
        <v>55</v>
      </c>
      <c r="D438" s="286">
        <v>0</v>
      </c>
      <c r="E438" s="286">
        <v>0</v>
      </c>
      <c r="F438" s="286">
        <v>0</v>
      </c>
      <c r="G438" s="286">
        <v>0</v>
      </c>
      <c r="H438" s="269"/>
      <c r="I438" s="269"/>
      <c r="J438" s="269"/>
      <c r="K438" s="269"/>
    </row>
    <row r="439" spans="1:11" ht="14.1" customHeight="1" x14ac:dyDescent="0.25">
      <c r="A439" s="269"/>
      <c r="B439" s="269"/>
      <c r="C439" s="285" t="s">
        <v>58</v>
      </c>
      <c r="D439" s="286">
        <v>0</v>
      </c>
      <c r="E439" s="286">
        <v>0</v>
      </c>
      <c r="F439" s="286">
        <v>0</v>
      </c>
      <c r="G439" s="286">
        <v>0</v>
      </c>
      <c r="H439" s="269"/>
      <c r="I439" s="269"/>
      <c r="J439" s="269"/>
      <c r="K439" s="269"/>
    </row>
    <row r="440" spans="1:11" ht="14.1" customHeight="1" x14ac:dyDescent="0.25">
      <c r="A440" s="269"/>
      <c r="B440" s="269"/>
      <c r="C440" s="285" t="s">
        <v>54</v>
      </c>
      <c r="D440" s="286">
        <v>0</v>
      </c>
      <c r="E440" s="286">
        <v>0</v>
      </c>
      <c r="F440" s="286">
        <v>0</v>
      </c>
      <c r="G440" s="286">
        <v>0</v>
      </c>
      <c r="H440" s="269"/>
      <c r="I440" s="269"/>
      <c r="J440" s="269"/>
      <c r="K440" s="269"/>
    </row>
    <row r="441" spans="1:11" ht="14.1" customHeight="1" x14ac:dyDescent="0.25">
      <c r="A441" s="269"/>
      <c r="B441" s="269"/>
      <c r="C441" s="285" t="s">
        <v>55</v>
      </c>
      <c r="D441" s="286">
        <v>0</v>
      </c>
      <c r="E441" s="286">
        <v>0</v>
      </c>
      <c r="F441" s="286">
        <v>0</v>
      </c>
      <c r="G441" s="286">
        <v>0</v>
      </c>
      <c r="H441" s="269"/>
      <c r="I441" s="269"/>
      <c r="J441" s="269"/>
      <c r="K441" s="269"/>
    </row>
    <row r="442" spans="1:11" ht="14.1" customHeight="1" x14ac:dyDescent="0.25">
      <c r="A442" s="269"/>
      <c r="B442" s="269"/>
      <c r="C442" s="285" t="s">
        <v>59</v>
      </c>
      <c r="D442" s="286">
        <v>0</v>
      </c>
      <c r="E442" s="286">
        <v>0</v>
      </c>
      <c r="F442" s="286">
        <v>0</v>
      </c>
      <c r="G442" s="286">
        <v>0</v>
      </c>
      <c r="H442" s="269"/>
      <c r="I442" s="269"/>
      <c r="J442" s="269"/>
      <c r="K442" s="269"/>
    </row>
    <row r="443" spans="1:11" ht="14.1" customHeight="1" x14ac:dyDescent="0.25">
      <c r="A443" s="269"/>
      <c r="B443" s="269"/>
      <c r="C443" s="285" t="s">
        <v>54</v>
      </c>
      <c r="D443" s="286">
        <v>0</v>
      </c>
      <c r="E443" s="286">
        <v>0</v>
      </c>
      <c r="F443" s="286">
        <v>0</v>
      </c>
      <c r="G443" s="286">
        <v>0</v>
      </c>
      <c r="H443" s="269"/>
      <c r="I443" s="269"/>
      <c r="J443" s="269"/>
      <c r="K443" s="269"/>
    </row>
    <row r="444" spans="1:11" ht="14.1" customHeight="1" x14ac:dyDescent="0.25">
      <c r="A444" s="269"/>
      <c r="B444" s="269"/>
      <c r="C444" s="285" t="s">
        <v>55</v>
      </c>
      <c r="D444" s="286">
        <v>0</v>
      </c>
      <c r="E444" s="286">
        <v>0</v>
      </c>
      <c r="F444" s="286">
        <v>0</v>
      </c>
      <c r="G444" s="286">
        <v>0</v>
      </c>
      <c r="H444" s="269"/>
      <c r="I444" s="269"/>
      <c r="J444" s="269"/>
      <c r="K444" s="269"/>
    </row>
    <row r="445" spans="1:11" ht="14.1" customHeight="1" x14ac:dyDescent="0.25">
      <c r="A445" s="269"/>
      <c r="B445" s="269"/>
      <c r="C445" s="285" t="s">
        <v>60</v>
      </c>
      <c r="D445" s="286">
        <v>0</v>
      </c>
      <c r="E445" s="286">
        <v>0</v>
      </c>
      <c r="F445" s="286">
        <v>0</v>
      </c>
      <c r="G445" s="286">
        <v>0</v>
      </c>
      <c r="H445" s="269"/>
      <c r="I445" s="269"/>
      <c r="J445" s="269"/>
      <c r="K445" s="269"/>
    </row>
    <row r="446" spans="1:11" ht="14.1" customHeight="1" x14ac:dyDescent="0.25">
      <c r="A446" s="269"/>
      <c r="B446" s="269"/>
      <c r="C446" s="285" t="s">
        <v>54</v>
      </c>
      <c r="D446" s="286">
        <v>0</v>
      </c>
      <c r="E446" s="286">
        <v>0</v>
      </c>
      <c r="F446" s="286">
        <v>0</v>
      </c>
      <c r="G446" s="286">
        <v>0</v>
      </c>
      <c r="H446" s="269"/>
      <c r="I446" s="269"/>
      <c r="J446" s="269"/>
      <c r="K446" s="269"/>
    </row>
    <row r="447" spans="1:11" ht="14.1" customHeight="1" x14ac:dyDescent="0.25">
      <c r="A447" s="269"/>
      <c r="B447" s="269"/>
      <c r="C447" s="285" t="s">
        <v>55</v>
      </c>
      <c r="D447" s="286">
        <v>0</v>
      </c>
      <c r="E447" s="286">
        <v>0</v>
      </c>
      <c r="F447" s="286">
        <v>0</v>
      </c>
      <c r="G447" s="286">
        <v>0</v>
      </c>
      <c r="H447" s="269"/>
      <c r="I447" s="269"/>
      <c r="J447" s="269"/>
      <c r="K447" s="269"/>
    </row>
    <row r="448" spans="1:11" ht="14.1" customHeight="1" x14ac:dyDescent="0.25">
      <c r="A448" s="269"/>
      <c r="B448" s="269"/>
      <c r="C448" s="285" t="s">
        <v>61</v>
      </c>
      <c r="D448" s="286">
        <v>0</v>
      </c>
      <c r="E448" s="286">
        <v>0</v>
      </c>
      <c r="F448" s="286">
        <v>0</v>
      </c>
      <c r="G448" s="286">
        <v>0</v>
      </c>
      <c r="H448" s="269"/>
      <c r="I448" s="269"/>
      <c r="J448" s="269"/>
      <c r="K448" s="269"/>
    </row>
    <row r="449" spans="1:11" ht="14.1" customHeight="1" x14ac:dyDescent="0.25">
      <c r="A449" s="269"/>
      <c r="B449" s="269"/>
      <c r="C449" s="285" t="s">
        <v>54</v>
      </c>
      <c r="D449" s="286">
        <v>0</v>
      </c>
      <c r="E449" s="286">
        <v>0</v>
      </c>
      <c r="F449" s="286">
        <v>0</v>
      </c>
      <c r="G449" s="286">
        <v>0</v>
      </c>
      <c r="H449" s="269"/>
      <c r="I449" s="269"/>
      <c r="J449" s="269"/>
      <c r="K449" s="269"/>
    </row>
    <row r="450" spans="1:11" ht="14.1" customHeight="1" x14ac:dyDescent="0.25">
      <c r="A450" s="269"/>
      <c r="B450" s="269"/>
      <c r="C450" s="285" t="s">
        <v>55</v>
      </c>
      <c r="D450" s="286">
        <v>0</v>
      </c>
      <c r="E450" s="286">
        <v>0</v>
      </c>
      <c r="F450" s="286">
        <v>0</v>
      </c>
      <c r="G450" s="286">
        <v>0</v>
      </c>
      <c r="H450" s="269"/>
      <c r="I450" s="269"/>
      <c r="J450" s="269"/>
      <c r="K450" s="269"/>
    </row>
    <row r="451" spans="1:11" ht="14.1" customHeight="1" x14ac:dyDescent="0.25">
      <c r="A451" s="269"/>
      <c r="B451" s="269"/>
      <c r="C451" s="285" t="s">
        <v>62</v>
      </c>
      <c r="D451" s="286">
        <v>0</v>
      </c>
      <c r="E451" s="286">
        <v>0</v>
      </c>
      <c r="F451" s="286">
        <v>0</v>
      </c>
      <c r="G451" s="286">
        <v>0</v>
      </c>
      <c r="H451" s="269"/>
      <c r="I451" s="269"/>
      <c r="J451" s="269"/>
      <c r="K451" s="269"/>
    </row>
    <row r="452" spans="1:11" ht="14.1" customHeight="1" x14ac:dyDescent="0.25">
      <c r="A452" s="269"/>
      <c r="B452" s="269"/>
      <c r="C452" s="285" t="s">
        <v>54</v>
      </c>
      <c r="D452" s="286">
        <v>0</v>
      </c>
      <c r="E452" s="286">
        <v>0</v>
      </c>
      <c r="F452" s="286">
        <v>0</v>
      </c>
      <c r="G452" s="286">
        <v>0</v>
      </c>
      <c r="H452" s="269"/>
      <c r="I452" s="269"/>
      <c r="J452" s="269"/>
      <c r="K452" s="269"/>
    </row>
    <row r="453" spans="1:11" ht="14.1" customHeight="1" x14ac:dyDescent="0.25">
      <c r="A453" s="269"/>
      <c r="B453" s="269"/>
      <c r="C453" s="285" t="s">
        <v>63</v>
      </c>
      <c r="D453" s="286">
        <v>0</v>
      </c>
      <c r="E453" s="286">
        <v>0</v>
      </c>
      <c r="F453" s="286">
        <v>0</v>
      </c>
      <c r="G453" s="286">
        <v>0</v>
      </c>
      <c r="H453" s="269"/>
      <c r="I453" s="269"/>
      <c r="J453" s="269"/>
      <c r="K453" s="269"/>
    </row>
    <row r="454" spans="1:11" ht="14.1" customHeight="1" x14ac:dyDescent="0.25">
      <c r="A454" s="269"/>
      <c r="B454" s="269"/>
      <c r="C454" s="285" t="s">
        <v>64</v>
      </c>
      <c r="D454" s="286">
        <v>0</v>
      </c>
      <c r="E454" s="286">
        <v>0</v>
      </c>
      <c r="F454" s="286">
        <v>0</v>
      </c>
      <c r="G454" s="286">
        <v>0</v>
      </c>
      <c r="H454" s="269"/>
      <c r="I454" s="269"/>
      <c r="J454" s="269"/>
      <c r="K454" s="269"/>
    </row>
    <row r="455" spans="1:11" ht="14.1" customHeight="1" x14ac:dyDescent="0.25">
      <c r="A455" s="269"/>
      <c r="B455" s="269"/>
      <c r="C455" s="285" t="s">
        <v>65</v>
      </c>
      <c r="D455" s="286">
        <v>0</v>
      </c>
      <c r="E455" s="286">
        <v>0</v>
      </c>
      <c r="F455" s="286">
        <v>0</v>
      </c>
      <c r="G455" s="286">
        <v>0</v>
      </c>
      <c r="H455" s="269"/>
      <c r="I455" s="269"/>
      <c r="J455" s="269"/>
      <c r="K455" s="269"/>
    </row>
    <row r="456" spans="1:11" ht="14.1" customHeight="1" x14ac:dyDescent="0.25">
      <c r="A456" s="269"/>
      <c r="B456" s="269"/>
      <c r="C456" s="285" t="s">
        <v>66</v>
      </c>
      <c r="D456" s="286">
        <v>0</v>
      </c>
      <c r="E456" s="286">
        <v>0</v>
      </c>
      <c r="F456" s="286">
        <v>0</v>
      </c>
      <c r="G456" s="286">
        <v>0</v>
      </c>
      <c r="H456" s="269"/>
      <c r="I456" s="269"/>
      <c r="J456" s="269"/>
      <c r="K456" s="269"/>
    </row>
    <row r="457" spans="1:11" ht="14.1" customHeight="1" x14ac:dyDescent="0.25">
      <c r="A457" s="269"/>
      <c r="B457" s="269"/>
      <c r="C457" s="285" t="s">
        <v>67</v>
      </c>
      <c r="D457" s="286">
        <v>600000</v>
      </c>
      <c r="E457" s="286">
        <v>0</v>
      </c>
      <c r="F457" s="286">
        <v>14000000</v>
      </c>
      <c r="G457" s="286">
        <v>0</v>
      </c>
      <c r="H457" s="269"/>
      <c r="I457" s="269"/>
      <c r="J457" s="269"/>
      <c r="K457" s="269"/>
    </row>
    <row r="458" spans="1:11" ht="14.1" customHeight="1" x14ac:dyDescent="0.25">
      <c r="A458" s="269"/>
      <c r="B458" s="269"/>
      <c r="C458" s="285" t="s">
        <v>54</v>
      </c>
      <c r="D458" s="286">
        <v>600000</v>
      </c>
      <c r="E458" s="286">
        <v>0</v>
      </c>
      <c r="F458" s="286">
        <v>14000000</v>
      </c>
      <c r="G458" s="286">
        <v>0</v>
      </c>
      <c r="H458" s="269"/>
      <c r="I458" s="269"/>
      <c r="J458" s="269"/>
      <c r="K458" s="269"/>
    </row>
    <row r="459" spans="1:11" ht="14.1" customHeight="1" x14ac:dyDescent="0.25">
      <c r="A459" s="269"/>
      <c r="B459" s="269"/>
      <c r="C459" s="285" t="s">
        <v>63</v>
      </c>
      <c r="D459" s="286">
        <v>0</v>
      </c>
      <c r="E459" s="286">
        <v>0</v>
      </c>
      <c r="F459" s="286">
        <v>0</v>
      </c>
      <c r="G459" s="286">
        <v>0</v>
      </c>
      <c r="H459" s="269"/>
      <c r="I459" s="269"/>
      <c r="J459" s="269"/>
      <c r="K459" s="269"/>
    </row>
    <row r="460" spans="1:11" ht="14.1" customHeight="1" x14ac:dyDescent="0.25">
      <c r="A460" s="269"/>
      <c r="B460" s="269"/>
      <c r="C460" s="285" t="s">
        <v>64</v>
      </c>
      <c r="D460" s="286">
        <v>0</v>
      </c>
      <c r="E460" s="286">
        <v>0</v>
      </c>
      <c r="F460" s="286">
        <v>0</v>
      </c>
      <c r="G460" s="286">
        <v>0</v>
      </c>
      <c r="H460" s="269"/>
      <c r="I460" s="269"/>
      <c r="J460" s="269"/>
      <c r="K460" s="269"/>
    </row>
    <row r="461" spans="1:11" ht="14.1" customHeight="1" x14ac:dyDescent="0.25">
      <c r="A461" s="269"/>
      <c r="B461" s="269"/>
      <c r="C461" s="285" t="s">
        <v>65</v>
      </c>
      <c r="D461" s="286">
        <v>0</v>
      </c>
      <c r="E461" s="286">
        <v>0</v>
      </c>
      <c r="F461" s="286">
        <v>0</v>
      </c>
      <c r="G461" s="286">
        <v>0</v>
      </c>
      <c r="H461" s="269"/>
      <c r="I461" s="269"/>
      <c r="J461" s="269"/>
      <c r="K461" s="269"/>
    </row>
    <row r="462" spans="1:11" ht="14.1" customHeight="1" x14ac:dyDescent="0.25">
      <c r="A462" s="269"/>
      <c r="B462" s="269"/>
      <c r="C462" s="285" t="s">
        <v>66</v>
      </c>
      <c r="D462" s="286">
        <v>0</v>
      </c>
      <c r="E462" s="286">
        <v>0</v>
      </c>
      <c r="F462" s="286">
        <v>0</v>
      </c>
      <c r="G462" s="286">
        <v>0</v>
      </c>
      <c r="H462" s="269"/>
      <c r="I462" s="269"/>
      <c r="J462" s="269"/>
      <c r="K462" s="269"/>
    </row>
    <row r="463" spans="1:11" ht="14.1" customHeight="1" x14ac:dyDescent="0.25">
      <c r="A463" s="269"/>
      <c r="B463" s="269"/>
      <c r="C463" s="285" t="s">
        <v>68</v>
      </c>
      <c r="D463" s="286">
        <v>0</v>
      </c>
      <c r="E463" s="286">
        <v>0</v>
      </c>
      <c r="F463" s="286">
        <v>0</v>
      </c>
      <c r="G463" s="286">
        <v>0</v>
      </c>
      <c r="H463" s="269"/>
      <c r="I463" s="269"/>
      <c r="J463" s="269"/>
      <c r="K463" s="269"/>
    </row>
    <row r="464" spans="1:11" ht="14.1" customHeight="1" x14ac:dyDescent="0.25">
      <c r="A464" s="269"/>
      <c r="B464" s="269"/>
      <c r="C464" s="285" t="s">
        <v>54</v>
      </c>
      <c r="D464" s="286">
        <v>0</v>
      </c>
      <c r="E464" s="286">
        <v>0</v>
      </c>
      <c r="F464" s="286">
        <v>0</v>
      </c>
      <c r="G464" s="286">
        <v>0</v>
      </c>
      <c r="H464" s="269"/>
      <c r="I464" s="269"/>
      <c r="J464" s="269"/>
      <c r="K464" s="269"/>
    </row>
    <row r="465" spans="1:11" ht="14.1" customHeight="1" x14ac:dyDescent="0.25">
      <c r="A465" s="269"/>
      <c r="B465" s="269"/>
      <c r="C465" s="285" t="s">
        <v>63</v>
      </c>
      <c r="D465" s="286">
        <v>0</v>
      </c>
      <c r="E465" s="286">
        <v>0</v>
      </c>
      <c r="F465" s="286">
        <v>0</v>
      </c>
      <c r="G465" s="286">
        <v>0</v>
      </c>
      <c r="H465" s="269"/>
      <c r="I465" s="269"/>
      <c r="J465" s="269"/>
      <c r="K465" s="269"/>
    </row>
    <row r="466" spans="1:11" ht="14.1" customHeight="1" x14ac:dyDescent="0.25">
      <c r="A466" s="269"/>
      <c r="B466" s="269"/>
      <c r="C466" s="285" t="s">
        <v>64</v>
      </c>
      <c r="D466" s="286">
        <v>0</v>
      </c>
      <c r="E466" s="286">
        <v>0</v>
      </c>
      <c r="F466" s="286">
        <v>0</v>
      </c>
      <c r="G466" s="286">
        <v>0</v>
      </c>
      <c r="H466" s="269"/>
      <c r="I466" s="269"/>
      <c r="J466" s="269"/>
      <c r="K466" s="269"/>
    </row>
    <row r="467" spans="1:11" ht="14.1" customHeight="1" x14ac:dyDescent="0.25">
      <c r="A467" s="269"/>
      <c r="B467" s="269"/>
      <c r="C467" s="285" t="s">
        <v>65</v>
      </c>
      <c r="D467" s="286">
        <v>0</v>
      </c>
      <c r="E467" s="286">
        <v>0</v>
      </c>
      <c r="F467" s="286">
        <v>0</v>
      </c>
      <c r="G467" s="286">
        <v>0</v>
      </c>
      <c r="H467" s="269"/>
      <c r="I467" s="269"/>
      <c r="J467" s="269"/>
      <c r="K467" s="269"/>
    </row>
    <row r="468" spans="1:11" ht="14.1" customHeight="1" x14ac:dyDescent="0.25">
      <c r="A468" s="269"/>
      <c r="B468" s="269"/>
      <c r="C468" s="285" t="s">
        <v>66</v>
      </c>
      <c r="D468" s="286">
        <v>0</v>
      </c>
      <c r="E468" s="286">
        <v>0</v>
      </c>
      <c r="F468" s="286">
        <v>0</v>
      </c>
      <c r="G468" s="286">
        <v>0</v>
      </c>
      <c r="H468" s="269"/>
      <c r="I468" s="269"/>
      <c r="J468" s="269"/>
      <c r="K468" s="269"/>
    </row>
    <row r="469" spans="1:11" ht="14.1" customHeight="1" x14ac:dyDescent="0.25">
      <c r="A469" s="269"/>
      <c r="B469" s="269"/>
      <c r="C469" s="285" t="s">
        <v>69</v>
      </c>
      <c r="D469" s="286">
        <v>0</v>
      </c>
      <c r="E469" s="286">
        <v>0</v>
      </c>
      <c r="F469" s="286">
        <v>0</v>
      </c>
      <c r="G469" s="286">
        <v>0</v>
      </c>
      <c r="H469" s="269"/>
      <c r="I469" s="269"/>
      <c r="J469" s="269"/>
      <c r="K469" s="269"/>
    </row>
    <row r="470" spans="1:11" ht="14.1" customHeight="1" x14ac:dyDescent="0.25">
      <c r="A470" s="269"/>
      <c r="B470" s="269"/>
      <c r="C470" s="285" t="s">
        <v>70</v>
      </c>
      <c r="D470" s="286">
        <v>0</v>
      </c>
      <c r="E470" s="286">
        <v>0</v>
      </c>
      <c r="F470" s="286">
        <v>0</v>
      </c>
      <c r="G470" s="286">
        <v>0</v>
      </c>
      <c r="H470" s="269"/>
      <c r="I470" s="269"/>
      <c r="J470" s="269"/>
      <c r="K470" s="269"/>
    </row>
    <row r="471" spans="1:11" ht="14.1" customHeight="1" x14ac:dyDescent="0.25">
      <c r="A471" s="269"/>
      <c r="B471" s="269"/>
      <c r="C471" s="287" t="s">
        <v>71</v>
      </c>
      <c r="D471" s="286">
        <v>600000</v>
      </c>
      <c r="E471" s="286">
        <v>0</v>
      </c>
      <c r="F471" s="286">
        <v>14000000</v>
      </c>
      <c r="G471" s="286">
        <v>0</v>
      </c>
      <c r="H471" s="269"/>
      <c r="I471" s="269"/>
      <c r="J471" s="269"/>
      <c r="K471" s="269"/>
    </row>
    <row r="472" spans="1:11" ht="14.1" customHeight="1" x14ac:dyDescent="0.25">
      <c r="A472" s="269"/>
      <c r="B472" s="269"/>
      <c r="C472" s="278" t="s">
        <v>1218</v>
      </c>
      <c r="D472" s="1458" t="s">
        <v>1219</v>
      </c>
      <c r="E472" s="1459"/>
      <c r="F472" s="1459"/>
      <c r="G472" s="1459"/>
      <c r="H472" s="269"/>
      <c r="I472" s="269"/>
      <c r="J472" s="269"/>
      <c r="K472" s="269"/>
    </row>
    <row r="473" spans="1:11" ht="14.1" customHeight="1" x14ac:dyDescent="0.25">
      <c r="A473" s="269"/>
      <c r="B473" s="269"/>
      <c r="C473" s="279" t="s">
        <v>33</v>
      </c>
      <c r="D473" s="1468" t="s">
        <v>1220</v>
      </c>
      <c r="E473" s="1469"/>
      <c r="F473" s="1469"/>
      <c r="G473" s="1469"/>
      <c r="H473" s="269"/>
      <c r="I473" s="269"/>
      <c r="J473" s="269"/>
      <c r="K473" s="269"/>
    </row>
    <row r="474" spans="1:11" ht="14.1" customHeight="1" x14ac:dyDescent="0.25">
      <c r="A474" s="269"/>
      <c r="B474" s="269"/>
      <c r="C474" s="280" t="s">
        <v>35</v>
      </c>
      <c r="D474" s="1470" t="s">
        <v>1221</v>
      </c>
      <c r="E474" s="1471"/>
      <c r="F474" s="1471"/>
      <c r="G474" s="1471"/>
      <c r="H474" s="269"/>
      <c r="I474" s="269"/>
      <c r="J474" s="269"/>
      <c r="K474" s="269"/>
    </row>
    <row r="475" spans="1:11" ht="14.1" customHeight="1" x14ac:dyDescent="0.25">
      <c r="A475" s="269"/>
      <c r="B475" s="269"/>
      <c r="C475" s="280" t="s">
        <v>37</v>
      </c>
      <c r="D475" s="1470" t="s">
        <v>1222</v>
      </c>
      <c r="E475" s="1471"/>
      <c r="F475" s="1471"/>
      <c r="G475" s="1471"/>
      <c r="H475" s="269"/>
      <c r="I475" s="269"/>
      <c r="J475" s="269"/>
      <c r="K475" s="269"/>
    </row>
    <row r="476" spans="1:11" ht="15" customHeight="1" x14ac:dyDescent="0.25">
      <c r="A476" s="269"/>
      <c r="B476" s="269"/>
      <c r="C476" s="281"/>
      <c r="D476" s="282">
        <v>2022</v>
      </c>
      <c r="E476" s="282">
        <v>2023</v>
      </c>
      <c r="F476" s="282">
        <v>2024</v>
      </c>
      <c r="G476" s="282">
        <v>2025</v>
      </c>
      <c r="H476" s="269"/>
      <c r="I476" s="269"/>
      <c r="J476" s="269"/>
      <c r="K476" s="269"/>
    </row>
    <row r="477" spans="1:11" ht="15" customHeight="1" x14ac:dyDescent="0.25">
      <c r="A477" s="269"/>
      <c r="B477" s="269"/>
      <c r="C477" s="283"/>
      <c r="D477" s="284" t="s">
        <v>17</v>
      </c>
      <c r="E477" s="284" t="s">
        <v>18</v>
      </c>
      <c r="F477" s="284" t="s">
        <v>18</v>
      </c>
      <c r="G477" s="284" t="s">
        <v>18</v>
      </c>
      <c r="H477" s="269"/>
      <c r="I477" s="269"/>
      <c r="J477" s="269"/>
      <c r="K477" s="269"/>
    </row>
    <row r="478" spans="1:11" ht="14.1" customHeight="1" x14ac:dyDescent="0.25">
      <c r="A478" s="269"/>
      <c r="B478" s="269"/>
      <c r="C478" s="273" t="s">
        <v>39</v>
      </c>
      <c r="D478" s="277" t="s">
        <v>134</v>
      </c>
      <c r="E478" s="277" t="s">
        <v>679</v>
      </c>
      <c r="F478" s="277" t="s">
        <v>134</v>
      </c>
      <c r="G478" s="277" t="s">
        <v>84</v>
      </c>
      <c r="H478" s="269"/>
      <c r="I478" s="269"/>
      <c r="J478" s="269"/>
      <c r="K478" s="269"/>
    </row>
    <row r="479" spans="1:11" ht="14.1" customHeight="1" x14ac:dyDescent="0.25">
      <c r="A479" s="269"/>
      <c r="B479" s="269"/>
      <c r="C479" s="273" t="s">
        <v>40</v>
      </c>
      <c r="D479" s="277" t="s">
        <v>48</v>
      </c>
      <c r="E479" s="277" t="s">
        <v>1223</v>
      </c>
      <c r="F479" s="277" t="s">
        <v>1224</v>
      </c>
      <c r="G479" s="277" t="s">
        <v>729</v>
      </c>
      <c r="H479" s="269"/>
      <c r="I479" s="269"/>
      <c r="J479" s="269"/>
      <c r="K479" s="269"/>
    </row>
    <row r="480" spans="1:11" ht="14.1" customHeight="1" x14ac:dyDescent="0.25">
      <c r="A480" s="269"/>
      <c r="B480" s="269"/>
      <c r="C480" s="273" t="s">
        <v>43</v>
      </c>
      <c r="D480" s="277" t="s">
        <v>48</v>
      </c>
      <c r="E480" s="277" t="s">
        <v>1225</v>
      </c>
      <c r="F480" s="277" t="s">
        <v>1226</v>
      </c>
      <c r="G480" s="277" t="s">
        <v>729</v>
      </c>
      <c r="H480" s="269"/>
      <c r="I480" s="269"/>
      <c r="J480" s="269"/>
      <c r="K480" s="269"/>
    </row>
    <row r="481" spans="1:11" ht="14.1" customHeight="1" x14ac:dyDescent="0.25">
      <c r="A481" s="269"/>
      <c r="B481" s="269"/>
      <c r="C481" s="273" t="s">
        <v>46</v>
      </c>
      <c r="D481" s="277" t="s">
        <v>47</v>
      </c>
      <c r="E481" s="277" t="s">
        <v>134</v>
      </c>
      <c r="F481" s="277" t="s">
        <v>727</v>
      </c>
      <c r="G481" s="277" t="s">
        <v>83</v>
      </c>
      <c r="H481" s="269"/>
      <c r="I481" s="269"/>
      <c r="J481" s="269"/>
      <c r="K481" s="269"/>
    </row>
    <row r="482" spans="1:11" ht="14.1" customHeight="1" x14ac:dyDescent="0.25">
      <c r="A482" s="269"/>
      <c r="B482" s="269"/>
      <c r="C482" s="273" t="s">
        <v>49</v>
      </c>
      <c r="D482" s="277" t="s">
        <v>47</v>
      </c>
      <c r="E482" s="277" t="s">
        <v>47</v>
      </c>
      <c r="F482" s="277" t="s">
        <v>1227</v>
      </c>
      <c r="G482" s="277" t="s">
        <v>1228</v>
      </c>
      <c r="H482" s="269"/>
      <c r="I482" s="269"/>
      <c r="J482" s="269"/>
      <c r="K482" s="269"/>
    </row>
    <row r="483" spans="1:11" ht="14.1" customHeight="1" x14ac:dyDescent="0.25">
      <c r="A483" s="269"/>
      <c r="B483" s="269"/>
      <c r="C483" s="273" t="s">
        <v>51</v>
      </c>
      <c r="D483" s="277" t="s">
        <v>47</v>
      </c>
      <c r="E483" s="277" t="s">
        <v>47</v>
      </c>
      <c r="F483" s="277" t="s">
        <v>1229</v>
      </c>
      <c r="G483" s="277" t="s">
        <v>1230</v>
      </c>
      <c r="H483" s="269"/>
      <c r="I483" s="269"/>
      <c r="J483" s="269"/>
      <c r="K483" s="269"/>
    </row>
    <row r="484" spans="1:11" ht="14.1" customHeight="1" x14ac:dyDescent="0.25">
      <c r="A484" s="269"/>
      <c r="B484" s="269"/>
      <c r="C484" s="1472" t="s">
        <v>52</v>
      </c>
      <c r="D484" s="1473"/>
      <c r="E484" s="1473"/>
      <c r="F484" s="1473"/>
      <c r="G484" s="1473"/>
      <c r="H484" s="269"/>
      <c r="I484" s="269"/>
      <c r="J484" s="269"/>
      <c r="K484" s="269"/>
    </row>
    <row r="485" spans="1:11" ht="14.1" customHeight="1" x14ac:dyDescent="0.25">
      <c r="A485" s="269"/>
      <c r="B485" s="269"/>
      <c r="C485" s="281"/>
      <c r="D485" s="282">
        <v>2022</v>
      </c>
      <c r="E485" s="282">
        <v>2023</v>
      </c>
      <c r="F485" s="282">
        <v>2024</v>
      </c>
      <c r="G485" s="282">
        <v>2025</v>
      </c>
      <c r="H485" s="269"/>
      <c r="I485" s="269"/>
      <c r="J485" s="269"/>
      <c r="K485" s="269"/>
    </row>
    <row r="486" spans="1:11" ht="14.1" customHeight="1" x14ac:dyDescent="0.25">
      <c r="A486" s="269"/>
      <c r="B486" s="269"/>
      <c r="C486" s="283"/>
      <c r="D486" s="284" t="s">
        <v>17</v>
      </c>
      <c r="E486" s="284" t="s">
        <v>18</v>
      </c>
      <c r="F486" s="284" t="s">
        <v>18</v>
      </c>
      <c r="G486" s="284" t="s">
        <v>18</v>
      </c>
      <c r="H486" s="269"/>
      <c r="I486" s="269"/>
      <c r="J486" s="269"/>
      <c r="K486" s="269"/>
    </row>
    <row r="487" spans="1:11" ht="14.1" customHeight="1" x14ac:dyDescent="0.25">
      <c r="A487" s="269"/>
      <c r="B487" s="269"/>
      <c r="C487" s="285" t="s">
        <v>53</v>
      </c>
      <c r="D487" s="286">
        <v>0</v>
      </c>
      <c r="E487" s="286">
        <v>0</v>
      </c>
      <c r="F487" s="286">
        <v>0</v>
      </c>
      <c r="G487" s="286">
        <v>0</v>
      </c>
      <c r="H487" s="269"/>
      <c r="I487" s="269"/>
      <c r="J487" s="269"/>
      <c r="K487" s="269"/>
    </row>
    <row r="488" spans="1:11" ht="14.1" customHeight="1" x14ac:dyDescent="0.25">
      <c r="A488" s="269"/>
      <c r="B488" s="269"/>
      <c r="C488" s="285" t="s">
        <v>54</v>
      </c>
      <c r="D488" s="286">
        <v>0</v>
      </c>
      <c r="E488" s="286">
        <v>0</v>
      </c>
      <c r="F488" s="286">
        <v>0</v>
      </c>
      <c r="G488" s="286">
        <v>0</v>
      </c>
      <c r="H488" s="269"/>
      <c r="I488" s="269"/>
      <c r="J488" s="269"/>
      <c r="K488" s="269"/>
    </row>
    <row r="489" spans="1:11" ht="14.1" customHeight="1" x14ac:dyDescent="0.25">
      <c r="A489" s="269"/>
      <c r="B489" s="269"/>
      <c r="C489" s="285" t="s">
        <v>55</v>
      </c>
      <c r="D489" s="286">
        <v>0</v>
      </c>
      <c r="E489" s="286">
        <v>0</v>
      </c>
      <c r="F489" s="286">
        <v>0</v>
      </c>
      <c r="G489" s="286">
        <v>0</v>
      </c>
      <c r="H489" s="269"/>
      <c r="I489" s="269"/>
      <c r="J489" s="269"/>
      <c r="K489" s="269"/>
    </row>
    <row r="490" spans="1:11" ht="14.1" customHeight="1" x14ac:dyDescent="0.25">
      <c r="A490" s="269"/>
      <c r="B490" s="269"/>
      <c r="C490" s="285" t="s">
        <v>56</v>
      </c>
      <c r="D490" s="286">
        <v>0</v>
      </c>
      <c r="E490" s="286">
        <v>0</v>
      </c>
      <c r="F490" s="286">
        <v>0</v>
      </c>
      <c r="G490" s="286">
        <v>0</v>
      </c>
      <c r="H490" s="269"/>
      <c r="I490" s="269"/>
      <c r="J490" s="269"/>
      <c r="K490" s="269"/>
    </row>
    <row r="491" spans="1:11" ht="14.1" customHeight="1" x14ac:dyDescent="0.25">
      <c r="A491" s="269"/>
      <c r="B491" s="269"/>
      <c r="C491" s="285" t="s">
        <v>54</v>
      </c>
      <c r="D491" s="286">
        <v>0</v>
      </c>
      <c r="E491" s="286">
        <v>0</v>
      </c>
      <c r="F491" s="286">
        <v>0</v>
      </c>
      <c r="G491" s="286">
        <v>0</v>
      </c>
      <c r="H491" s="269"/>
      <c r="I491" s="269"/>
      <c r="J491" s="269"/>
      <c r="K491" s="269"/>
    </row>
    <row r="492" spans="1:11" ht="14.1" customHeight="1" x14ac:dyDescent="0.25">
      <c r="A492" s="269"/>
      <c r="B492" s="269"/>
      <c r="C492" s="285" t="s">
        <v>55</v>
      </c>
      <c r="D492" s="286">
        <v>0</v>
      </c>
      <c r="E492" s="286">
        <v>0</v>
      </c>
      <c r="F492" s="286">
        <v>0</v>
      </c>
      <c r="G492" s="286">
        <v>0</v>
      </c>
      <c r="H492" s="269"/>
      <c r="I492" s="269"/>
      <c r="J492" s="269"/>
      <c r="K492" s="269"/>
    </row>
    <row r="493" spans="1:11" ht="14.1" customHeight="1" x14ac:dyDescent="0.25">
      <c r="A493" s="269"/>
      <c r="B493" s="269"/>
      <c r="C493" s="285" t="s">
        <v>57</v>
      </c>
      <c r="D493" s="286">
        <v>0</v>
      </c>
      <c r="E493" s="286">
        <v>0</v>
      </c>
      <c r="F493" s="286">
        <v>0</v>
      </c>
      <c r="G493" s="286">
        <v>0</v>
      </c>
      <c r="H493" s="269"/>
      <c r="I493" s="269"/>
      <c r="J493" s="269"/>
      <c r="K493" s="269"/>
    </row>
    <row r="494" spans="1:11" ht="14.1" customHeight="1" x14ac:dyDescent="0.25">
      <c r="A494" s="269"/>
      <c r="B494" s="269"/>
      <c r="C494" s="285" t="s">
        <v>54</v>
      </c>
      <c r="D494" s="286">
        <v>0</v>
      </c>
      <c r="E494" s="286">
        <v>0</v>
      </c>
      <c r="F494" s="286">
        <v>0</v>
      </c>
      <c r="G494" s="286">
        <v>0</v>
      </c>
      <c r="H494" s="269"/>
      <c r="I494" s="269"/>
      <c r="J494" s="269"/>
      <c r="K494" s="269"/>
    </row>
    <row r="495" spans="1:11" ht="14.1" customHeight="1" x14ac:dyDescent="0.25">
      <c r="A495" s="269"/>
      <c r="B495" s="269"/>
      <c r="C495" s="285" t="s">
        <v>55</v>
      </c>
      <c r="D495" s="286">
        <v>0</v>
      </c>
      <c r="E495" s="286">
        <v>0</v>
      </c>
      <c r="F495" s="286">
        <v>0</v>
      </c>
      <c r="G495" s="286">
        <v>0</v>
      </c>
      <c r="H495" s="269"/>
      <c r="I495" s="269"/>
      <c r="J495" s="269"/>
      <c r="K495" s="269"/>
    </row>
    <row r="496" spans="1:11" ht="14.1" customHeight="1" x14ac:dyDescent="0.25">
      <c r="A496" s="269"/>
      <c r="B496" s="269"/>
      <c r="C496" s="285" t="s">
        <v>58</v>
      </c>
      <c r="D496" s="286">
        <v>0</v>
      </c>
      <c r="E496" s="286">
        <v>0</v>
      </c>
      <c r="F496" s="286">
        <v>0</v>
      </c>
      <c r="G496" s="286">
        <v>0</v>
      </c>
      <c r="H496" s="269"/>
      <c r="I496" s="269"/>
      <c r="J496" s="269"/>
      <c r="K496" s="269"/>
    </row>
    <row r="497" spans="1:11" ht="14.1" customHeight="1" x14ac:dyDescent="0.25">
      <c r="A497" s="269"/>
      <c r="B497" s="269"/>
      <c r="C497" s="285" t="s">
        <v>54</v>
      </c>
      <c r="D497" s="286">
        <v>0</v>
      </c>
      <c r="E497" s="286">
        <v>0</v>
      </c>
      <c r="F497" s="286">
        <v>0</v>
      </c>
      <c r="G497" s="286">
        <v>0</v>
      </c>
      <c r="H497" s="269"/>
      <c r="I497" s="269"/>
      <c r="J497" s="269"/>
      <c r="K497" s="269"/>
    </row>
    <row r="498" spans="1:11" ht="14.1" customHeight="1" x14ac:dyDescent="0.25">
      <c r="A498" s="269"/>
      <c r="B498" s="269"/>
      <c r="C498" s="285" t="s">
        <v>55</v>
      </c>
      <c r="D498" s="286">
        <v>0</v>
      </c>
      <c r="E498" s="286">
        <v>0</v>
      </c>
      <c r="F498" s="286">
        <v>0</v>
      </c>
      <c r="G498" s="286">
        <v>0</v>
      </c>
      <c r="H498" s="269"/>
      <c r="I498" s="269"/>
      <c r="J498" s="269"/>
      <c r="K498" s="269"/>
    </row>
    <row r="499" spans="1:11" ht="14.1" customHeight="1" x14ac:dyDescent="0.25">
      <c r="A499" s="269"/>
      <c r="B499" s="269"/>
      <c r="C499" s="285" t="s">
        <v>59</v>
      </c>
      <c r="D499" s="286">
        <v>0</v>
      </c>
      <c r="E499" s="286">
        <v>0</v>
      </c>
      <c r="F499" s="286">
        <v>0</v>
      </c>
      <c r="G499" s="286">
        <v>0</v>
      </c>
      <c r="H499" s="269"/>
      <c r="I499" s="269"/>
      <c r="J499" s="269"/>
      <c r="K499" s="269"/>
    </row>
    <row r="500" spans="1:11" ht="14.1" customHeight="1" x14ac:dyDescent="0.25">
      <c r="A500" s="269"/>
      <c r="B500" s="269"/>
      <c r="C500" s="285" t="s">
        <v>54</v>
      </c>
      <c r="D500" s="286">
        <v>0</v>
      </c>
      <c r="E500" s="286">
        <v>0</v>
      </c>
      <c r="F500" s="286">
        <v>0</v>
      </c>
      <c r="G500" s="286">
        <v>0</v>
      </c>
      <c r="H500" s="269"/>
      <c r="I500" s="269"/>
      <c r="J500" s="269"/>
      <c r="K500" s="269"/>
    </row>
    <row r="501" spans="1:11" ht="14.1" customHeight="1" x14ac:dyDescent="0.25">
      <c r="A501" s="269"/>
      <c r="B501" s="269"/>
      <c r="C501" s="285" t="s">
        <v>55</v>
      </c>
      <c r="D501" s="286">
        <v>0</v>
      </c>
      <c r="E501" s="286">
        <v>0</v>
      </c>
      <c r="F501" s="286">
        <v>0</v>
      </c>
      <c r="G501" s="286">
        <v>0</v>
      </c>
      <c r="H501" s="269"/>
      <c r="I501" s="269"/>
      <c r="J501" s="269"/>
      <c r="K501" s="269"/>
    </row>
    <row r="502" spans="1:11" ht="14.1" customHeight="1" x14ac:dyDescent="0.25">
      <c r="A502" s="269"/>
      <c r="B502" s="269"/>
      <c r="C502" s="285" t="s">
        <v>60</v>
      </c>
      <c r="D502" s="286">
        <v>0</v>
      </c>
      <c r="E502" s="286">
        <v>0</v>
      </c>
      <c r="F502" s="286">
        <v>0</v>
      </c>
      <c r="G502" s="286">
        <v>0</v>
      </c>
      <c r="H502" s="269"/>
      <c r="I502" s="269"/>
      <c r="J502" s="269"/>
      <c r="K502" s="269"/>
    </row>
    <row r="503" spans="1:11" ht="14.1" customHeight="1" x14ac:dyDescent="0.25">
      <c r="A503" s="269"/>
      <c r="B503" s="269"/>
      <c r="C503" s="285" t="s">
        <v>54</v>
      </c>
      <c r="D503" s="286">
        <v>0</v>
      </c>
      <c r="E503" s="286">
        <v>0</v>
      </c>
      <c r="F503" s="286">
        <v>0</v>
      </c>
      <c r="G503" s="286">
        <v>0</v>
      </c>
      <c r="H503" s="269"/>
      <c r="I503" s="269"/>
      <c r="J503" s="269"/>
      <c r="K503" s="269"/>
    </row>
    <row r="504" spans="1:11" ht="14.1" customHeight="1" x14ac:dyDescent="0.25">
      <c r="A504" s="269"/>
      <c r="B504" s="269"/>
      <c r="C504" s="285" t="s">
        <v>55</v>
      </c>
      <c r="D504" s="286">
        <v>0</v>
      </c>
      <c r="E504" s="286">
        <v>0</v>
      </c>
      <c r="F504" s="286">
        <v>0</v>
      </c>
      <c r="G504" s="286">
        <v>0</v>
      </c>
      <c r="H504" s="269"/>
      <c r="I504" s="269"/>
      <c r="J504" s="269"/>
      <c r="K504" s="269"/>
    </row>
    <row r="505" spans="1:11" ht="14.1" customHeight="1" x14ac:dyDescent="0.25">
      <c r="A505" s="269"/>
      <c r="B505" s="269"/>
      <c r="C505" s="285" t="s">
        <v>61</v>
      </c>
      <c r="D505" s="286">
        <v>0</v>
      </c>
      <c r="E505" s="286">
        <v>0</v>
      </c>
      <c r="F505" s="286">
        <v>0</v>
      </c>
      <c r="G505" s="286">
        <v>0</v>
      </c>
      <c r="H505" s="269"/>
      <c r="I505" s="269"/>
      <c r="J505" s="269"/>
      <c r="K505" s="269"/>
    </row>
    <row r="506" spans="1:11" ht="14.1" customHeight="1" x14ac:dyDescent="0.25">
      <c r="A506" s="269"/>
      <c r="B506" s="269"/>
      <c r="C506" s="285" t="s">
        <v>54</v>
      </c>
      <c r="D506" s="286">
        <v>0</v>
      </c>
      <c r="E506" s="286">
        <v>0</v>
      </c>
      <c r="F506" s="286">
        <v>0</v>
      </c>
      <c r="G506" s="286">
        <v>0</v>
      </c>
      <c r="H506" s="269"/>
      <c r="I506" s="269"/>
      <c r="J506" s="269"/>
      <c r="K506" s="269"/>
    </row>
    <row r="507" spans="1:11" ht="14.1" customHeight="1" x14ac:dyDescent="0.25">
      <c r="A507" s="269"/>
      <c r="B507" s="269"/>
      <c r="C507" s="285" t="s">
        <v>55</v>
      </c>
      <c r="D507" s="286">
        <v>0</v>
      </c>
      <c r="E507" s="286">
        <v>0</v>
      </c>
      <c r="F507" s="286">
        <v>0</v>
      </c>
      <c r="G507" s="286">
        <v>0</v>
      </c>
      <c r="H507" s="269"/>
      <c r="I507" s="269"/>
      <c r="J507" s="269"/>
      <c r="K507" s="269"/>
    </row>
    <row r="508" spans="1:11" ht="14.1" customHeight="1" x14ac:dyDescent="0.25">
      <c r="A508" s="269"/>
      <c r="B508" s="269"/>
      <c r="C508" s="285" t="s">
        <v>62</v>
      </c>
      <c r="D508" s="286">
        <v>0</v>
      </c>
      <c r="E508" s="286">
        <v>0</v>
      </c>
      <c r="F508" s="286">
        <v>0</v>
      </c>
      <c r="G508" s="286">
        <v>0</v>
      </c>
      <c r="H508" s="269"/>
      <c r="I508" s="269"/>
      <c r="J508" s="269"/>
      <c r="K508" s="269"/>
    </row>
    <row r="509" spans="1:11" ht="14.1" customHeight="1" x14ac:dyDescent="0.25">
      <c r="A509" s="269"/>
      <c r="B509" s="269"/>
      <c r="C509" s="285" t="s">
        <v>54</v>
      </c>
      <c r="D509" s="286">
        <v>0</v>
      </c>
      <c r="E509" s="286">
        <v>0</v>
      </c>
      <c r="F509" s="286">
        <v>0</v>
      </c>
      <c r="G509" s="286">
        <v>0</v>
      </c>
      <c r="H509" s="269"/>
      <c r="I509" s="269"/>
      <c r="J509" s="269"/>
      <c r="K509" s="269"/>
    </row>
    <row r="510" spans="1:11" ht="14.1" customHeight="1" x14ac:dyDescent="0.25">
      <c r="A510" s="269"/>
      <c r="B510" s="269"/>
      <c r="C510" s="285" t="s">
        <v>63</v>
      </c>
      <c r="D510" s="286">
        <v>0</v>
      </c>
      <c r="E510" s="286">
        <v>0</v>
      </c>
      <c r="F510" s="286">
        <v>0</v>
      </c>
      <c r="G510" s="286">
        <v>0</v>
      </c>
      <c r="H510" s="269"/>
      <c r="I510" s="269"/>
      <c r="J510" s="269"/>
      <c r="K510" s="269"/>
    </row>
    <row r="511" spans="1:11" ht="14.1" customHeight="1" x14ac:dyDescent="0.25">
      <c r="A511" s="269"/>
      <c r="B511" s="269"/>
      <c r="C511" s="285" t="s">
        <v>64</v>
      </c>
      <c r="D511" s="286">
        <v>0</v>
      </c>
      <c r="E511" s="286">
        <v>0</v>
      </c>
      <c r="F511" s="286">
        <v>0</v>
      </c>
      <c r="G511" s="286">
        <v>0</v>
      </c>
      <c r="H511" s="269"/>
      <c r="I511" s="269"/>
      <c r="J511" s="269"/>
      <c r="K511" s="269"/>
    </row>
    <row r="512" spans="1:11" ht="14.1" customHeight="1" x14ac:dyDescent="0.25">
      <c r="A512" s="269"/>
      <c r="B512" s="269"/>
      <c r="C512" s="285" t="s">
        <v>65</v>
      </c>
      <c r="D512" s="286">
        <v>0</v>
      </c>
      <c r="E512" s="286">
        <v>0</v>
      </c>
      <c r="F512" s="286">
        <v>0</v>
      </c>
      <c r="G512" s="286">
        <v>0</v>
      </c>
      <c r="H512" s="269"/>
      <c r="I512" s="269"/>
      <c r="J512" s="269"/>
      <c r="K512" s="269"/>
    </row>
    <row r="513" spans="1:11" ht="14.1" customHeight="1" x14ac:dyDescent="0.25">
      <c r="A513" s="269"/>
      <c r="B513" s="269"/>
      <c r="C513" s="285" t="s">
        <v>66</v>
      </c>
      <c r="D513" s="286">
        <v>0</v>
      </c>
      <c r="E513" s="286">
        <v>0</v>
      </c>
      <c r="F513" s="286">
        <v>0</v>
      </c>
      <c r="G513" s="286">
        <v>0</v>
      </c>
      <c r="H513" s="269"/>
      <c r="I513" s="269"/>
      <c r="J513" s="269"/>
      <c r="K513" s="269"/>
    </row>
    <row r="514" spans="1:11" ht="14.1" customHeight="1" x14ac:dyDescent="0.25">
      <c r="A514" s="269"/>
      <c r="B514" s="269"/>
      <c r="C514" s="285" t="s">
        <v>67</v>
      </c>
      <c r="D514" s="286">
        <v>0</v>
      </c>
      <c r="E514" s="286">
        <v>83160000</v>
      </c>
      <c r="F514" s="286">
        <v>23600000</v>
      </c>
      <c r="G514" s="286">
        <v>1200000</v>
      </c>
      <c r="H514" s="269"/>
      <c r="I514" s="269"/>
      <c r="J514" s="269"/>
      <c r="K514" s="269"/>
    </row>
    <row r="515" spans="1:11" ht="14.1" customHeight="1" x14ac:dyDescent="0.25">
      <c r="A515" s="269"/>
      <c r="B515" s="269"/>
      <c r="C515" s="285" t="s">
        <v>54</v>
      </c>
      <c r="D515" s="286">
        <v>0</v>
      </c>
      <c r="E515" s="286">
        <v>83160000</v>
      </c>
      <c r="F515" s="286">
        <v>23600000</v>
      </c>
      <c r="G515" s="286">
        <v>1200000</v>
      </c>
      <c r="H515" s="269"/>
      <c r="I515" s="269"/>
      <c r="J515" s="269"/>
      <c r="K515" s="269"/>
    </row>
    <row r="516" spans="1:11" ht="14.1" customHeight="1" x14ac:dyDescent="0.25">
      <c r="A516" s="269"/>
      <c r="B516" s="269"/>
      <c r="C516" s="285" t="s">
        <v>63</v>
      </c>
      <c r="D516" s="286">
        <v>0</v>
      </c>
      <c r="E516" s="286">
        <v>0</v>
      </c>
      <c r="F516" s="286">
        <v>0</v>
      </c>
      <c r="G516" s="286">
        <v>0</v>
      </c>
      <c r="H516" s="269"/>
      <c r="I516" s="269"/>
      <c r="J516" s="269"/>
      <c r="K516" s="269"/>
    </row>
    <row r="517" spans="1:11" ht="14.1" customHeight="1" x14ac:dyDescent="0.25">
      <c r="A517" s="269"/>
      <c r="B517" s="269"/>
      <c r="C517" s="285" t="s">
        <v>64</v>
      </c>
      <c r="D517" s="286">
        <v>0</v>
      </c>
      <c r="E517" s="286">
        <v>0</v>
      </c>
      <c r="F517" s="286">
        <v>0</v>
      </c>
      <c r="G517" s="286">
        <v>0</v>
      </c>
      <c r="H517" s="269"/>
      <c r="I517" s="269"/>
      <c r="J517" s="269"/>
      <c r="K517" s="269"/>
    </row>
    <row r="518" spans="1:11" ht="14.1" customHeight="1" x14ac:dyDescent="0.25">
      <c r="A518" s="269"/>
      <c r="B518" s="269"/>
      <c r="C518" s="285" t="s">
        <v>65</v>
      </c>
      <c r="D518" s="286">
        <v>0</v>
      </c>
      <c r="E518" s="286">
        <v>0</v>
      </c>
      <c r="F518" s="286">
        <v>0</v>
      </c>
      <c r="G518" s="286">
        <v>0</v>
      </c>
      <c r="H518" s="269"/>
      <c r="I518" s="269"/>
      <c r="J518" s="269"/>
      <c r="K518" s="269"/>
    </row>
    <row r="519" spans="1:11" ht="14.1" customHeight="1" x14ac:dyDescent="0.25">
      <c r="A519" s="269"/>
      <c r="B519" s="269"/>
      <c r="C519" s="285" t="s">
        <v>66</v>
      </c>
      <c r="D519" s="286">
        <v>0</v>
      </c>
      <c r="E519" s="286">
        <v>0</v>
      </c>
      <c r="F519" s="286">
        <v>0</v>
      </c>
      <c r="G519" s="286">
        <v>0</v>
      </c>
      <c r="H519" s="269"/>
      <c r="I519" s="269"/>
      <c r="J519" s="269"/>
      <c r="K519" s="269"/>
    </row>
    <row r="520" spans="1:11" ht="14.1" customHeight="1" x14ac:dyDescent="0.25">
      <c r="A520" s="269"/>
      <c r="B520" s="269"/>
      <c r="C520" s="285" t="s">
        <v>68</v>
      </c>
      <c r="D520" s="286">
        <v>0</v>
      </c>
      <c r="E520" s="286">
        <v>0</v>
      </c>
      <c r="F520" s="286">
        <v>0</v>
      </c>
      <c r="G520" s="286">
        <v>0</v>
      </c>
      <c r="H520" s="269"/>
      <c r="I520" s="269"/>
      <c r="J520" s="269"/>
      <c r="K520" s="269"/>
    </row>
    <row r="521" spans="1:11" ht="14.1" customHeight="1" x14ac:dyDescent="0.25">
      <c r="A521" s="269"/>
      <c r="B521" s="269"/>
      <c r="C521" s="285" t="s">
        <v>54</v>
      </c>
      <c r="D521" s="286">
        <v>0</v>
      </c>
      <c r="E521" s="286">
        <v>0</v>
      </c>
      <c r="F521" s="286">
        <v>0</v>
      </c>
      <c r="G521" s="286">
        <v>0</v>
      </c>
      <c r="H521" s="269"/>
      <c r="I521" s="269"/>
      <c r="J521" s="269"/>
      <c r="K521" s="269"/>
    </row>
    <row r="522" spans="1:11" ht="14.1" customHeight="1" x14ac:dyDescent="0.25">
      <c r="A522" s="269"/>
      <c r="B522" s="269"/>
      <c r="C522" s="285" t="s">
        <v>63</v>
      </c>
      <c r="D522" s="286">
        <v>0</v>
      </c>
      <c r="E522" s="286">
        <v>0</v>
      </c>
      <c r="F522" s="286">
        <v>0</v>
      </c>
      <c r="G522" s="286">
        <v>0</v>
      </c>
      <c r="H522" s="269"/>
      <c r="I522" s="269"/>
      <c r="J522" s="269"/>
      <c r="K522" s="269"/>
    </row>
    <row r="523" spans="1:11" ht="14.1" customHeight="1" x14ac:dyDescent="0.25">
      <c r="A523" s="269"/>
      <c r="B523" s="269"/>
      <c r="C523" s="285" t="s">
        <v>64</v>
      </c>
      <c r="D523" s="286">
        <v>0</v>
      </c>
      <c r="E523" s="286">
        <v>0</v>
      </c>
      <c r="F523" s="286">
        <v>0</v>
      </c>
      <c r="G523" s="286">
        <v>0</v>
      </c>
      <c r="H523" s="269"/>
      <c r="I523" s="269"/>
      <c r="J523" s="269"/>
      <c r="K523" s="269"/>
    </row>
    <row r="524" spans="1:11" ht="14.1" customHeight="1" x14ac:dyDescent="0.25">
      <c r="A524" s="269"/>
      <c r="B524" s="269"/>
      <c r="C524" s="285" t="s">
        <v>65</v>
      </c>
      <c r="D524" s="286">
        <v>0</v>
      </c>
      <c r="E524" s="286">
        <v>0</v>
      </c>
      <c r="F524" s="286">
        <v>0</v>
      </c>
      <c r="G524" s="286">
        <v>0</v>
      </c>
      <c r="H524" s="269"/>
      <c r="I524" s="269"/>
      <c r="J524" s="269"/>
      <c r="K524" s="269"/>
    </row>
    <row r="525" spans="1:11" ht="14.1" customHeight="1" x14ac:dyDescent="0.25">
      <c r="A525" s="269"/>
      <c r="B525" s="269"/>
      <c r="C525" s="285" t="s">
        <v>66</v>
      </c>
      <c r="D525" s="286">
        <v>0</v>
      </c>
      <c r="E525" s="286">
        <v>0</v>
      </c>
      <c r="F525" s="286">
        <v>0</v>
      </c>
      <c r="G525" s="286">
        <v>0</v>
      </c>
      <c r="H525" s="269"/>
      <c r="I525" s="269"/>
      <c r="J525" s="269"/>
      <c r="K525" s="269"/>
    </row>
    <row r="526" spans="1:11" ht="14.1" customHeight="1" x14ac:dyDescent="0.25">
      <c r="A526" s="269"/>
      <c r="B526" s="269"/>
      <c r="C526" s="285" t="s">
        <v>69</v>
      </c>
      <c r="D526" s="286">
        <v>0</v>
      </c>
      <c r="E526" s="286">
        <v>0</v>
      </c>
      <c r="F526" s="286">
        <v>0</v>
      </c>
      <c r="G526" s="286">
        <v>0</v>
      </c>
      <c r="H526" s="269"/>
      <c r="I526" s="269"/>
      <c r="J526" s="269"/>
      <c r="K526" s="269"/>
    </row>
    <row r="527" spans="1:11" ht="14.1" customHeight="1" x14ac:dyDescent="0.25">
      <c r="A527" s="269"/>
      <c r="B527" s="269"/>
      <c r="C527" s="285" t="s">
        <v>70</v>
      </c>
      <c r="D527" s="286">
        <v>0</v>
      </c>
      <c r="E527" s="286">
        <v>0</v>
      </c>
      <c r="F527" s="286">
        <v>0</v>
      </c>
      <c r="G527" s="286">
        <v>0</v>
      </c>
      <c r="H527" s="269"/>
      <c r="I527" s="269"/>
      <c r="J527" s="269"/>
      <c r="K527" s="269"/>
    </row>
    <row r="528" spans="1:11" ht="14.1" customHeight="1" x14ac:dyDescent="0.25">
      <c r="A528" s="269"/>
      <c r="B528" s="269"/>
      <c r="C528" s="287" t="s">
        <v>71</v>
      </c>
      <c r="D528" s="286">
        <v>0</v>
      </c>
      <c r="E528" s="286">
        <v>83160000</v>
      </c>
      <c r="F528" s="286">
        <v>23600000</v>
      </c>
      <c r="G528" s="286">
        <v>1200000</v>
      </c>
      <c r="H528" s="269"/>
      <c r="I528" s="269"/>
      <c r="J528" s="269"/>
      <c r="K528" s="269"/>
    </row>
    <row r="529" spans="1:11" ht="14.1" customHeight="1" x14ac:dyDescent="0.25">
      <c r="A529" s="269"/>
      <c r="B529" s="269"/>
      <c r="C529" s="278" t="s">
        <v>47</v>
      </c>
      <c r="D529" s="1458" t="s">
        <v>1231</v>
      </c>
      <c r="E529" s="1459"/>
      <c r="F529" s="1459"/>
      <c r="G529" s="1459"/>
      <c r="H529" s="269"/>
      <c r="I529" s="269"/>
      <c r="J529" s="269"/>
      <c r="K529" s="269"/>
    </row>
    <row r="530" spans="1:11" ht="14.1" customHeight="1" x14ac:dyDescent="0.25">
      <c r="A530" s="269"/>
      <c r="B530" s="269"/>
      <c r="C530" s="279" t="s">
        <v>33</v>
      </c>
      <c r="D530" s="1468" t="s">
        <v>1232</v>
      </c>
      <c r="E530" s="1469"/>
      <c r="F530" s="1469"/>
      <c r="G530" s="1469"/>
      <c r="H530" s="269"/>
      <c r="I530" s="269"/>
      <c r="J530" s="269"/>
      <c r="K530" s="269"/>
    </row>
    <row r="531" spans="1:11" ht="14.1" customHeight="1" x14ac:dyDescent="0.25">
      <c r="A531" s="269"/>
      <c r="B531" s="269"/>
      <c r="C531" s="280" t="s">
        <v>35</v>
      </c>
      <c r="D531" s="1470" t="s">
        <v>1232</v>
      </c>
      <c r="E531" s="1471"/>
      <c r="F531" s="1471"/>
      <c r="G531" s="1471"/>
      <c r="H531" s="269"/>
      <c r="I531" s="269"/>
      <c r="J531" s="269"/>
      <c r="K531" s="269"/>
    </row>
    <row r="532" spans="1:11" ht="14.1" customHeight="1" x14ac:dyDescent="0.25">
      <c r="A532" s="269"/>
      <c r="B532" s="269"/>
      <c r="C532" s="280" t="s">
        <v>37</v>
      </c>
      <c r="D532" s="1470" t="s">
        <v>671</v>
      </c>
      <c r="E532" s="1471"/>
      <c r="F532" s="1471"/>
      <c r="G532" s="1471"/>
      <c r="H532" s="269"/>
      <c r="I532" s="269"/>
      <c r="J532" s="269"/>
      <c r="K532" s="269"/>
    </row>
    <row r="533" spans="1:11" ht="15" customHeight="1" x14ac:dyDescent="0.25">
      <c r="A533" s="269"/>
      <c r="B533" s="269"/>
      <c r="C533" s="281"/>
      <c r="D533" s="282">
        <v>2022</v>
      </c>
      <c r="E533" s="282">
        <v>2023</v>
      </c>
      <c r="F533" s="282">
        <v>2024</v>
      </c>
      <c r="G533" s="282">
        <v>2025</v>
      </c>
      <c r="H533" s="269"/>
      <c r="I533" s="269"/>
      <c r="J533" s="269"/>
      <c r="K533" s="269"/>
    </row>
    <row r="534" spans="1:11" ht="15" customHeight="1" x14ac:dyDescent="0.25">
      <c r="A534" s="269"/>
      <c r="B534" s="269"/>
      <c r="C534" s="283"/>
      <c r="D534" s="284" t="s">
        <v>17</v>
      </c>
      <c r="E534" s="284" t="s">
        <v>18</v>
      </c>
      <c r="F534" s="284" t="s">
        <v>18</v>
      </c>
      <c r="G534" s="284" t="s">
        <v>18</v>
      </c>
      <c r="H534" s="269"/>
      <c r="I534" s="269"/>
      <c r="J534" s="269"/>
      <c r="K534" s="269"/>
    </row>
    <row r="535" spans="1:11" ht="14.1" customHeight="1" x14ac:dyDescent="0.25">
      <c r="A535" s="269"/>
      <c r="B535" s="269"/>
      <c r="C535" s="273" t="s">
        <v>39</v>
      </c>
      <c r="D535" s="277" t="s">
        <v>47</v>
      </c>
      <c r="E535" s="277" t="s">
        <v>48</v>
      </c>
      <c r="F535" s="277" t="s">
        <v>84</v>
      </c>
      <c r="G535" s="277" t="s">
        <v>84</v>
      </c>
      <c r="H535" s="269"/>
      <c r="I535" s="269"/>
      <c r="J535" s="269"/>
      <c r="K535" s="269"/>
    </row>
    <row r="536" spans="1:11" ht="14.1" customHeight="1" x14ac:dyDescent="0.25">
      <c r="A536" s="269"/>
      <c r="B536" s="269"/>
      <c r="C536" s="273" t="s">
        <v>40</v>
      </c>
      <c r="D536" s="277" t="s">
        <v>47</v>
      </c>
      <c r="E536" s="277" t="s">
        <v>48</v>
      </c>
      <c r="F536" s="277" t="s">
        <v>1233</v>
      </c>
      <c r="G536" s="277" t="s">
        <v>1233</v>
      </c>
      <c r="H536" s="269"/>
      <c r="I536" s="269"/>
      <c r="J536" s="269"/>
      <c r="K536" s="269"/>
    </row>
    <row r="537" spans="1:11" ht="14.1" customHeight="1" x14ac:dyDescent="0.25">
      <c r="A537" s="269"/>
      <c r="B537" s="269"/>
      <c r="C537" s="273" t="s">
        <v>43</v>
      </c>
      <c r="D537" s="277" t="s">
        <v>48</v>
      </c>
      <c r="E537" s="277" t="s">
        <v>48</v>
      </c>
      <c r="F537" s="277" t="s">
        <v>1233</v>
      </c>
      <c r="G537" s="277" t="s">
        <v>1233</v>
      </c>
      <c r="H537" s="269"/>
      <c r="I537" s="269"/>
      <c r="J537" s="269"/>
      <c r="K537" s="269"/>
    </row>
    <row r="538" spans="1:11" ht="14.1" customHeight="1" x14ac:dyDescent="0.25">
      <c r="A538" s="269"/>
      <c r="B538" s="269"/>
      <c r="C538" s="273" t="s">
        <v>46</v>
      </c>
      <c r="D538" s="277" t="s">
        <v>47</v>
      </c>
      <c r="E538" s="277" t="s">
        <v>47</v>
      </c>
      <c r="F538" s="277" t="s">
        <v>47</v>
      </c>
      <c r="G538" s="277" t="s">
        <v>48</v>
      </c>
      <c r="H538" s="269"/>
      <c r="I538" s="269"/>
      <c r="J538" s="269"/>
      <c r="K538" s="269"/>
    </row>
    <row r="539" spans="1:11" ht="14.1" customHeight="1" x14ac:dyDescent="0.25">
      <c r="A539" s="269"/>
      <c r="B539" s="269"/>
      <c r="C539" s="273" t="s">
        <v>49</v>
      </c>
      <c r="D539" s="277" t="s">
        <v>47</v>
      </c>
      <c r="E539" s="277" t="s">
        <v>47</v>
      </c>
      <c r="F539" s="277" t="s">
        <v>47</v>
      </c>
      <c r="G539" s="277" t="s">
        <v>48</v>
      </c>
      <c r="H539" s="269"/>
      <c r="I539" s="269"/>
      <c r="J539" s="269"/>
      <c r="K539" s="269"/>
    </row>
    <row r="540" spans="1:11" ht="14.1" customHeight="1" x14ac:dyDescent="0.25">
      <c r="A540" s="269"/>
      <c r="B540" s="269"/>
      <c r="C540" s="273" t="s">
        <v>51</v>
      </c>
      <c r="D540" s="277" t="s">
        <v>47</v>
      </c>
      <c r="E540" s="277" t="s">
        <v>47</v>
      </c>
      <c r="F540" s="277" t="s">
        <v>47</v>
      </c>
      <c r="G540" s="277" t="s">
        <v>48</v>
      </c>
      <c r="H540" s="269"/>
      <c r="I540" s="269"/>
      <c r="J540" s="269"/>
      <c r="K540" s="269"/>
    </row>
    <row r="541" spans="1:11" ht="14.1" customHeight="1" x14ac:dyDescent="0.25">
      <c r="A541" s="269"/>
      <c r="B541" s="269"/>
      <c r="C541" s="1472" t="s">
        <v>52</v>
      </c>
      <c r="D541" s="1473"/>
      <c r="E541" s="1473"/>
      <c r="F541" s="1473"/>
      <c r="G541" s="1473"/>
      <c r="H541" s="269"/>
      <c r="I541" s="269"/>
      <c r="J541" s="269"/>
      <c r="K541" s="269"/>
    </row>
    <row r="542" spans="1:11" ht="14.1" customHeight="1" x14ac:dyDescent="0.25">
      <c r="A542" s="269"/>
      <c r="B542" s="269"/>
      <c r="C542" s="281"/>
      <c r="D542" s="282">
        <v>2022</v>
      </c>
      <c r="E542" s="282">
        <v>2023</v>
      </c>
      <c r="F542" s="282">
        <v>2024</v>
      </c>
      <c r="G542" s="282">
        <v>2025</v>
      </c>
      <c r="H542" s="269"/>
      <c r="I542" s="269"/>
      <c r="J542" s="269"/>
      <c r="K542" s="269"/>
    </row>
    <row r="543" spans="1:11" ht="14.1" customHeight="1" x14ac:dyDescent="0.25">
      <c r="A543" s="269"/>
      <c r="B543" s="269"/>
      <c r="C543" s="283"/>
      <c r="D543" s="284" t="s">
        <v>17</v>
      </c>
      <c r="E543" s="284" t="s">
        <v>18</v>
      </c>
      <c r="F543" s="284" t="s">
        <v>18</v>
      </c>
      <c r="G543" s="284" t="s">
        <v>18</v>
      </c>
      <c r="H543" s="269"/>
      <c r="I543" s="269"/>
      <c r="J543" s="269"/>
      <c r="K543" s="269"/>
    </row>
    <row r="544" spans="1:11" ht="14.1" customHeight="1" x14ac:dyDescent="0.25">
      <c r="A544" s="269"/>
      <c r="B544" s="269"/>
      <c r="C544" s="285" t="s">
        <v>53</v>
      </c>
      <c r="D544" s="288" t="s">
        <v>47</v>
      </c>
      <c r="E544" s="286">
        <v>0</v>
      </c>
      <c r="F544" s="286">
        <v>0</v>
      </c>
      <c r="G544" s="286">
        <v>0</v>
      </c>
      <c r="H544" s="269"/>
      <c r="I544" s="269"/>
      <c r="J544" s="269"/>
      <c r="K544" s="269"/>
    </row>
    <row r="545" spans="1:11" ht="14.1" customHeight="1" x14ac:dyDescent="0.25">
      <c r="A545" s="269"/>
      <c r="B545" s="269"/>
      <c r="C545" s="285" t="s">
        <v>54</v>
      </c>
      <c r="D545" s="288" t="s">
        <v>47</v>
      </c>
      <c r="E545" s="286">
        <v>0</v>
      </c>
      <c r="F545" s="286">
        <v>0</v>
      </c>
      <c r="G545" s="286">
        <v>0</v>
      </c>
      <c r="H545" s="269"/>
      <c r="I545" s="269"/>
      <c r="J545" s="269"/>
      <c r="K545" s="269"/>
    </row>
    <row r="546" spans="1:11" ht="14.1" customHeight="1" x14ac:dyDescent="0.25">
      <c r="A546" s="269"/>
      <c r="B546" s="269"/>
      <c r="C546" s="285" t="s">
        <v>55</v>
      </c>
      <c r="D546" s="288" t="s">
        <v>47</v>
      </c>
      <c r="E546" s="286">
        <v>0</v>
      </c>
      <c r="F546" s="286">
        <v>0</v>
      </c>
      <c r="G546" s="286">
        <v>0</v>
      </c>
      <c r="H546" s="269"/>
      <c r="I546" s="269"/>
      <c r="J546" s="269"/>
      <c r="K546" s="269"/>
    </row>
    <row r="547" spans="1:11" ht="14.1" customHeight="1" x14ac:dyDescent="0.25">
      <c r="A547" s="269"/>
      <c r="B547" s="269"/>
      <c r="C547" s="285" t="s">
        <v>56</v>
      </c>
      <c r="D547" s="288" t="s">
        <v>47</v>
      </c>
      <c r="E547" s="286">
        <v>0</v>
      </c>
      <c r="F547" s="286">
        <v>0</v>
      </c>
      <c r="G547" s="286">
        <v>0</v>
      </c>
      <c r="H547" s="269"/>
      <c r="I547" s="269"/>
      <c r="J547" s="269"/>
      <c r="K547" s="269"/>
    </row>
    <row r="548" spans="1:11" ht="14.1" customHeight="1" x14ac:dyDescent="0.25">
      <c r="A548" s="269"/>
      <c r="B548" s="269"/>
      <c r="C548" s="285" t="s">
        <v>54</v>
      </c>
      <c r="D548" s="288" t="s">
        <v>47</v>
      </c>
      <c r="E548" s="286">
        <v>0</v>
      </c>
      <c r="F548" s="286">
        <v>0</v>
      </c>
      <c r="G548" s="286">
        <v>0</v>
      </c>
      <c r="H548" s="269"/>
      <c r="I548" s="269"/>
      <c r="J548" s="269"/>
      <c r="K548" s="269"/>
    </row>
    <row r="549" spans="1:11" ht="14.1" customHeight="1" x14ac:dyDescent="0.25">
      <c r="A549" s="269"/>
      <c r="B549" s="269"/>
      <c r="C549" s="285" t="s">
        <v>55</v>
      </c>
      <c r="D549" s="288" t="s">
        <v>47</v>
      </c>
      <c r="E549" s="286">
        <v>0</v>
      </c>
      <c r="F549" s="286">
        <v>0</v>
      </c>
      <c r="G549" s="286">
        <v>0</v>
      </c>
      <c r="H549" s="269"/>
      <c r="I549" s="269"/>
      <c r="J549" s="269"/>
      <c r="K549" s="269"/>
    </row>
    <row r="550" spans="1:11" ht="14.1" customHeight="1" x14ac:dyDescent="0.25">
      <c r="A550" s="269"/>
      <c r="B550" s="269"/>
      <c r="C550" s="285" t="s">
        <v>57</v>
      </c>
      <c r="D550" s="288" t="s">
        <v>47</v>
      </c>
      <c r="E550" s="286">
        <v>0</v>
      </c>
      <c r="F550" s="286">
        <v>0</v>
      </c>
      <c r="G550" s="286">
        <v>0</v>
      </c>
      <c r="H550" s="269"/>
      <c r="I550" s="269"/>
      <c r="J550" s="269"/>
      <c r="K550" s="269"/>
    </row>
    <row r="551" spans="1:11" ht="14.1" customHeight="1" x14ac:dyDescent="0.25">
      <c r="A551" s="269"/>
      <c r="B551" s="269"/>
      <c r="C551" s="285" t="s">
        <v>54</v>
      </c>
      <c r="D551" s="288" t="s">
        <v>47</v>
      </c>
      <c r="E551" s="286">
        <v>0</v>
      </c>
      <c r="F551" s="286">
        <v>0</v>
      </c>
      <c r="G551" s="286">
        <v>0</v>
      </c>
      <c r="H551" s="269"/>
      <c r="I551" s="269"/>
      <c r="J551" s="269"/>
      <c r="K551" s="269"/>
    </row>
    <row r="552" spans="1:11" ht="14.1" customHeight="1" x14ac:dyDescent="0.25">
      <c r="A552" s="269"/>
      <c r="B552" s="269"/>
      <c r="C552" s="285" t="s">
        <v>55</v>
      </c>
      <c r="D552" s="288" t="s">
        <v>47</v>
      </c>
      <c r="E552" s="286">
        <v>0</v>
      </c>
      <c r="F552" s="286">
        <v>0</v>
      </c>
      <c r="G552" s="286">
        <v>0</v>
      </c>
      <c r="H552" s="269"/>
      <c r="I552" s="269"/>
      <c r="J552" s="269"/>
      <c r="K552" s="269"/>
    </row>
    <row r="553" spans="1:11" ht="14.1" customHeight="1" x14ac:dyDescent="0.25">
      <c r="A553" s="269"/>
      <c r="B553" s="269"/>
      <c r="C553" s="285" t="s">
        <v>58</v>
      </c>
      <c r="D553" s="288" t="s">
        <v>47</v>
      </c>
      <c r="E553" s="286">
        <v>0</v>
      </c>
      <c r="F553" s="286">
        <v>0</v>
      </c>
      <c r="G553" s="286">
        <v>0</v>
      </c>
      <c r="H553" s="269"/>
      <c r="I553" s="269"/>
      <c r="J553" s="269"/>
      <c r="K553" s="269"/>
    </row>
    <row r="554" spans="1:11" ht="14.1" customHeight="1" x14ac:dyDescent="0.25">
      <c r="A554" s="269"/>
      <c r="B554" s="269"/>
      <c r="C554" s="285" t="s">
        <v>54</v>
      </c>
      <c r="D554" s="288" t="s">
        <v>47</v>
      </c>
      <c r="E554" s="286">
        <v>0</v>
      </c>
      <c r="F554" s="286">
        <v>0</v>
      </c>
      <c r="G554" s="286">
        <v>0</v>
      </c>
      <c r="H554" s="269"/>
      <c r="I554" s="269"/>
      <c r="J554" s="269"/>
      <c r="K554" s="269"/>
    </row>
    <row r="555" spans="1:11" ht="14.1" customHeight="1" x14ac:dyDescent="0.25">
      <c r="A555" s="269"/>
      <c r="B555" s="269"/>
      <c r="C555" s="285" t="s">
        <v>55</v>
      </c>
      <c r="D555" s="288" t="s">
        <v>47</v>
      </c>
      <c r="E555" s="286">
        <v>0</v>
      </c>
      <c r="F555" s="286">
        <v>0</v>
      </c>
      <c r="G555" s="286">
        <v>0</v>
      </c>
      <c r="H555" s="269"/>
      <c r="I555" s="269"/>
      <c r="J555" s="269"/>
      <c r="K555" s="269"/>
    </row>
    <row r="556" spans="1:11" ht="14.1" customHeight="1" x14ac:dyDescent="0.25">
      <c r="A556" s="269"/>
      <c r="B556" s="269"/>
      <c r="C556" s="285" t="s">
        <v>59</v>
      </c>
      <c r="D556" s="288" t="s">
        <v>47</v>
      </c>
      <c r="E556" s="286">
        <v>0</v>
      </c>
      <c r="F556" s="286">
        <v>0</v>
      </c>
      <c r="G556" s="286">
        <v>0</v>
      </c>
      <c r="H556" s="269"/>
      <c r="I556" s="269"/>
      <c r="J556" s="269"/>
      <c r="K556" s="269"/>
    </row>
    <row r="557" spans="1:11" ht="14.1" customHeight="1" x14ac:dyDescent="0.25">
      <c r="A557" s="269"/>
      <c r="B557" s="269"/>
      <c r="C557" s="285" t="s">
        <v>54</v>
      </c>
      <c r="D557" s="288" t="s">
        <v>47</v>
      </c>
      <c r="E557" s="286">
        <v>0</v>
      </c>
      <c r="F557" s="286">
        <v>0</v>
      </c>
      <c r="G557" s="286">
        <v>0</v>
      </c>
      <c r="H557" s="269"/>
      <c r="I557" s="269"/>
      <c r="J557" s="269"/>
      <c r="K557" s="269"/>
    </row>
    <row r="558" spans="1:11" ht="14.1" customHeight="1" x14ac:dyDescent="0.25">
      <c r="A558" s="269"/>
      <c r="B558" s="269"/>
      <c r="C558" s="285" t="s">
        <v>55</v>
      </c>
      <c r="D558" s="288" t="s">
        <v>47</v>
      </c>
      <c r="E558" s="286">
        <v>0</v>
      </c>
      <c r="F558" s="286">
        <v>0</v>
      </c>
      <c r="G558" s="286">
        <v>0</v>
      </c>
      <c r="H558" s="269"/>
      <c r="I558" s="269"/>
      <c r="J558" s="269"/>
      <c r="K558" s="269"/>
    </row>
    <row r="559" spans="1:11" ht="14.1" customHeight="1" x14ac:dyDescent="0.25">
      <c r="A559" s="269"/>
      <c r="B559" s="269"/>
      <c r="C559" s="285" t="s">
        <v>60</v>
      </c>
      <c r="D559" s="288" t="s">
        <v>47</v>
      </c>
      <c r="E559" s="286">
        <v>0</v>
      </c>
      <c r="F559" s="286">
        <v>0</v>
      </c>
      <c r="G559" s="286">
        <v>0</v>
      </c>
      <c r="H559" s="269"/>
      <c r="I559" s="269"/>
      <c r="J559" s="269"/>
      <c r="K559" s="269"/>
    </row>
    <row r="560" spans="1:11" ht="14.1" customHeight="1" x14ac:dyDescent="0.25">
      <c r="A560" s="269"/>
      <c r="B560" s="269"/>
      <c r="C560" s="285" t="s">
        <v>54</v>
      </c>
      <c r="D560" s="288" t="s">
        <v>47</v>
      </c>
      <c r="E560" s="286">
        <v>0</v>
      </c>
      <c r="F560" s="286">
        <v>0</v>
      </c>
      <c r="G560" s="286">
        <v>0</v>
      </c>
      <c r="H560" s="269"/>
      <c r="I560" s="269"/>
      <c r="J560" s="269"/>
      <c r="K560" s="269"/>
    </row>
    <row r="561" spans="1:11" ht="14.1" customHeight="1" x14ac:dyDescent="0.25">
      <c r="A561" s="269"/>
      <c r="B561" s="269"/>
      <c r="C561" s="285" t="s">
        <v>55</v>
      </c>
      <c r="D561" s="288" t="s">
        <v>47</v>
      </c>
      <c r="E561" s="286">
        <v>0</v>
      </c>
      <c r="F561" s="286">
        <v>0</v>
      </c>
      <c r="G561" s="286">
        <v>0</v>
      </c>
      <c r="H561" s="269"/>
      <c r="I561" s="269"/>
      <c r="J561" s="269"/>
      <c r="K561" s="269"/>
    </row>
    <row r="562" spans="1:11" ht="14.1" customHeight="1" x14ac:dyDescent="0.25">
      <c r="A562" s="269"/>
      <c r="B562" s="269"/>
      <c r="C562" s="285" t="s">
        <v>61</v>
      </c>
      <c r="D562" s="288" t="s">
        <v>47</v>
      </c>
      <c r="E562" s="286">
        <v>0</v>
      </c>
      <c r="F562" s="286">
        <v>0</v>
      </c>
      <c r="G562" s="286">
        <v>0</v>
      </c>
      <c r="H562" s="269"/>
      <c r="I562" s="269"/>
      <c r="J562" s="269"/>
      <c r="K562" s="269"/>
    </row>
    <row r="563" spans="1:11" ht="14.1" customHeight="1" x14ac:dyDescent="0.25">
      <c r="A563" s="269"/>
      <c r="B563" s="269"/>
      <c r="C563" s="285" t="s">
        <v>54</v>
      </c>
      <c r="D563" s="288" t="s">
        <v>47</v>
      </c>
      <c r="E563" s="286">
        <v>0</v>
      </c>
      <c r="F563" s="286">
        <v>0</v>
      </c>
      <c r="G563" s="286">
        <v>0</v>
      </c>
      <c r="H563" s="269"/>
      <c r="I563" s="269"/>
      <c r="J563" s="269"/>
      <c r="K563" s="269"/>
    </row>
    <row r="564" spans="1:11" ht="14.1" customHeight="1" x14ac:dyDescent="0.25">
      <c r="A564" s="269"/>
      <c r="B564" s="269"/>
      <c r="C564" s="285" t="s">
        <v>55</v>
      </c>
      <c r="D564" s="288" t="s">
        <v>47</v>
      </c>
      <c r="E564" s="286">
        <v>0</v>
      </c>
      <c r="F564" s="286">
        <v>0</v>
      </c>
      <c r="G564" s="286">
        <v>0</v>
      </c>
      <c r="H564" s="269"/>
      <c r="I564" s="269"/>
      <c r="J564" s="269"/>
      <c r="K564" s="269"/>
    </row>
    <row r="565" spans="1:11" ht="14.1" customHeight="1" x14ac:dyDescent="0.25">
      <c r="A565" s="269"/>
      <c r="B565" s="269"/>
      <c r="C565" s="285" t="s">
        <v>62</v>
      </c>
      <c r="D565" s="288" t="s">
        <v>47</v>
      </c>
      <c r="E565" s="286">
        <v>0</v>
      </c>
      <c r="F565" s="286">
        <v>0</v>
      </c>
      <c r="G565" s="286">
        <v>0</v>
      </c>
      <c r="H565" s="269"/>
      <c r="I565" s="269"/>
      <c r="J565" s="269"/>
      <c r="K565" s="269"/>
    </row>
    <row r="566" spans="1:11" ht="14.1" customHeight="1" x14ac:dyDescent="0.25">
      <c r="A566" s="269"/>
      <c r="B566" s="269"/>
      <c r="C566" s="285" t="s">
        <v>54</v>
      </c>
      <c r="D566" s="288" t="s">
        <v>47</v>
      </c>
      <c r="E566" s="286">
        <v>0</v>
      </c>
      <c r="F566" s="286">
        <v>0</v>
      </c>
      <c r="G566" s="286">
        <v>0</v>
      </c>
      <c r="H566" s="269"/>
      <c r="I566" s="269"/>
      <c r="J566" s="269"/>
      <c r="K566" s="269"/>
    </row>
    <row r="567" spans="1:11" ht="14.1" customHeight="1" x14ac:dyDescent="0.25">
      <c r="A567" s="269"/>
      <c r="B567" s="269"/>
      <c r="C567" s="285" t="s">
        <v>63</v>
      </c>
      <c r="D567" s="288" t="s">
        <v>47</v>
      </c>
      <c r="E567" s="286">
        <v>0</v>
      </c>
      <c r="F567" s="286">
        <v>0</v>
      </c>
      <c r="G567" s="286">
        <v>0</v>
      </c>
      <c r="H567" s="269"/>
      <c r="I567" s="269"/>
      <c r="J567" s="269"/>
      <c r="K567" s="269"/>
    </row>
    <row r="568" spans="1:11" ht="14.1" customHeight="1" x14ac:dyDescent="0.25">
      <c r="A568" s="269"/>
      <c r="B568" s="269"/>
      <c r="C568" s="285" t="s">
        <v>64</v>
      </c>
      <c r="D568" s="288" t="s">
        <v>47</v>
      </c>
      <c r="E568" s="286">
        <v>0</v>
      </c>
      <c r="F568" s="286">
        <v>0</v>
      </c>
      <c r="G568" s="286">
        <v>0</v>
      </c>
      <c r="H568" s="269"/>
      <c r="I568" s="269"/>
      <c r="J568" s="269"/>
      <c r="K568" s="269"/>
    </row>
    <row r="569" spans="1:11" ht="14.1" customHeight="1" x14ac:dyDescent="0.25">
      <c r="A569" s="269"/>
      <c r="B569" s="269"/>
      <c r="C569" s="285" t="s">
        <v>65</v>
      </c>
      <c r="D569" s="288" t="s">
        <v>47</v>
      </c>
      <c r="E569" s="286">
        <v>0</v>
      </c>
      <c r="F569" s="286">
        <v>0</v>
      </c>
      <c r="G569" s="286">
        <v>0</v>
      </c>
      <c r="H569" s="269"/>
      <c r="I569" s="269"/>
      <c r="J569" s="269"/>
      <c r="K569" s="269"/>
    </row>
    <row r="570" spans="1:11" ht="14.1" customHeight="1" x14ac:dyDescent="0.25">
      <c r="A570" s="269"/>
      <c r="B570" s="269"/>
      <c r="C570" s="285" t="s">
        <v>66</v>
      </c>
      <c r="D570" s="288" t="s">
        <v>47</v>
      </c>
      <c r="E570" s="286">
        <v>0</v>
      </c>
      <c r="F570" s="286">
        <v>0</v>
      </c>
      <c r="G570" s="286">
        <v>0</v>
      </c>
      <c r="H570" s="269"/>
      <c r="I570" s="269"/>
      <c r="J570" s="269"/>
      <c r="K570" s="269"/>
    </row>
    <row r="571" spans="1:11" ht="14.1" customHeight="1" x14ac:dyDescent="0.25">
      <c r="A571" s="269"/>
      <c r="B571" s="269"/>
      <c r="C571" s="285" t="s">
        <v>67</v>
      </c>
      <c r="D571" s="288" t="s">
        <v>47</v>
      </c>
      <c r="E571" s="286">
        <v>0</v>
      </c>
      <c r="F571" s="286">
        <v>48800000</v>
      </c>
      <c r="G571" s="286">
        <v>48800000</v>
      </c>
      <c r="H571" s="269"/>
      <c r="I571" s="269"/>
      <c r="J571" s="269"/>
      <c r="K571" s="269"/>
    </row>
    <row r="572" spans="1:11" ht="14.1" customHeight="1" x14ac:dyDescent="0.25">
      <c r="A572" s="269"/>
      <c r="B572" s="269"/>
      <c r="C572" s="285" t="s">
        <v>54</v>
      </c>
      <c r="D572" s="288" t="s">
        <v>47</v>
      </c>
      <c r="E572" s="286">
        <v>0</v>
      </c>
      <c r="F572" s="286">
        <v>48800000</v>
      </c>
      <c r="G572" s="286">
        <v>48800000</v>
      </c>
      <c r="H572" s="269"/>
      <c r="I572" s="269"/>
      <c r="J572" s="269"/>
      <c r="K572" s="269"/>
    </row>
    <row r="573" spans="1:11" ht="14.1" customHeight="1" x14ac:dyDescent="0.25">
      <c r="A573" s="269"/>
      <c r="B573" s="269"/>
      <c r="C573" s="285" t="s">
        <v>63</v>
      </c>
      <c r="D573" s="288" t="s">
        <v>47</v>
      </c>
      <c r="E573" s="286">
        <v>0</v>
      </c>
      <c r="F573" s="286">
        <v>0</v>
      </c>
      <c r="G573" s="286">
        <v>0</v>
      </c>
      <c r="H573" s="269"/>
      <c r="I573" s="269"/>
      <c r="J573" s="269"/>
      <c r="K573" s="269"/>
    </row>
    <row r="574" spans="1:11" ht="14.1" customHeight="1" x14ac:dyDescent="0.25">
      <c r="A574" s="269"/>
      <c r="B574" s="269"/>
      <c r="C574" s="285" t="s">
        <v>64</v>
      </c>
      <c r="D574" s="288" t="s">
        <v>47</v>
      </c>
      <c r="E574" s="286">
        <v>0</v>
      </c>
      <c r="F574" s="286">
        <v>0</v>
      </c>
      <c r="G574" s="286">
        <v>0</v>
      </c>
      <c r="H574" s="269"/>
      <c r="I574" s="269"/>
      <c r="J574" s="269"/>
      <c r="K574" s="269"/>
    </row>
    <row r="575" spans="1:11" ht="14.1" customHeight="1" x14ac:dyDescent="0.25">
      <c r="A575" s="269"/>
      <c r="B575" s="269"/>
      <c r="C575" s="285" t="s">
        <v>65</v>
      </c>
      <c r="D575" s="288" t="s">
        <v>47</v>
      </c>
      <c r="E575" s="286">
        <v>0</v>
      </c>
      <c r="F575" s="286">
        <v>0</v>
      </c>
      <c r="G575" s="286">
        <v>0</v>
      </c>
      <c r="H575" s="269"/>
      <c r="I575" s="269"/>
      <c r="J575" s="269"/>
      <c r="K575" s="269"/>
    </row>
    <row r="576" spans="1:11" ht="14.1" customHeight="1" x14ac:dyDescent="0.25">
      <c r="A576" s="269"/>
      <c r="B576" s="269"/>
      <c r="C576" s="285" t="s">
        <v>66</v>
      </c>
      <c r="D576" s="288" t="s">
        <v>47</v>
      </c>
      <c r="E576" s="286">
        <v>0</v>
      </c>
      <c r="F576" s="286">
        <v>0</v>
      </c>
      <c r="G576" s="286">
        <v>0</v>
      </c>
      <c r="H576" s="269"/>
      <c r="I576" s="269"/>
      <c r="J576" s="269"/>
      <c r="K576" s="269"/>
    </row>
    <row r="577" spans="1:11" ht="14.1" customHeight="1" x14ac:dyDescent="0.25">
      <c r="A577" s="269"/>
      <c r="B577" s="269"/>
      <c r="C577" s="285" t="s">
        <v>68</v>
      </c>
      <c r="D577" s="288" t="s">
        <v>47</v>
      </c>
      <c r="E577" s="286">
        <v>0</v>
      </c>
      <c r="F577" s="286">
        <v>0</v>
      </c>
      <c r="G577" s="286">
        <v>0</v>
      </c>
      <c r="H577" s="269"/>
      <c r="I577" s="269"/>
      <c r="J577" s="269"/>
      <c r="K577" s="269"/>
    </row>
    <row r="578" spans="1:11" ht="14.1" customHeight="1" x14ac:dyDescent="0.25">
      <c r="A578" s="269"/>
      <c r="B578" s="269"/>
      <c r="C578" s="285" t="s">
        <v>54</v>
      </c>
      <c r="D578" s="288" t="s">
        <v>47</v>
      </c>
      <c r="E578" s="286">
        <v>0</v>
      </c>
      <c r="F578" s="286">
        <v>0</v>
      </c>
      <c r="G578" s="286">
        <v>0</v>
      </c>
      <c r="H578" s="269"/>
      <c r="I578" s="269"/>
      <c r="J578" s="269"/>
      <c r="K578" s="269"/>
    </row>
    <row r="579" spans="1:11" ht="14.1" customHeight="1" x14ac:dyDescent="0.25">
      <c r="A579" s="269"/>
      <c r="B579" s="269"/>
      <c r="C579" s="285" t="s">
        <v>63</v>
      </c>
      <c r="D579" s="288" t="s">
        <v>47</v>
      </c>
      <c r="E579" s="286">
        <v>0</v>
      </c>
      <c r="F579" s="286">
        <v>0</v>
      </c>
      <c r="G579" s="286">
        <v>0</v>
      </c>
      <c r="H579" s="269"/>
      <c r="I579" s="269"/>
      <c r="J579" s="269"/>
      <c r="K579" s="269"/>
    </row>
    <row r="580" spans="1:11" ht="14.1" customHeight="1" x14ac:dyDescent="0.25">
      <c r="A580" s="269"/>
      <c r="B580" s="269"/>
      <c r="C580" s="285" t="s">
        <v>64</v>
      </c>
      <c r="D580" s="288" t="s">
        <v>47</v>
      </c>
      <c r="E580" s="286">
        <v>0</v>
      </c>
      <c r="F580" s="286">
        <v>0</v>
      </c>
      <c r="G580" s="286">
        <v>0</v>
      </c>
      <c r="H580" s="269"/>
      <c r="I580" s="269"/>
      <c r="J580" s="269"/>
      <c r="K580" s="269"/>
    </row>
    <row r="581" spans="1:11" ht="14.1" customHeight="1" x14ac:dyDescent="0.25">
      <c r="A581" s="269"/>
      <c r="B581" s="269"/>
      <c r="C581" s="285" t="s">
        <v>65</v>
      </c>
      <c r="D581" s="288" t="s">
        <v>47</v>
      </c>
      <c r="E581" s="286">
        <v>0</v>
      </c>
      <c r="F581" s="286">
        <v>0</v>
      </c>
      <c r="G581" s="286">
        <v>0</v>
      </c>
      <c r="H581" s="269"/>
      <c r="I581" s="269"/>
      <c r="J581" s="269"/>
      <c r="K581" s="269"/>
    </row>
    <row r="582" spans="1:11" ht="14.1" customHeight="1" x14ac:dyDescent="0.25">
      <c r="A582" s="269"/>
      <c r="B582" s="269"/>
      <c r="C582" s="285" t="s">
        <v>66</v>
      </c>
      <c r="D582" s="288" t="s">
        <v>47</v>
      </c>
      <c r="E582" s="286">
        <v>0</v>
      </c>
      <c r="F582" s="286">
        <v>0</v>
      </c>
      <c r="G582" s="286">
        <v>0</v>
      </c>
      <c r="H582" s="269"/>
      <c r="I582" s="269"/>
      <c r="J582" s="269"/>
      <c r="K582" s="269"/>
    </row>
    <row r="583" spans="1:11" ht="14.1" customHeight="1" x14ac:dyDescent="0.25">
      <c r="A583" s="269"/>
      <c r="B583" s="269"/>
      <c r="C583" s="285" t="s">
        <v>69</v>
      </c>
      <c r="D583" s="288" t="s">
        <v>47</v>
      </c>
      <c r="E583" s="286">
        <v>0</v>
      </c>
      <c r="F583" s="286">
        <v>0</v>
      </c>
      <c r="G583" s="286">
        <v>0</v>
      </c>
      <c r="H583" s="269"/>
      <c r="I583" s="269"/>
      <c r="J583" s="269"/>
      <c r="K583" s="269"/>
    </row>
    <row r="584" spans="1:11" ht="14.1" customHeight="1" x14ac:dyDescent="0.25">
      <c r="A584" s="269"/>
      <c r="B584" s="269"/>
      <c r="C584" s="285" t="s">
        <v>70</v>
      </c>
      <c r="D584" s="288" t="s">
        <v>47</v>
      </c>
      <c r="E584" s="286">
        <v>0</v>
      </c>
      <c r="F584" s="286">
        <v>0</v>
      </c>
      <c r="G584" s="286">
        <v>0</v>
      </c>
      <c r="H584" s="269"/>
      <c r="I584" s="269"/>
      <c r="J584" s="269"/>
      <c r="K584" s="269"/>
    </row>
    <row r="585" spans="1:11" ht="14.1" customHeight="1" x14ac:dyDescent="0.25">
      <c r="A585" s="269"/>
      <c r="B585" s="269"/>
      <c r="C585" s="287" t="s">
        <v>71</v>
      </c>
      <c r="D585" s="286">
        <v>0</v>
      </c>
      <c r="E585" s="286">
        <v>0</v>
      </c>
      <c r="F585" s="286">
        <v>48800000</v>
      </c>
      <c r="G585" s="286">
        <v>48800000</v>
      </c>
      <c r="H585" s="269"/>
      <c r="I585" s="269"/>
      <c r="J585" s="269"/>
      <c r="K585" s="269"/>
    </row>
    <row r="586" spans="1:11" ht="15" customHeight="1" x14ac:dyDescent="0.25">
      <c r="A586" s="269"/>
      <c r="B586" s="269"/>
      <c r="C586" s="289" t="s">
        <v>47</v>
      </c>
      <c r="D586" s="290" t="s">
        <v>47</v>
      </c>
      <c r="E586" s="290" t="s">
        <v>47</v>
      </c>
      <c r="F586" s="290" t="s">
        <v>47</v>
      </c>
      <c r="G586" s="290" t="s">
        <v>47</v>
      </c>
      <c r="H586" s="269"/>
      <c r="I586" s="269"/>
      <c r="J586" s="269"/>
      <c r="K586" s="269"/>
    </row>
    <row r="587" spans="1:11" ht="15" customHeight="1" x14ac:dyDescent="0.25">
      <c r="A587" s="269"/>
      <c r="B587" s="269"/>
      <c r="C587" s="272" t="s">
        <v>118</v>
      </c>
      <c r="D587" s="291">
        <v>2214583000</v>
      </c>
      <c r="E587" s="291">
        <v>2370000000</v>
      </c>
      <c r="F587" s="291">
        <v>2373800000</v>
      </c>
      <c r="G587" s="291">
        <v>2373800000</v>
      </c>
      <c r="H587" s="269"/>
      <c r="I587" s="269"/>
      <c r="J587" s="269"/>
      <c r="K587" s="269"/>
    </row>
    <row r="588" spans="1:11" ht="15" customHeight="1" x14ac:dyDescent="0.25">
      <c r="A588" s="269"/>
      <c r="B588" s="269"/>
      <c r="C588" s="273" t="s">
        <v>53</v>
      </c>
      <c r="D588" s="292">
        <v>1671803000</v>
      </c>
      <c r="E588" s="292">
        <v>1714670000</v>
      </c>
      <c r="F588" s="292">
        <v>1714670000</v>
      </c>
      <c r="G588" s="292">
        <v>1714670000</v>
      </c>
      <c r="H588" s="269"/>
      <c r="I588" s="269"/>
      <c r="J588" s="269"/>
      <c r="K588" s="269"/>
    </row>
    <row r="589" spans="1:11" ht="15" customHeight="1" x14ac:dyDescent="0.25">
      <c r="A589" s="269"/>
      <c r="B589" s="269"/>
      <c r="C589" s="273" t="s">
        <v>54</v>
      </c>
      <c r="D589" s="292">
        <v>1671803000</v>
      </c>
      <c r="E589" s="292">
        <v>1714670000</v>
      </c>
      <c r="F589" s="292">
        <v>1714670000</v>
      </c>
      <c r="G589" s="292">
        <v>1714670000</v>
      </c>
      <c r="H589" s="269"/>
      <c r="I589" s="269"/>
      <c r="J589" s="269"/>
      <c r="K589" s="269"/>
    </row>
    <row r="590" spans="1:11" ht="15" customHeight="1" x14ac:dyDescent="0.25">
      <c r="A590" s="269"/>
      <c r="B590" s="269"/>
      <c r="C590" s="273" t="s">
        <v>55</v>
      </c>
      <c r="D590" s="292">
        <v>0</v>
      </c>
      <c r="E590" s="292">
        <v>0</v>
      </c>
      <c r="F590" s="292">
        <v>0</v>
      </c>
      <c r="G590" s="292">
        <v>0</v>
      </c>
      <c r="H590" s="269"/>
      <c r="I590" s="269"/>
      <c r="J590" s="269"/>
      <c r="K590" s="269"/>
    </row>
    <row r="591" spans="1:11" ht="15" customHeight="1" x14ac:dyDescent="0.25">
      <c r="A591" s="269"/>
      <c r="B591" s="269"/>
      <c r="C591" s="273" t="s">
        <v>56</v>
      </c>
      <c r="D591" s="292">
        <v>195000000</v>
      </c>
      <c r="E591" s="292">
        <v>200000000</v>
      </c>
      <c r="F591" s="292">
        <v>200000000</v>
      </c>
      <c r="G591" s="292">
        <v>200000000</v>
      </c>
      <c r="H591" s="269"/>
      <c r="I591" s="269"/>
      <c r="J591" s="269"/>
      <c r="K591" s="269"/>
    </row>
    <row r="592" spans="1:11" ht="15" customHeight="1" x14ac:dyDescent="0.25">
      <c r="A592" s="269"/>
      <c r="B592" s="269"/>
      <c r="C592" s="273" t="s">
        <v>54</v>
      </c>
      <c r="D592" s="292">
        <v>195000000</v>
      </c>
      <c r="E592" s="292">
        <v>200000000</v>
      </c>
      <c r="F592" s="292">
        <v>200000000</v>
      </c>
      <c r="G592" s="292">
        <v>200000000</v>
      </c>
      <c r="H592" s="269"/>
      <c r="I592" s="269"/>
      <c r="J592" s="269"/>
      <c r="K592" s="269"/>
    </row>
    <row r="593" spans="1:11" ht="15" customHeight="1" x14ac:dyDescent="0.25">
      <c r="A593" s="269"/>
      <c r="B593" s="269"/>
      <c r="C593" s="273" t="s">
        <v>55</v>
      </c>
      <c r="D593" s="292">
        <v>0</v>
      </c>
      <c r="E593" s="292">
        <v>0</v>
      </c>
      <c r="F593" s="292">
        <v>0</v>
      </c>
      <c r="G593" s="292">
        <v>0</v>
      </c>
      <c r="H593" s="269"/>
      <c r="I593" s="269"/>
      <c r="J593" s="269"/>
      <c r="K593" s="269"/>
    </row>
    <row r="594" spans="1:11" ht="15" customHeight="1" x14ac:dyDescent="0.25">
      <c r="A594" s="269"/>
      <c r="B594" s="269"/>
      <c r="C594" s="273" t="s">
        <v>57</v>
      </c>
      <c r="D594" s="292">
        <v>303560000</v>
      </c>
      <c r="E594" s="292">
        <v>325180000</v>
      </c>
      <c r="F594" s="292">
        <v>328980000</v>
      </c>
      <c r="G594" s="292">
        <v>328980000</v>
      </c>
      <c r="H594" s="269"/>
      <c r="I594" s="269"/>
      <c r="J594" s="269"/>
      <c r="K594" s="269"/>
    </row>
    <row r="595" spans="1:11" ht="15" customHeight="1" x14ac:dyDescent="0.25">
      <c r="A595" s="269"/>
      <c r="B595" s="269"/>
      <c r="C595" s="273" t="s">
        <v>54</v>
      </c>
      <c r="D595" s="292">
        <v>303560000</v>
      </c>
      <c r="E595" s="292">
        <v>325180000</v>
      </c>
      <c r="F595" s="292">
        <v>328980000</v>
      </c>
      <c r="G595" s="292">
        <v>328980000</v>
      </c>
      <c r="H595" s="269"/>
      <c r="I595" s="269"/>
      <c r="J595" s="269"/>
      <c r="K595" s="269"/>
    </row>
    <row r="596" spans="1:11" ht="15" customHeight="1" x14ac:dyDescent="0.25">
      <c r="A596" s="269"/>
      <c r="B596" s="269"/>
      <c r="C596" s="273" t="s">
        <v>55</v>
      </c>
      <c r="D596" s="292">
        <v>0</v>
      </c>
      <c r="E596" s="292">
        <v>0</v>
      </c>
      <c r="F596" s="292">
        <v>0</v>
      </c>
      <c r="G596" s="292">
        <v>0</v>
      </c>
      <c r="H596" s="269"/>
      <c r="I596" s="269"/>
      <c r="J596" s="269"/>
      <c r="K596" s="269"/>
    </row>
    <row r="597" spans="1:11" ht="15" customHeight="1" x14ac:dyDescent="0.25">
      <c r="A597" s="269"/>
      <c r="B597" s="269"/>
      <c r="C597" s="273" t="s">
        <v>58</v>
      </c>
      <c r="D597" s="292">
        <v>0</v>
      </c>
      <c r="E597" s="292">
        <v>0</v>
      </c>
      <c r="F597" s="292">
        <v>0</v>
      </c>
      <c r="G597" s="292">
        <v>0</v>
      </c>
      <c r="H597" s="269"/>
      <c r="I597" s="269"/>
      <c r="J597" s="269"/>
      <c r="K597" s="269"/>
    </row>
    <row r="598" spans="1:11" ht="15" customHeight="1" x14ac:dyDescent="0.25">
      <c r="A598" s="269"/>
      <c r="B598" s="269"/>
      <c r="C598" s="273" t="s">
        <v>54</v>
      </c>
      <c r="D598" s="292">
        <v>0</v>
      </c>
      <c r="E598" s="292">
        <v>0</v>
      </c>
      <c r="F598" s="292">
        <v>0</v>
      </c>
      <c r="G598" s="292">
        <v>0</v>
      </c>
      <c r="H598" s="269"/>
      <c r="I598" s="269"/>
      <c r="J598" s="269"/>
      <c r="K598" s="269"/>
    </row>
    <row r="599" spans="1:11" ht="15" customHeight="1" x14ac:dyDescent="0.25">
      <c r="A599" s="269"/>
      <c r="B599" s="269"/>
      <c r="C599" s="273" t="s">
        <v>55</v>
      </c>
      <c r="D599" s="292">
        <v>0</v>
      </c>
      <c r="E599" s="292">
        <v>0</v>
      </c>
      <c r="F599" s="292">
        <v>0</v>
      </c>
      <c r="G599" s="292">
        <v>0</v>
      </c>
      <c r="H599" s="269"/>
      <c r="I599" s="269"/>
      <c r="J599" s="269"/>
      <c r="K599" s="269"/>
    </row>
    <row r="600" spans="1:11" ht="20.100000000000001" customHeight="1" x14ac:dyDescent="0.25">
      <c r="A600" s="269"/>
      <c r="B600" s="269"/>
      <c r="C600" s="273" t="s">
        <v>119</v>
      </c>
      <c r="D600" s="293">
        <v>0</v>
      </c>
      <c r="E600" s="293">
        <v>0</v>
      </c>
      <c r="F600" s="293">
        <v>0</v>
      </c>
      <c r="G600" s="293">
        <v>0</v>
      </c>
      <c r="H600" s="269"/>
      <c r="I600" s="269"/>
      <c r="J600" s="269"/>
      <c r="K600" s="269"/>
    </row>
    <row r="601" spans="1:11" ht="15" customHeight="1" x14ac:dyDescent="0.25">
      <c r="A601" s="269"/>
      <c r="B601" s="269"/>
      <c r="C601" s="273" t="s">
        <v>54</v>
      </c>
      <c r="D601" s="292">
        <v>0</v>
      </c>
      <c r="E601" s="292">
        <v>0</v>
      </c>
      <c r="F601" s="292">
        <v>0</v>
      </c>
      <c r="G601" s="292">
        <v>0</v>
      </c>
      <c r="H601" s="269"/>
      <c r="I601" s="269"/>
      <c r="J601" s="269"/>
      <c r="K601" s="269"/>
    </row>
    <row r="602" spans="1:11" ht="15" customHeight="1" x14ac:dyDescent="0.25">
      <c r="A602" s="269"/>
      <c r="B602" s="269"/>
      <c r="C602" s="273" t="s">
        <v>55</v>
      </c>
      <c r="D602" s="292">
        <v>0</v>
      </c>
      <c r="E602" s="292">
        <v>0</v>
      </c>
      <c r="F602" s="292">
        <v>0</v>
      </c>
      <c r="G602" s="292">
        <v>0</v>
      </c>
      <c r="H602" s="269"/>
      <c r="I602" s="269"/>
      <c r="J602" s="269"/>
      <c r="K602" s="269"/>
    </row>
    <row r="603" spans="1:11" ht="15" customHeight="1" x14ac:dyDescent="0.25">
      <c r="A603" s="269"/>
      <c r="B603" s="269"/>
      <c r="C603" s="273" t="s">
        <v>60</v>
      </c>
      <c r="D603" s="292">
        <v>150000</v>
      </c>
      <c r="E603" s="292">
        <v>150000</v>
      </c>
      <c r="F603" s="292">
        <v>150000</v>
      </c>
      <c r="G603" s="292">
        <v>150000</v>
      </c>
      <c r="H603" s="269"/>
      <c r="I603" s="269"/>
      <c r="J603" s="269"/>
      <c r="K603" s="269"/>
    </row>
    <row r="604" spans="1:11" ht="15" customHeight="1" x14ac:dyDescent="0.25">
      <c r="A604" s="269"/>
      <c r="B604" s="269"/>
      <c r="C604" s="273" t="s">
        <v>54</v>
      </c>
      <c r="D604" s="292">
        <v>150000</v>
      </c>
      <c r="E604" s="292">
        <v>150000</v>
      </c>
      <c r="F604" s="292">
        <v>150000</v>
      </c>
      <c r="G604" s="292">
        <v>150000</v>
      </c>
      <c r="H604" s="269"/>
      <c r="I604" s="269"/>
      <c r="J604" s="269"/>
      <c r="K604" s="269"/>
    </row>
    <row r="605" spans="1:11" ht="15" customHeight="1" x14ac:dyDescent="0.25">
      <c r="A605" s="269"/>
      <c r="B605" s="269"/>
      <c r="C605" s="273" t="s">
        <v>55</v>
      </c>
      <c r="D605" s="292">
        <v>0</v>
      </c>
      <c r="E605" s="292">
        <v>0</v>
      </c>
      <c r="F605" s="292">
        <v>0</v>
      </c>
      <c r="G605" s="292">
        <v>0</v>
      </c>
      <c r="H605" s="269"/>
      <c r="I605" s="269"/>
      <c r="J605" s="269"/>
      <c r="K605" s="269"/>
    </row>
    <row r="606" spans="1:11" ht="15" customHeight="1" x14ac:dyDescent="0.25">
      <c r="A606" s="269"/>
      <c r="B606" s="269"/>
      <c r="C606" s="273" t="s">
        <v>61</v>
      </c>
      <c r="D606" s="292">
        <v>2900000</v>
      </c>
      <c r="E606" s="292">
        <v>0</v>
      </c>
      <c r="F606" s="292">
        <v>0</v>
      </c>
      <c r="G606" s="292">
        <v>0</v>
      </c>
      <c r="H606" s="269"/>
      <c r="I606" s="269"/>
      <c r="J606" s="269"/>
      <c r="K606" s="269"/>
    </row>
    <row r="607" spans="1:11" ht="15" customHeight="1" x14ac:dyDescent="0.25">
      <c r="A607" s="269"/>
      <c r="B607" s="269"/>
      <c r="C607" s="273" t="s">
        <v>54</v>
      </c>
      <c r="D607" s="292">
        <v>2900000</v>
      </c>
      <c r="E607" s="292">
        <v>0</v>
      </c>
      <c r="F607" s="292">
        <v>0</v>
      </c>
      <c r="G607" s="292">
        <v>0</v>
      </c>
      <c r="H607" s="269"/>
      <c r="I607" s="269"/>
      <c r="J607" s="269"/>
      <c r="K607" s="269"/>
    </row>
    <row r="608" spans="1:11" ht="15" customHeight="1" x14ac:dyDescent="0.25">
      <c r="A608" s="269"/>
      <c r="B608" s="269"/>
      <c r="C608" s="273" t="s">
        <v>55</v>
      </c>
      <c r="D608" s="292">
        <v>0</v>
      </c>
      <c r="E608" s="292">
        <v>0</v>
      </c>
      <c r="F608" s="292">
        <v>0</v>
      </c>
      <c r="G608" s="292">
        <v>0</v>
      </c>
      <c r="H608" s="269"/>
      <c r="I608" s="269"/>
      <c r="J608" s="269"/>
      <c r="K608" s="269"/>
    </row>
    <row r="609" spans="1:11" ht="15" customHeight="1" x14ac:dyDescent="0.25">
      <c r="A609" s="269"/>
      <c r="B609" s="269"/>
      <c r="C609" s="273" t="s">
        <v>62</v>
      </c>
      <c r="D609" s="292">
        <v>0</v>
      </c>
      <c r="E609" s="292">
        <v>0</v>
      </c>
      <c r="F609" s="292">
        <v>0</v>
      </c>
      <c r="G609" s="292">
        <v>0</v>
      </c>
      <c r="H609" s="269"/>
      <c r="I609" s="269"/>
      <c r="J609" s="269"/>
      <c r="K609" s="269"/>
    </row>
    <row r="610" spans="1:11" ht="15" customHeight="1" x14ac:dyDescent="0.25">
      <c r="A610" s="269"/>
      <c r="B610" s="269"/>
      <c r="C610" s="273" t="s">
        <v>54</v>
      </c>
      <c r="D610" s="292">
        <v>0</v>
      </c>
      <c r="E610" s="292">
        <v>0</v>
      </c>
      <c r="F610" s="292">
        <v>0</v>
      </c>
      <c r="G610" s="292">
        <v>0</v>
      </c>
      <c r="H610" s="269"/>
      <c r="I610" s="269"/>
      <c r="J610" s="269"/>
      <c r="K610" s="269"/>
    </row>
    <row r="611" spans="1:11" ht="15" customHeight="1" x14ac:dyDescent="0.25">
      <c r="A611" s="269"/>
      <c r="B611" s="269"/>
      <c r="C611" s="273" t="s">
        <v>63</v>
      </c>
      <c r="D611" s="292">
        <v>0</v>
      </c>
      <c r="E611" s="292">
        <v>0</v>
      </c>
      <c r="F611" s="292">
        <v>0</v>
      </c>
      <c r="G611" s="292">
        <v>0</v>
      </c>
      <c r="H611" s="269"/>
      <c r="I611" s="269"/>
      <c r="J611" s="269"/>
      <c r="K611" s="269"/>
    </row>
    <row r="612" spans="1:11" ht="15" customHeight="1" x14ac:dyDescent="0.25">
      <c r="A612" s="269"/>
      <c r="B612" s="269"/>
      <c r="C612" s="273" t="s">
        <v>64</v>
      </c>
      <c r="D612" s="292">
        <v>0</v>
      </c>
      <c r="E612" s="292">
        <v>0</v>
      </c>
      <c r="F612" s="292">
        <v>0</v>
      </c>
      <c r="G612" s="292">
        <v>0</v>
      </c>
      <c r="H612" s="269"/>
      <c r="I612" s="269"/>
      <c r="J612" s="269"/>
      <c r="K612" s="269"/>
    </row>
    <row r="613" spans="1:11" ht="15" customHeight="1" x14ac:dyDescent="0.25">
      <c r="A613" s="269"/>
      <c r="B613" s="269"/>
      <c r="C613" s="273" t="s">
        <v>65</v>
      </c>
      <c r="D613" s="292">
        <v>0</v>
      </c>
      <c r="E613" s="292">
        <v>0</v>
      </c>
      <c r="F613" s="292">
        <v>0</v>
      </c>
      <c r="G613" s="292">
        <v>0</v>
      </c>
      <c r="H613" s="269"/>
      <c r="I613" s="269"/>
      <c r="J613" s="269"/>
      <c r="K613" s="269"/>
    </row>
    <row r="614" spans="1:11" ht="15" customHeight="1" x14ac:dyDescent="0.25">
      <c r="A614" s="269"/>
      <c r="B614" s="269"/>
      <c r="C614" s="273" t="s">
        <v>66</v>
      </c>
      <c r="D614" s="292">
        <v>0</v>
      </c>
      <c r="E614" s="292">
        <v>0</v>
      </c>
      <c r="F614" s="292">
        <v>0</v>
      </c>
      <c r="G614" s="292">
        <v>0</v>
      </c>
      <c r="H614" s="269"/>
      <c r="I614" s="269"/>
      <c r="J614" s="269"/>
      <c r="K614" s="269"/>
    </row>
    <row r="615" spans="1:11" ht="15" customHeight="1" x14ac:dyDescent="0.25">
      <c r="A615" s="269"/>
      <c r="B615" s="269"/>
      <c r="C615" s="273" t="s">
        <v>67</v>
      </c>
      <c r="D615" s="292">
        <v>41170000</v>
      </c>
      <c r="E615" s="292">
        <v>130000000</v>
      </c>
      <c r="F615" s="292">
        <v>130000000</v>
      </c>
      <c r="G615" s="292">
        <v>130000000</v>
      </c>
      <c r="H615" s="269"/>
      <c r="I615" s="269"/>
      <c r="J615" s="269"/>
      <c r="K615" s="269"/>
    </row>
    <row r="616" spans="1:11" ht="15" customHeight="1" x14ac:dyDescent="0.25">
      <c r="A616" s="269"/>
      <c r="B616" s="269"/>
      <c r="C616" s="273" t="s">
        <v>54</v>
      </c>
      <c r="D616" s="292">
        <v>41170000</v>
      </c>
      <c r="E616" s="292">
        <v>130000000</v>
      </c>
      <c r="F616" s="292">
        <v>130000000</v>
      </c>
      <c r="G616" s="292">
        <v>130000000</v>
      </c>
      <c r="H616" s="269"/>
      <c r="I616" s="269"/>
      <c r="J616" s="269"/>
      <c r="K616" s="269"/>
    </row>
    <row r="617" spans="1:11" ht="15" customHeight="1" x14ac:dyDescent="0.25">
      <c r="A617" s="269"/>
      <c r="B617" s="269"/>
      <c r="C617" s="273" t="s">
        <v>63</v>
      </c>
      <c r="D617" s="292">
        <v>0</v>
      </c>
      <c r="E617" s="292">
        <v>0</v>
      </c>
      <c r="F617" s="292">
        <v>0</v>
      </c>
      <c r="G617" s="292">
        <v>0</v>
      </c>
      <c r="H617" s="269"/>
      <c r="I617" s="269"/>
      <c r="J617" s="269"/>
      <c r="K617" s="269"/>
    </row>
    <row r="618" spans="1:11" ht="15" customHeight="1" x14ac:dyDescent="0.25">
      <c r="A618" s="269"/>
      <c r="B618" s="269"/>
      <c r="C618" s="273" t="s">
        <v>64</v>
      </c>
      <c r="D618" s="292">
        <v>0</v>
      </c>
      <c r="E618" s="292">
        <v>0</v>
      </c>
      <c r="F618" s="292">
        <v>0</v>
      </c>
      <c r="G618" s="292">
        <v>0</v>
      </c>
      <c r="H618" s="269"/>
      <c r="I618" s="269"/>
      <c r="J618" s="269"/>
      <c r="K618" s="269"/>
    </row>
    <row r="619" spans="1:11" ht="15" customHeight="1" x14ac:dyDescent="0.25">
      <c r="A619" s="269"/>
      <c r="B619" s="269"/>
      <c r="C619" s="273" t="s">
        <v>65</v>
      </c>
      <c r="D619" s="292">
        <v>0</v>
      </c>
      <c r="E619" s="292">
        <v>0</v>
      </c>
      <c r="F619" s="292">
        <v>0</v>
      </c>
      <c r="G619" s="292">
        <v>0</v>
      </c>
      <c r="H619" s="269"/>
      <c r="I619" s="269"/>
      <c r="J619" s="269"/>
      <c r="K619" s="269"/>
    </row>
    <row r="620" spans="1:11" ht="15" customHeight="1" x14ac:dyDescent="0.25">
      <c r="A620" s="269"/>
      <c r="B620" s="269"/>
      <c r="C620" s="273" t="s">
        <v>66</v>
      </c>
      <c r="D620" s="292">
        <v>0</v>
      </c>
      <c r="E620" s="292">
        <v>0</v>
      </c>
      <c r="F620" s="292">
        <v>0</v>
      </c>
      <c r="G620" s="292">
        <v>0</v>
      </c>
      <c r="H620" s="269"/>
      <c r="I620" s="269"/>
      <c r="J620" s="269"/>
      <c r="K620" s="269"/>
    </row>
    <row r="621" spans="1:11" ht="15" customHeight="1" x14ac:dyDescent="0.25">
      <c r="A621" s="269"/>
      <c r="B621" s="269"/>
      <c r="C621" s="273" t="s">
        <v>68</v>
      </c>
      <c r="D621" s="292">
        <v>0</v>
      </c>
      <c r="E621" s="292">
        <v>0</v>
      </c>
      <c r="F621" s="292">
        <v>0</v>
      </c>
      <c r="G621" s="292">
        <v>0</v>
      </c>
      <c r="H621" s="269"/>
      <c r="I621" s="269"/>
      <c r="J621" s="269"/>
      <c r="K621" s="269"/>
    </row>
    <row r="622" spans="1:11" ht="15" customHeight="1" x14ac:dyDescent="0.25">
      <c r="A622" s="269"/>
      <c r="B622" s="269"/>
      <c r="C622" s="273" t="s">
        <v>54</v>
      </c>
      <c r="D622" s="292">
        <v>0</v>
      </c>
      <c r="E622" s="292">
        <v>0</v>
      </c>
      <c r="F622" s="292">
        <v>0</v>
      </c>
      <c r="G622" s="292">
        <v>0</v>
      </c>
      <c r="H622" s="269"/>
      <c r="I622" s="269"/>
      <c r="J622" s="269"/>
      <c r="K622" s="269"/>
    </row>
    <row r="623" spans="1:11" ht="15" customHeight="1" x14ac:dyDescent="0.25">
      <c r="A623" s="269"/>
      <c r="B623" s="269"/>
      <c r="C623" s="273" t="s">
        <v>63</v>
      </c>
      <c r="D623" s="292">
        <v>0</v>
      </c>
      <c r="E623" s="292">
        <v>0</v>
      </c>
      <c r="F623" s="292">
        <v>0</v>
      </c>
      <c r="G623" s="292">
        <v>0</v>
      </c>
      <c r="H623" s="269"/>
      <c r="I623" s="269"/>
      <c r="J623" s="269"/>
      <c r="K623" s="269"/>
    </row>
    <row r="624" spans="1:11" ht="15" customHeight="1" x14ac:dyDescent="0.25">
      <c r="A624" s="269"/>
      <c r="B624" s="269"/>
      <c r="C624" s="273" t="s">
        <v>64</v>
      </c>
      <c r="D624" s="292">
        <v>0</v>
      </c>
      <c r="E624" s="292">
        <v>0</v>
      </c>
      <c r="F624" s="292">
        <v>0</v>
      </c>
      <c r="G624" s="292">
        <v>0</v>
      </c>
      <c r="H624" s="269"/>
      <c r="I624" s="269"/>
      <c r="J624" s="269"/>
      <c r="K624" s="269"/>
    </row>
    <row r="625" spans="1:11" ht="15" customHeight="1" x14ac:dyDescent="0.25">
      <c r="A625" s="269"/>
      <c r="B625" s="269"/>
      <c r="C625" s="273" t="s">
        <v>65</v>
      </c>
      <c r="D625" s="292">
        <v>0</v>
      </c>
      <c r="E625" s="292">
        <v>0</v>
      </c>
      <c r="F625" s="292">
        <v>0</v>
      </c>
      <c r="G625" s="292">
        <v>0</v>
      </c>
      <c r="H625" s="269"/>
      <c r="I625" s="269"/>
      <c r="J625" s="269"/>
      <c r="K625" s="269"/>
    </row>
    <row r="626" spans="1:11" ht="15" customHeight="1" x14ac:dyDescent="0.25">
      <c r="A626" s="269"/>
      <c r="B626" s="269"/>
      <c r="C626" s="273" t="s">
        <v>66</v>
      </c>
      <c r="D626" s="292">
        <v>0</v>
      </c>
      <c r="E626" s="292">
        <v>0</v>
      </c>
      <c r="F626" s="292">
        <v>0</v>
      </c>
      <c r="G626" s="292">
        <v>0</v>
      </c>
      <c r="H626" s="269"/>
      <c r="I626" s="269"/>
      <c r="J626" s="269"/>
      <c r="K626" s="269"/>
    </row>
    <row r="627" spans="1:11" ht="15" customHeight="1" x14ac:dyDescent="0.25">
      <c r="A627" s="269"/>
      <c r="B627" s="269"/>
      <c r="C627" s="273" t="s">
        <v>69</v>
      </c>
      <c r="D627" s="292">
        <v>0</v>
      </c>
      <c r="E627" s="292">
        <v>0</v>
      </c>
      <c r="F627" s="292">
        <v>0</v>
      </c>
      <c r="G627" s="292">
        <v>0</v>
      </c>
      <c r="H627" s="269"/>
      <c r="I627" s="269"/>
      <c r="J627" s="269"/>
      <c r="K627" s="269"/>
    </row>
    <row r="628" spans="1:11" ht="15" customHeight="1" x14ac:dyDescent="0.25">
      <c r="A628" s="269"/>
      <c r="B628" s="269"/>
      <c r="C628" s="273" t="s">
        <v>70</v>
      </c>
      <c r="D628" s="292">
        <v>0</v>
      </c>
      <c r="E628" s="292">
        <v>0</v>
      </c>
      <c r="F628" s="292">
        <v>0</v>
      </c>
      <c r="G628" s="292">
        <v>0</v>
      </c>
      <c r="H628" s="269"/>
      <c r="I628" s="269"/>
      <c r="J628" s="269"/>
      <c r="K628" s="269"/>
    </row>
    <row r="629" spans="1:11" ht="20.100000000000001" customHeight="1" x14ac:dyDescent="0.25">
      <c r="A629" s="269"/>
      <c r="B629" s="269"/>
      <c r="C629" s="294" t="s">
        <v>47</v>
      </c>
      <c r="D629" s="269"/>
      <c r="E629" s="269"/>
      <c r="F629" s="269"/>
      <c r="G629" s="269"/>
      <c r="H629" s="269"/>
      <c r="I629" s="269"/>
      <c r="J629" s="269"/>
      <c r="K629" s="269"/>
    </row>
    <row r="630" spans="1:11" ht="20.100000000000001" customHeight="1" x14ac:dyDescent="0.25">
      <c r="A630" s="295" t="s">
        <v>120</v>
      </c>
      <c r="B630" s="280" t="s">
        <v>121</v>
      </c>
      <c r="C630" s="280" t="s">
        <v>47</v>
      </c>
      <c r="D630" s="269"/>
      <c r="E630" s="296" t="s">
        <v>47</v>
      </c>
      <c r="F630" s="280" t="s">
        <v>121</v>
      </c>
      <c r="G630" s="280" t="s">
        <v>47</v>
      </c>
      <c r="H630" s="297" t="s">
        <v>47</v>
      </c>
      <c r="I630" s="296" t="s">
        <v>47</v>
      </c>
      <c r="J630" s="280" t="s">
        <v>121</v>
      </c>
      <c r="K630" s="280" t="s">
        <v>47</v>
      </c>
    </row>
    <row r="631" spans="1:11" ht="20.100000000000001" customHeight="1" x14ac:dyDescent="0.25">
      <c r="A631" s="298" t="s">
        <v>122</v>
      </c>
      <c r="B631" s="280" t="s">
        <v>123</v>
      </c>
      <c r="C631" s="280" t="s">
        <v>47</v>
      </c>
      <c r="D631" s="269"/>
      <c r="E631" s="298" t="s">
        <v>124</v>
      </c>
      <c r="F631" s="280" t="s">
        <v>123</v>
      </c>
      <c r="G631" s="280" t="s">
        <v>47</v>
      </c>
      <c r="H631" s="269"/>
      <c r="I631" s="298" t="s">
        <v>125</v>
      </c>
      <c r="J631" s="280" t="s">
        <v>123</v>
      </c>
      <c r="K631" s="280" t="s">
        <v>47</v>
      </c>
    </row>
    <row r="632" spans="1:11" ht="20.100000000000001" customHeight="1" x14ac:dyDescent="0.25">
      <c r="A632" s="299" t="s">
        <v>47</v>
      </c>
      <c r="B632" s="280" t="s">
        <v>126</v>
      </c>
      <c r="C632" s="280" t="s">
        <v>47</v>
      </c>
      <c r="D632" s="269"/>
      <c r="E632" s="299" t="s">
        <v>47</v>
      </c>
      <c r="F632" s="280" t="s">
        <v>126</v>
      </c>
      <c r="G632" s="280" t="s">
        <v>47</v>
      </c>
      <c r="H632" s="269"/>
      <c r="I632" s="299" t="s">
        <v>47</v>
      </c>
      <c r="J632" s="280" t="s">
        <v>126</v>
      </c>
      <c r="K632" s="280" t="s">
        <v>47</v>
      </c>
    </row>
  </sheetData>
  <mergeCells count="59">
    <mergeCell ref="D529:G529"/>
    <mergeCell ref="D530:G530"/>
    <mergeCell ref="D531:G531"/>
    <mergeCell ref="D532:G532"/>
    <mergeCell ref="C541:G541"/>
    <mergeCell ref="C484:G484"/>
    <mergeCell ref="D361:G361"/>
    <mergeCell ref="C370:G370"/>
    <mergeCell ref="D415:G415"/>
    <mergeCell ref="D416:G416"/>
    <mergeCell ref="D417:G417"/>
    <mergeCell ref="D418:G418"/>
    <mergeCell ref="C427:G427"/>
    <mergeCell ref="D472:G472"/>
    <mergeCell ref="D473:G473"/>
    <mergeCell ref="D474:G474"/>
    <mergeCell ref="D475:G475"/>
    <mergeCell ref="D360:G360"/>
    <mergeCell ref="C201:G201"/>
    <mergeCell ref="D246:G246"/>
    <mergeCell ref="D247:G247"/>
    <mergeCell ref="D248:G248"/>
    <mergeCell ref="C257:G257"/>
    <mergeCell ref="D302:G302"/>
    <mergeCell ref="D303:G303"/>
    <mergeCell ref="D304:G304"/>
    <mergeCell ref="C313:G313"/>
    <mergeCell ref="D358:G358"/>
    <mergeCell ref="D359:G359"/>
    <mergeCell ref="D192:G192"/>
    <mergeCell ref="D77:G77"/>
    <mergeCell ref="D78:G78"/>
    <mergeCell ref="D79:G79"/>
    <mergeCell ref="D80:G80"/>
    <mergeCell ref="C89:G89"/>
    <mergeCell ref="D134:G134"/>
    <mergeCell ref="D135:G135"/>
    <mergeCell ref="D136:G136"/>
    <mergeCell ref="C145:G145"/>
    <mergeCell ref="D190:G190"/>
    <mergeCell ref="D191:G191"/>
    <mergeCell ref="C76:G76"/>
    <mergeCell ref="D7:G7"/>
    <mergeCell ref="C8:G8"/>
    <mergeCell ref="C9:G9"/>
    <mergeCell ref="D10:G10"/>
    <mergeCell ref="D14:G14"/>
    <mergeCell ref="C18:G18"/>
    <mergeCell ref="D19:G19"/>
    <mergeCell ref="D20:G20"/>
    <mergeCell ref="D21:G21"/>
    <mergeCell ref="D22:G22"/>
    <mergeCell ref="C31:G31"/>
    <mergeCell ref="D6:G6"/>
    <mergeCell ref="C1:G1"/>
    <mergeCell ref="C2:G2"/>
    <mergeCell ref="D3:G3"/>
    <mergeCell ref="D4:G4"/>
    <mergeCell ref="D5:G5"/>
  </mergeCells>
  <pageMargins left="0" right="0" top="0" bottom="0" header="0" footer="0"/>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818"/>
  <sheetViews>
    <sheetView workbookViewId="0">
      <selection activeCell="L372" sqref="L372"/>
    </sheetView>
  </sheetViews>
  <sheetFormatPr defaultRowHeight="15" x14ac:dyDescent="0.25"/>
  <cols>
    <col min="1" max="1" width="13.28515625" style="356" customWidth="1"/>
    <col min="2" max="2" width="9.7109375" style="356" customWidth="1"/>
    <col min="3" max="3" width="28.28515625" style="356" customWidth="1"/>
    <col min="4" max="6" width="15.85546875" style="356" customWidth="1"/>
    <col min="7" max="7" width="16.140625" style="356" customWidth="1"/>
    <col min="8" max="8" width="6.7109375" style="356" customWidth="1"/>
    <col min="9" max="9" width="18.28515625" style="356" customWidth="1"/>
    <col min="10" max="10" width="10.7109375" style="356" customWidth="1"/>
    <col min="11" max="11" width="17.42578125" style="356" customWidth="1"/>
    <col min="12" max="16384" width="9.140625" style="356"/>
  </cols>
  <sheetData>
    <row r="1" spans="1:11" ht="20.100000000000001" customHeight="1" x14ac:dyDescent="0.25">
      <c r="A1" s="359"/>
      <c r="B1" s="359"/>
      <c r="C1" s="1492" t="s">
        <v>0</v>
      </c>
      <c r="D1" s="1493"/>
      <c r="E1" s="1493"/>
      <c r="F1" s="1493"/>
      <c r="G1" s="1493"/>
      <c r="H1" s="359"/>
      <c r="I1" s="359"/>
      <c r="J1" s="359"/>
      <c r="K1" s="359"/>
    </row>
    <row r="2" spans="1:11" ht="24.95" customHeight="1" x14ac:dyDescent="0.25">
      <c r="A2" s="359"/>
      <c r="B2" s="359"/>
      <c r="C2" s="1494" t="s">
        <v>1</v>
      </c>
      <c r="D2" s="1495"/>
      <c r="E2" s="1495"/>
      <c r="F2" s="1495"/>
      <c r="G2" s="1495"/>
      <c r="H2" s="359"/>
      <c r="I2" s="359"/>
      <c r="J2" s="359"/>
      <c r="K2" s="359"/>
    </row>
    <row r="3" spans="1:11" ht="14.1" customHeight="1" x14ac:dyDescent="0.25">
      <c r="A3" s="359"/>
      <c r="B3" s="359"/>
      <c r="C3" s="386" t="s">
        <v>2</v>
      </c>
      <c r="D3" s="1482" t="s">
        <v>1907</v>
      </c>
      <c r="E3" s="1483"/>
      <c r="F3" s="1483"/>
      <c r="G3" s="1483"/>
      <c r="H3" s="359"/>
      <c r="I3" s="359"/>
      <c r="J3" s="359"/>
      <c r="K3" s="359"/>
    </row>
    <row r="4" spans="1:11" ht="14.1" customHeight="1" x14ac:dyDescent="0.25">
      <c r="A4" s="359"/>
      <c r="B4" s="359"/>
      <c r="C4" s="386" t="s">
        <v>4</v>
      </c>
      <c r="D4" s="1482" t="s">
        <v>1906</v>
      </c>
      <c r="E4" s="1483"/>
      <c r="F4" s="1483"/>
      <c r="G4" s="1483"/>
      <c r="H4" s="359"/>
      <c r="I4" s="359"/>
      <c r="J4" s="359"/>
      <c r="K4" s="359"/>
    </row>
    <row r="5" spans="1:11" ht="14.1" customHeight="1" x14ac:dyDescent="0.25">
      <c r="A5" s="359"/>
      <c r="B5" s="359"/>
      <c r="C5" s="386" t="s">
        <v>6</v>
      </c>
      <c r="D5" s="1482" t="s">
        <v>376</v>
      </c>
      <c r="E5" s="1483"/>
      <c r="F5" s="1483"/>
      <c r="G5" s="1483"/>
      <c r="H5" s="359"/>
      <c r="I5" s="359"/>
      <c r="J5" s="359"/>
      <c r="K5" s="359"/>
    </row>
    <row r="6" spans="1:11" ht="14.1" customHeight="1" x14ac:dyDescent="0.25">
      <c r="A6" s="359"/>
      <c r="B6" s="359"/>
      <c r="C6" s="386" t="s">
        <v>8</v>
      </c>
      <c r="D6" s="1482" t="s">
        <v>130</v>
      </c>
      <c r="E6" s="1483"/>
      <c r="F6" s="1483"/>
      <c r="G6" s="1483"/>
      <c r="H6" s="359"/>
      <c r="I6" s="359"/>
      <c r="J6" s="359"/>
      <c r="K6" s="359"/>
    </row>
    <row r="7" spans="1:11" ht="14.1" customHeight="1" x14ac:dyDescent="0.25">
      <c r="A7" s="359"/>
      <c r="B7" s="359"/>
      <c r="C7" s="386" t="s">
        <v>10</v>
      </c>
      <c r="D7" s="1484" t="s">
        <v>11</v>
      </c>
      <c r="E7" s="1485"/>
      <c r="F7" s="1485"/>
      <c r="G7" s="1485"/>
      <c r="H7" s="359"/>
      <c r="I7" s="359"/>
      <c r="J7" s="359"/>
      <c r="K7" s="359"/>
    </row>
    <row r="8" spans="1:11" ht="14.1" customHeight="1" x14ac:dyDescent="0.25">
      <c r="A8" s="359"/>
      <c r="B8" s="359"/>
      <c r="C8" s="1486" t="s">
        <v>12</v>
      </c>
      <c r="D8" s="1487"/>
      <c r="E8" s="1487"/>
      <c r="F8" s="1487"/>
      <c r="G8" s="1487"/>
      <c r="H8" s="359"/>
      <c r="I8" s="359"/>
      <c r="J8" s="359"/>
      <c r="K8" s="359"/>
    </row>
    <row r="9" spans="1:11" ht="20.100000000000001" customHeight="1" x14ac:dyDescent="0.25">
      <c r="A9" s="359"/>
      <c r="B9" s="359"/>
      <c r="C9" s="1488" t="s">
        <v>1957</v>
      </c>
      <c r="D9" s="1489"/>
      <c r="E9" s="1489"/>
      <c r="F9" s="1489"/>
      <c r="G9" s="1489"/>
      <c r="H9" s="359"/>
      <c r="I9" s="359"/>
      <c r="J9" s="359"/>
      <c r="K9" s="359"/>
    </row>
    <row r="10" spans="1:11" ht="30.95" customHeight="1" x14ac:dyDescent="0.25">
      <c r="A10" s="359"/>
      <c r="B10" s="359"/>
      <c r="C10" s="369" t="s">
        <v>14</v>
      </c>
      <c r="D10" s="1490" t="s">
        <v>1956</v>
      </c>
      <c r="E10" s="1491"/>
      <c r="F10" s="1491"/>
      <c r="G10" s="1491"/>
      <c r="H10" s="359"/>
      <c r="I10" s="359"/>
      <c r="J10" s="359"/>
      <c r="K10" s="359"/>
    </row>
    <row r="11" spans="1:11" ht="57" customHeight="1" x14ac:dyDescent="0.25">
      <c r="A11" s="359"/>
      <c r="B11" s="359"/>
      <c r="C11" s="369" t="s">
        <v>21</v>
      </c>
      <c r="D11" s="1490" t="s">
        <v>1955</v>
      </c>
      <c r="E11" s="1491"/>
      <c r="F11" s="1491"/>
      <c r="G11" s="1491"/>
      <c r="H11" s="359"/>
      <c r="I11" s="359"/>
      <c r="J11" s="359"/>
      <c r="K11" s="359"/>
    </row>
    <row r="12" spans="1:11" ht="27.95" customHeight="1" x14ac:dyDescent="0.25">
      <c r="A12" s="359"/>
      <c r="B12" s="359"/>
      <c r="C12" s="366" t="s">
        <v>23</v>
      </c>
      <c r="D12" s="385">
        <v>2022</v>
      </c>
      <c r="E12" s="385">
        <v>2023</v>
      </c>
      <c r="F12" s="385">
        <v>2024</v>
      </c>
      <c r="G12" s="385">
        <v>2025</v>
      </c>
      <c r="H12" s="359"/>
      <c r="I12" s="359"/>
      <c r="J12" s="359"/>
      <c r="K12" s="359"/>
    </row>
    <row r="13" spans="1:11" ht="14.1" customHeight="1" x14ac:dyDescent="0.25">
      <c r="A13" s="359"/>
      <c r="B13" s="359"/>
      <c r="C13" s="384"/>
      <c r="D13" s="383" t="s">
        <v>17</v>
      </c>
      <c r="E13" s="383" t="s">
        <v>18</v>
      </c>
      <c r="F13" s="383" t="s">
        <v>18</v>
      </c>
      <c r="G13" s="383" t="s">
        <v>18</v>
      </c>
      <c r="H13" s="359"/>
      <c r="I13" s="359"/>
      <c r="J13" s="359"/>
      <c r="K13" s="359"/>
    </row>
    <row r="14" spans="1:11" ht="20.100000000000001" customHeight="1" x14ac:dyDescent="0.25">
      <c r="A14" s="359"/>
      <c r="B14" s="359"/>
      <c r="C14" s="366" t="s">
        <v>1954</v>
      </c>
      <c r="D14" s="380" t="s">
        <v>47</v>
      </c>
      <c r="E14" s="380" t="s">
        <v>1893</v>
      </c>
      <c r="F14" s="380" t="s">
        <v>1240</v>
      </c>
      <c r="G14" s="380" t="s">
        <v>1240</v>
      </c>
      <c r="H14" s="359"/>
      <c r="I14" s="359"/>
      <c r="J14" s="359"/>
      <c r="K14" s="359"/>
    </row>
    <row r="15" spans="1:11" ht="20.100000000000001" customHeight="1" x14ac:dyDescent="0.25">
      <c r="A15" s="359"/>
      <c r="B15" s="359"/>
      <c r="C15" s="366" t="s">
        <v>1953</v>
      </c>
      <c r="D15" s="380" t="s">
        <v>47</v>
      </c>
      <c r="E15" s="380" t="s">
        <v>1889</v>
      </c>
      <c r="F15" s="380" t="s">
        <v>1952</v>
      </c>
      <c r="G15" s="380" t="s">
        <v>1951</v>
      </c>
      <c r="H15" s="359"/>
      <c r="I15" s="359"/>
      <c r="J15" s="359"/>
      <c r="K15" s="359"/>
    </row>
    <row r="16" spans="1:11" ht="14.1" customHeight="1" x14ac:dyDescent="0.25">
      <c r="A16" s="359"/>
      <c r="B16" s="359"/>
      <c r="C16" s="1474" t="s">
        <v>30</v>
      </c>
      <c r="D16" s="1475"/>
      <c r="E16" s="1475"/>
      <c r="F16" s="1475"/>
      <c r="G16" s="1475"/>
      <c r="H16" s="359"/>
      <c r="I16" s="359"/>
      <c r="J16" s="359"/>
      <c r="K16" s="359"/>
    </row>
    <row r="17" spans="1:11" ht="14.1" customHeight="1" x14ac:dyDescent="0.25">
      <c r="A17" s="359"/>
      <c r="B17" s="359"/>
      <c r="C17" s="382" t="s">
        <v>1950</v>
      </c>
      <c r="D17" s="1474" t="s">
        <v>1949</v>
      </c>
      <c r="E17" s="1475"/>
      <c r="F17" s="1475"/>
      <c r="G17" s="1475"/>
      <c r="H17" s="359"/>
      <c r="I17" s="359"/>
      <c r="J17" s="359"/>
      <c r="K17" s="359"/>
    </row>
    <row r="18" spans="1:11" ht="18" customHeight="1" x14ac:dyDescent="0.25">
      <c r="A18" s="359"/>
      <c r="B18" s="359"/>
      <c r="C18" s="381" t="s">
        <v>33</v>
      </c>
      <c r="D18" s="1476" t="s">
        <v>1948</v>
      </c>
      <c r="E18" s="1477"/>
      <c r="F18" s="1477"/>
      <c r="G18" s="1477"/>
      <c r="H18" s="359"/>
      <c r="I18" s="359"/>
      <c r="J18" s="359"/>
      <c r="K18" s="359"/>
    </row>
    <row r="19" spans="1:11" ht="18" customHeight="1" x14ac:dyDescent="0.25">
      <c r="A19" s="359"/>
      <c r="B19" s="359"/>
      <c r="C19" s="357" t="s">
        <v>35</v>
      </c>
      <c r="D19" s="1478" t="s">
        <v>1947</v>
      </c>
      <c r="E19" s="1479"/>
      <c r="F19" s="1479"/>
      <c r="G19" s="1479"/>
      <c r="H19" s="359"/>
      <c r="I19" s="359"/>
      <c r="J19" s="359"/>
      <c r="K19" s="359"/>
    </row>
    <row r="20" spans="1:11" ht="18" customHeight="1" x14ac:dyDescent="0.25">
      <c r="A20" s="359"/>
      <c r="B20" s="359"/>
      <c r="C20" s="357" t="s">
        <v>37</v>
      </c>
      <c r="D20" s="1478" t="s">
        <v>722</v>
      </c>
      <c r="E20" s="1479"/>
      <c r="F20" s="1479"/>
      <c r="G20" s="1479"/>
      <c r="H20" s="359"/>
      <c r="I20" s="359"/>
      <c r="J20" s="359"/>
      <c r="K20" s="359"/>
    </row>
    <row r="21" spans="1:11" ht="15" customHeight="1" x14ac:dyDescent="0.25">
      <c r="A21" s="359"/>
      <c r="B21" s="359"/>
      <c r="C21" s="379"/>
      <c r="D21" s="378">
        <v>2022</v>
      </c>
      <c r="E21" s="378">
        <v>2023</v>
      </c>
      <c r="F21" s="378">
        <v>2024</v>
      </c>
      <c r="G21" s="378">
        <v>2025</v>
      </c>
      <c r="H21" s="359"/>
      <c r="I21" s="359"/>
      <c r="J21" s="359"/>
      <c r="K21" s="359"/>
    </row>
    <row r="22" spans="1:11" ht="15" customHeight="1" x14ac:dyDescent="0.25">
      <c r="A22" s="359"/>
      <c r="B22" s="359"/>
      <c r="C22" s="377"/>
      <c r="D22" s="376" t="s">
        <v>17</v>
      </c>
      <c r="E22" s="376" t="s">
        <v>18</v>
      </c>
      <c r="F22" s="376" t="s">
        <v>18</v>
      </c>
      <c r="G22" s="376" t="s">
        <v>18</v>
      </c>
      <c r="H22" s="359"/>
      <c r="I22" s="359"/>
      <c r="J22" s="359"/>
      <c r="K22" s="359"/>
    </row>
    <row r="23" spans="1:11" ht="14.1" customHeight="1" x14ac:dyDescent="0.25">
      <c r="A23" s="359"/>
      <c r="B23" s="359"/>
      <c r="C23" s="366" t="s">
        <v>39</v>
      </c>
      <c r="D23" s="380" t="s">
        <v>1946</v>
      </c>
      <c r="E23" s="380" t="s">
        <v>1946</v>
      </c>
      <c r="F23" s="380" t="s">
        <v>1946</v>
      </c>
      <c r="G23" s="380" t="s">
        <v>1946</v>
      </c>
      <c r="H23" s="359"/>
      <c r="I23" s="359"/>
      <c r="J23" s="359"/>
      <c r="K23" s="359"/>
    </row>
    <row r="24" spans="1:11" ht="14.1" customHeight="1" x14ac:dyDescent="0.25">
      <c r="A24" s="359"/>
      <c r="B24" s="359"/>
      <c r="C24" s="366" t="s">
        <v>40</v>
      </c>
      <c r="D24" s="380" t="s">
        <v>1945</v>
      </c>
      <c r="E24" s="380" t="s">
        <v>1944</v>
      </c>
      <c r="F24" s="380" t="s">
        <v>1943</v>
      </c>
      <c r="G24" s="380" t="s">
        <v>1943</v>
      </c>
      <c r="H24" s="359"/>
      <c r="I24" s="359"/>
      <c r="J24" s="359"/>
      <c r="K24" s="359"/>
    </row>
    <row r="25" spans="1:11" ht="14.1" customHeight="1" x14ac:dyDescent="0.25">
      <c r="A25" s="359"/>
      <c r="B25" s="359"/>
      <c r="C25" s="366" t="s">
        <v>43</v>
      </c>
      <c r="D25" s="380" t="s">
        <v>1942</v>
      </c>
      <c r="E25" s="380" t="s">
        <v>1941</v>
      </c>
      <c r="F25" s="380" t="s">
        <v>1940</v>
      </c>
      <c r="G25" s="380" t="s">
        <v>1940</v>
      </c>
      <c r="H25" s="359"/>
      <c r="I25" s="359"/>
      <c r="J25" s="359"/>
      <c r="K25" s="359"/>
    </row>
    <row r="26" spans="1:11" ht="14.1" customHeight="1" x14ac:dyDescent="0.25">
      <c r="A26" s="359"/>
      <c r="B26" s="359"/>
      <c r="C26" s="366" t="s">
        <v>46</v>
      </c>
      <c r="D26" s="380" t="s">
        <v>47</v>
      </c>
      <c r="E26" s="380" t="s">
        <v>48</v>
      </c>
      <c r="F26" s="380" t="s">
        <v>48</v>
      </c>
      <c r="G26" s="380" t="s">
        <v>48</v>
      </c>
      <c r="H26" s="359"/>
      <c r="I26" s="359"/>
      <c r="J26" s="359"/>
      <c r="K26" s="359"/>
    </row>
    <row r="27" spans="1:11" ht="14.1" customHeight="1" x14ac:dyDescent="0.25">
      <c r="A27" s="359"/>
      <c r="B27" s="359"/>
      <c r="C27" s="366" t="s">
        <v>49</v>
      </c>
      <c r="D27" s="380" t="s">
        <v>47</v>
      </c>
      <c r="E27" s="380" t="s">
        <v>1939</v>
      </c>
      <c r="F27" s="380" t="s">
        <v>1938</v>
      </c>
      <c r="G27" s="380" t="s">
        <v>48</v>
      </c>
      <c r="H27" s="359"/>
      <c r="I27" s="359"/>
      <c r="J27" s="359"/>
      <c r="K27" s="359"/>
    </row>
    <row r="28" spans="1:11" ht="14.1" customHeight="1" x14ac:dyDescent="0.25">
      <c r="A28" s="359"/>
      <c r="B28" s="359"/>
      <c r="C28" s="366" t="s">
        <v>51</v>
      </c>
      <c r="D28" s="380" t="s">
        <v>47</v>
      </c>
      <c r="E28" s="380" t="s">
        <v>1939</v>
      </c>
      <c r="F28" s="380" t="s">
        <v>1938</v>
      </c>
      <c r="G28" s="380" t="s">
        <v>48</v>
      </c>
      <c r="H28" s="359"/>
      <c r="I28" s="359"/>
      <c r="J28" s="359"/>
      <c r="K28" s="359"/>
    </row>
    <row r="29" spans="1:11" ht="14.1" customHeight="1" x14ac:dyDescent="0.25">
      <c r="A29" s="359"/>
      <c r="B29" s="359"/>
      <c r="C29" s="1480" t="s">
        <v>52</v>
      </c>
      <c r="D29" s="1481"/>
      <c r="E29" s="1481"/>
      <c r="F29" s="1481"/>
      <c r="G29" s="1481"/>
      <c r="H29" s="359"/>
      <c r="I29" s="359"/>
      <c r="J29" s="359"/>
      <c r="K29" s="359"/>
    </row>
    <row r="30" spans="1:11" ht="14.1" customHeight="1" x14ac:dyDescent="0.25">
      <c r="A30" s="359"/>
      <c r="B30" s="359"/>
      <c r="C30" s="379"/>
      <c r="D30" s="378">
        <v>2022</v>
      </c>
      <c r="E30" s="378">
        <v>2023</v>
      </c>
      <c r="F30" s="378">
        <v>2024</v>
      </c>
      <c r="G30" s="378">
        <v>2025</v>
      </c>
      <c r="H30" s="359"/>
      <c r="I30" s="359"/>
      <c r="J30" s="359"/>
      <c r="K30" s="359"/>
    </row>
    <row r="31" spans="1:11" ht="14.1" customHeight="1" x14ac:dyDescent="0.25">
      <c r="A31" s="359"/>
      <c r="B31" s="359"/>
      <c r="C31" s="377"/>
      <c r="D31" s="376" t="s">
        <v>17</v>
      </c>
      <c r="E31" s="376" t="s">
        <v>18</v>
      </c>
      <c r="F31" s="376" t="s">
        <v>18</v>
      </c>
      <c r="G31" s="376" t="s">
        <v>18</v>
      </c>
      <c r="H31" s="359"/>
      <c r="I31" s="359"/>
      <c r="J31" s="359"/>
      <c r="K31" s="359"/>
    </row>
    <row r="32" spans="1:11" ht="14.1" customHeight="1" x14ac:dyDescent="0.25">
      <c r="A32" s="359"/>
      <c r="B32" s="359"/>
      <c r="C32" s="375" t="s">
        <v>53</v>
      </c>
      <c r="D32" s="372">
        <v>181225000</v>
      </c>
      <c r="E32" s="372">
        <v>196000000</v>
      </c>
      <c r="F32" s="372">
        <v>188150000</v>
      </c>
      <c r="G32" s="372">
        <v>188150000</v>
      </c>
      <c r="H32" s="359"/>
      <c r="I32" s="359"/>
      <c r="J32" s="359"/>
      <c r="K32" s="359"/>
    </row>
    <row r="33" spans="1:11" ht="14.1" customHeight="1" x14ac:dyDescent="0.25">
      <c r="A33" s="359"/>
      <c r="B33" s="359"/>
      <c r="C33" s="375" t="s">
        <v>54</v>
      </c>
      <c r="D33" s="372">
        <v>181225000</v>
      </c>
      <c r="E33" s="372">
        <v>196000000</v>
      </c>
      <c r="F33" s="372">
        <v>188150000</v>
      </c>
      <c r="G33" s="372">
        <v>188150000</v>
      </c>
      <c r="H33" s="359"/>
      <c r="I33" s="359"/>
      <c r="J33" s="359"/>
      <c r="K33" s="359"/>
    </row>
    <row r="34" spans="1:11" ht="14.1" customHeight="1" x14ac:dyDescent="0.25">
      <c r="A34" s="359"/>
      <c r="B34" s="359"/>
      <c r="C34" s="375" t="s">
        <v>55</v>
      </c>
      <c r="D34" s="372">
        <v>0</v>
      </c>
      <c r="E34" s="372">
        <v>0</v>
      </c>
      <c r="F34" s="372">
        <v>0</v>
      </c>
      <c r="G34" s="372">
        <v>0</v>
      </c>
      <c r="H34" s="359"/>
      <c r="I34" s="359"/>
      <c r="J34" s="359"/>
      <c r="K34" s="359"/>
    </row>
    <row r="35" spans="1:11" ht="14.1" customHeight="1" x14ac:dyDescent="0.25">
      <c r="A35" s="359"/>
      <c r="B35" s="359"/>
      <c r="C35" s="375" t="s">
        <v>56</v>
      </c>
      <c r="D35" s="372">
        <v>24375000</v>
      </c>
      <c r="E35" s="372">
        <v>26000000</v>
      </c>
      <c r="F35" s="372">
        <v>27000000</v>
      </c>
      <c r="G35" s="372">
        <v>27000000</v>
      </c>
      <c r="H35" s="359"/>
      <c r="I35" s="359"/>
      <c r="J35" s="359"/>
      <c r="K35" s="359"/>
    </row>
    <row r="36" spans="1:11" ht="14.1" customHeight="1" x14ac:dyDescent="0.25">
      <c r="A36" s="359"/>
      <c r="B36" s="359"/>
      <c r="C36" s="375" t="s">
        <v>54</v>
      </c>
      <c r="D36" s="372">
        <v>24375000</v>
      </c>
      <c r="E36" s="372">
        <v>26000000</v>
      </c>
      <c r="F36" s="372">
        <v>27000000</v>
      </c>
      <c r="G36" s="372">
        <v>27000000</v>
      </c>
      <c r="H36" s="359"/>
      <c r="I36" s="359"/>
      <c r="J36" s="359"/>
      <c r="K36" s="359"/>
    </row>
    <row r="37" spans="1:11" ht="14.1" customHeight="1" x14ac:dyDescent="0.25">
      <c r="A37" s="359"/>
      <c r="B37" s="359"/>
      <c r="C37" s="375" t="s">
        <v>55</v>
      </c>
      <c r="D37" s="372">
        <v>0</v>
      </c>
      <c r="E37" s="372">
        <v>0</v>
      </c>
      <c r="F37" s="372">
        <v>0</v>
      </c>
      <c r="G37" s="372">
        <v>0</v>
      </c>
      <c r="H37" s="359"/>
      <c r="I37" s="359"/>
      <c r="J37" s="359"/>
      <c r="K37" s="359"/>
    </row>
    <row r="38" spans="1:11" ht="14.1" customHeight="1" x14ac:dyDescent="0.25">
      <c r="A38" s="359"/>
      <c r="B38" s="359"/>
      <c r="C38" s="375" t="s">
        <v>57</v>
      </c>
      <c r="D38" s="372">
        <v>56046400</v>
      </c>
      <c r="E38" s="372">
        <v>71700000</v>
      </c>
      <c r="F38" s="372">
        <v>80000000</v>
      </c>
      <c r="G38" s="372">
        <v>80000000</v>
      </c>
      <c r="H38" s="359"/>
      <c r="I38" s="359"/>
      <c r="J38" s="359"/>
      <c r="K38" s="359"/>
    </row>
    <row r="39" spans="1:11" ht="14.1" customHeight="1" x14ac:dyDescent="0.25">
      <c r="A39" s="359"/>
      <c r="B39" s="359"/>
      <c r="C39" s="375" t="s">
        <v>54</v>
      </c>
      <c r="D39" s="372">
        <v>56046400</v>
      </c>
      <c r="E39" s="372">
        <v>71700000</v>
      </c>
      <c r="F39" s="372">
        <v>80000000</v>
      </c>
      <c r="G39" s="372">
        <v>80000000</v>
      </c>
      <c r="H39" s="359"/>
      <c r="I39" s="359"/>
      <c r="J39" s="359"/>
      <c r="K39" s="359"/>
    </row>
    <row r="40" spans="1:11" ht="14.1" customHeight="1" x14ac:dyDescent="0.25">
      <c r="A40" s="359"/>
      <c r="B40" s="359"/>
      <c r="C40" s="375" t="s">
        <v>55</v>
      </c>
      <c r="D40" s="372">
        <v>0</v>
      </c>
      <c r="E40" s="372">
        <v>0</v>
      </c>
      <c r="F40" s="372">
        <v>0</v>
      </c>
      <c r="G40" s="372">
        <v>0</v>
      </c>
      <c r="H40" s="359"/>
      <c r="I40" s="359"/>
      <c r="J40" s="359"/>
      <c r="K40" s="359"/>
    </row>
    <row r="41" spans="1:11" ht="14.1" customHeight="1" x14ac:dyDescent="0.25">
      <c r="A41" s="359"/>
      <c r="B41" s="359"/>
      <c r="C41" s="375" t="s">
        <v>58</v>
      </c>
      <c r="D41" s="372">
        <v>0</v>
      </c>
      <c r="E41" s="372">
        <v>0</v>
      </c>
      <c r="F41" s="372">
        <v>0</v>
      </c>
      <c r="G41" s="372">
        <v>0</v>
      </c>
      <c r="H41" s="359"/>
      <c r="I41" s="359"/>
      <c r="J41" s="359"/>
      <c r="K41" s="359"/>
    </row>
    <row r="42" spans="1:11" ht="14.1" customHeight="1" x14ac:dyDescent="0.25">
      <c r="A42" s="359"/>
      <c r="B42" s="359"/>
      <c r="C42" s="375" t="s">
        <v>54</v>
      </c>
      <c r="D42" s="372">
        <v>0</v>
      </c>
      <c r="E42" s="372">
        <v>0</v>
      </c>
      <c r="F42" s="372">
        <v>0</v>
      </c>
      <c r="G42" s="372">
        <v>0</v>
      </c>
      <c r="H42" s="359"/>
      <c r="I42" s="359"/>
      <c r="J42" s="359"/>
      <c r="K42" s="359"/>
    </row>
    <row r="43" spans="1:11" ht="14.1" customHeight="1" x14ac:dyDescent="0.25">
      <c r="A43" s="359"/>
      <c r="B43" s="359"/>
      <c r="C43" s="375" t="s">
        <v>55</v>
      </c>
      <c r="D43" s="372">
        <v>0</v>
      </c>
      <c r="E43" s="372">
        <v>0</v>
      </c>
      <c r="F43" s="372">
        <v>0</v>
      </c>
      <c r="G43" s="372">
        <v>0</v>
      </c>
      <c r="H43" s="359"/>
      <c r="I43" s="359"/>
      <c r="J43" s="359"/>
      <c r="K43" s="359"/>
    </row>
    <row r="44" spans="1:11" ht="14.1" customHeight="1" x14ac:dyDescent="0.25">
      <c r="A44" s="359"/>
      <c r="B44" s="359"/>
      <c r="C44" s="375" t="s">
        <v>59</v>
      </c>
      <c r="D44" s="372">
        <v>0</v>
      </c>
      <c r="E44" s="372">
        <v>0</v>
      </c>
      <c r="F44" s="372">
        <v>0</v>
      </c>
      <c r="G44" s="372">
        <v>0</v>
      </c>
      <c r="H44" s="359"/>
      <c r="I44" s="359"/>
      <c r="J44" s="359"/>
      <c r="K44" s="359"/>
    </row>
    <row r="45" spans="1:11" ht="14.1" customHeight="1" x14ac:dyDescent="0.25">
      <c r="A45" s="359"/>
      <c r="B45" s="359"/>
      <c r="C45" s="375" t="s">
        <v>54</v>
      </c>
      <c r="D45" s="372">
        <v>0</v>
      </c>
      <c r="E45" s="372">
        <v>0</v>
      </c>
      <c r="F45" s="372">
        <v>0</v>
      </c>
      <c r="G45" s="372">
        <v>0</v>
      </c>
      <c r="H45" s="359"/>
      <c r="I45" s="359"/>
      <c r="J45" s="359"/>
      <c r="K45" s="359"/>
    </row>
    <row r="46" spans="1:11" ht="14.1" customHeight="1" x14ac:dyDescent="0.25">
      <c r="A46" s="359"/>
      <c r="B46" s="359"/>
      <c r="C46" s="375" t="s">
        <v>55</v>
      </c>
      <c r="D46" s="372">
        <v>0</v>
      </c>
      <c r="E46" s="372">
        <v>0</v>
      </c>
      <c r="F46" s="372">
        <v>0</v>
      </c>
      <c r="G46" s="372">
        <v>0</v>
      </c>
      <c r="H46" s="359"/>
      <c r="I46" s="359"/>
      <c r="J46" s="359"/>
      <c r="K46" s="359"/>
    </row>
    <row r="47" spans="1:11" ht="14.1" customHeight="1" x14ac:dyDescent="0.25">
      <c r="A47" s="359"/>
      <c r="B47" s="359"/>
      <c r="C47" s="375" t="s">
        <v>60</v>
      </c>
      <c r="D47" s="372">
        <v>0</v>
      </c>
      <c r="E47" s="372">
        <v>0</v>
      </c>
      <c r="F47" s="372">
        <v>0</v>
      </c>
      <c r="G47" s="372">
        <v>0</v>
      </c>
      <c r="H47" s="359"/>
      <c r="I47" s="359"/>
      <c r="J47" s="359"/>
      <c r="K47" s="359"/>
    </row>
    <row r="48" spans="1:11" ht="14.1" customHeight="1" x14ac:dyDescent="0.25">
      <c r="A48" s="359"/>
      <c r="B48" s="359"/>
      <c r="C48" s="375" t="s">
        <v>54</v>
      </c>
      <c r="D48" s="372">
        <v>0</v>
      </c>
      <c r="E48" s="372">
        <v>0</v>
      </c>
      <c r="F48" s="372">
        <v>0</v>
      </c>
      <c r="G48" s="372">
        <v>0</v>
      </c>
      <c r="H48" s="359"/>
      <c r="I48" s="359"/>
      <c r="J48" s="359"/>
      <c r="K48" s="359"/>
    </row>
    <row r="49" spans="1:11" ht="14.1" customHeight="1" x14ac:dyDescent="0.25">
      <c r="A49" s="359"/>
      <c r="B49" s="359"/>
      <c r="C49" s="375" t="s">
        <v>55</v>
      </c>
      <c r="D49" s="372">
        <v>0</v>
      </c>
      <c r="E49" s="372">
        <v>0</v>
      </c>
      <c r="F49" s="372">
        <v>0</v>
      </c>
      <c r="G49" s="372">
        <v>0</v>
      </c>
      <c r="H49" s="359"/>
      <c r="I49" s="359"/>
      <c r="J49" s="359"/>
      <c r="K49" s="359"/>
    </row>
    <row r="50" spans="1:11" ht="14.1" customHeight="1" x14ac:dyDescent="0.25">
      <c r="A50" s="359"/>
      <c r="B50" s="359"/>
      <c r="C50" s="375" t="s">
        <v>61</v>
      </c>
      <c r="D50" s="372">
        <v>5170000</v>
      </c>
      <c r="E50" s="372">
        <v>1500000</v>
      </c>
      <c r="F50" s="372">
        <v>2000000</v>
      </c>
      <c r="G50" s="372">
        <v>2000000</v>
      </c>
      <c r="H50" s="359"/>
      <c r="I50" s="359"/>
      <c r="J50" s="359"/>
      <c r="K50" s="359"/>
    </row>
    <row r="51" spans="1:11" ht="14.1" customHeight="1" x14ac:dyDescent="0.25">
      <c r="A51" s="359"/>
      <c r="B51" s="359"/>
      <c r="C51" s="375" t="s">
        <v>54</v>
      </c>
      <c r="D51" s="372">
        <v>5170000</v>
      </c>
      <c r="E51" s="372">
        <v>1500000</v>
      </c>
      <c r="F51" s="372">
        <v>2000000</v>
      </c>
      <c r="G51" s="372">
        <v>2000000</v>
      </c>
      <c r="H51" s="359"/>
      <c r="I51" s="359"/>
      <c r="J51" s="359"/>
      <c r="K51" s="359"/>
    </row>
    <row r="52" spans="1:11" ht="14.1" customHeight="1" x14ac:dyDescent="0.25">
      <c r="A52" s="359"/>
      <c r="B52" s="359"/>
      <c r="C52" s="375" t="s">
        <v>55</v>
      </c>
      <c r="D52" s="372">
        <v>0</v>
      </c>
      <c r="E52" s="372">
        <v>0</v>
      </c>
      <c r="F52" s="372">
        <v>0</v>
      </c>
      <c r="G52" s="372">
        <v>0</v>
      </c>
      <c r="H52" s="359"/>
      <c r="I52" s="359"/>
      <c r="J52" s="359"/>
      <c r="K52" s="359"/>
    </row>
    <row r="53" spans="1:11" ht="14.1" customHeight="1" x14ac:dyDescent="0.25">
      <c r="A53" s="359"/>
      <c r="B53" s="359"/>
      <c r="C53" s="375" t="s">
        <v>62</v>
      </c>
      <c r="D53" s="372">
        <v>0</v>
      </c>
      <c r="E53" s="372">
        <v>0</v>
      </c>
      <c r="F53" s="372">
        <v>0</v>
      </c>
      <c r="G53" s="372">
        <v>0</v>
      </c>
      <c r="H53" s="359"/>
      <c r="I53" s="359"/>
      <c r="J53" s="359"/>
      <c r="K53" s="359"/>
    </row>
    <row r="54" spans="1:11" ht="14.1" customHeight="1" x14ac:dyDescent="0.25">
      <c r="A54" s="359"/>
      <c r="B54" s="359"/>
      <c r="C54" s="375" t="s">
        <v>54</v>
      </c>
      <c r="D54" s="372">
        <v>0</v>
      </c>
      <c r="E54" s="372">
        <v>0</v>
      </c>
      <c r="F54" s="372">
        <v>0</v>
      </c>
      <c r="G54" s="372">
        <v>0</v>
      </c>
      <c r="H54" s="359"/>
      <c r="I54" s="359"/>
      <c r="J54" s="359"/>
      <c r="K54" s="359"/>
    </row>
    <row r="55" spans="1:11" ht="14.1" customHeight="1" x14ac:dyDescent="0.25">
      <c r="A55" s="359"/>
      <c r="B55" s="359"/>
      <c r="C55" s="375" t="s">
        <v>63</v>
      </c>
      <c r="D55" s="372">
        <v>0</v>
      </c>
      <c r="E55" s="372">
        <v>0</v>
      </c>
      <c r="F55" s="372">
        <v>0</v>
      </c>
      <c r="G55" s="372">
        <v>0</v>
      </c>
      <c r="H55" s="359"/>
      <c r="I55" s="359"/>
      <c r="J55" s="359"/>
      <c r="K55" s="359"/>
    </row>
    <row r="56" spans="1:11" ht="14.1" customHeight="1" x14ac:dyDescent="0.25">
      <c r="A56" s="359"/>
      <c r="B56" s="359"/>
      <c r="C56" s="375" t="s">
        <v>64</v>
      </c>
      <c r="D56" s="372">
        <v>0</v>
      </c>
      <c r="E56" s="372">
        <v>0</v>
      </c>
      <c r="F56" s="372">
        <v>0</v>
      </c>
      <c r="G56" s="372">
        <v>0</v>
      </c>
      <c r="H56" s="359"/>
      <c r="I56" s="359"/>
      <c r="J56" s="359"/>
      <c r="K56" s="359"/>
    </row>
    <row r="57" spans="1:11" ht="14.1" customHeight="1" x14ac:dyDescent="0.25">
      <c r="A57" s="359"/>
      <c r="B57" s="359"/>
      <c r="C57" s="375" t="s">
        <v>65</v>
      </c>
      <c r="D57" s="372">
        <v>0</v>
      </c>
      <c r="E57" s="372">
        <v>0</v>
      </c>
      <c r="F57" s="372">
        <v>0</v>
      </c>
      <c r="G57" s="372">
        <v>0</v>
      </c>
      <c r="H57" s="359"/>
      <c r="I57" s="359"/>
      <c r="J57" s="359"/>
      <c r="K57" s="359"/>
    </row>
    <row r="58" spans="1:11" ht="14.1" customHeight="1" x14ac:dyDescent="0.25">
      <c r="A58" s="359"/>
      <c r="B58" s="359"/>
      <c r="C58" s="375" t="s">
        <v>66</v>
      </c>
      <c r="D58" s="372">
        <v>0</v>
      </c>
      <c r="E58" s="372">
        <v>0</v>
      </c>
      <c r="F58" s="372">
        <v>0</v>
      </c>
      <c r="G58" s="372">
        <v>0</v>
      </c>
      <c r="H58" s="359"/>
      <c r="I58" s="359"/>
      <c r="J58" s="359"/>
      <c r="K58" s="359"/>
    </row>
    <row r="59" spans="1:11" ht="14.1" customHeight="1" x14ac:dyDescent="0.25">
      <c r="A59" s="359"/>
      <c r="B59" s="359"/>
      <c r="C59" s="375" t="s">
        <v>67</v>
      </c>
      <c r="D59" s="372">
        <v>0</v>
      </c>
      <c r="E59" s="372">
        <v>0</v>
      </c>
      <c r="F59" s="372">
        <v>0</v>
      </c>
      <c r="G59" s="372">
        <v>0</v>
      </c>
      <c r="H59" s="359"/>
      <c r="I59" s="359"/>
      <c r="J59" s="359"/>
      <c r="K59" s="359"/>
    </row>
    <row r="60" spans="1:11" ht="14.1" customHeight="1" x14ac:dyDescent="0.25">
      <c r="A60" s="359"/>
      <c r="B60" s="359"/>
      <c r="C60" s="375" t="s">
        <v>54</v>
      </c>
      <c r="D60" s="372">
        <v>0</v>
      </c>
      <c r="E60" s="372">
        <v>0</v>
      </c>
      <c r="F60" s="372">
        <v>0</v>
      </c>
      <c r="G60" s="372">
        <v>0</v>
      </c>
      <c r="H60" s="359"/>
      <c r="I60" s="359"/>
      <c r="J60" s="359"/>
      <c r="K60" s="359"/>
    </row>
    <row r="61" spans="1:11" ht="14.1" customHeight="1" x14ac:dyDescent="0.25">
      <c r="A61" s="359"/>
      <c r="B61" s="359"/>
      <c r="C61" s="375" t="s">
        <v>63</v>
      </c>
      <c r="D61" s="372">
        <v>0</v>
      </c>
      <c r="E61" s="372">
        <v>0</v>
      </c>
      <c r="F61" s="372">
        <v>0</v>
      </c>
      <c r="G61" s="372">
        <v>0</v>
      </c>
      <c r="H61" s="359"/>
      <c r="I61" s="359"/>
      <c r="J61" s="359"/>
      <c r="K61" s="359"/>
    </row>
    <row r="62" spans="1:11" ht="14.1" customHeight="1" x14ac:dyDescent="0.25">
      <c r="A62" s="359"/>
      <c r="B62" s="359"/>
      <c r="C62" s="375" t="s">
        <v>64</v>
      </c>
      <c r="D62" s="372">
        <v>0</v>
      </c>
      <c r="E62" s="372">
        <v>0</v>
      </c>
      <c r="F62" s="372">
        <v>0</v>
      </c>
      <c r="G62" s="372">
        <v>0</v>
      </c>
      <c r="H62" s="359"/>
      <c r="I62" s="359"/>
      <c r="J62" s="359"/>
      <c r="K62" s="359"/>
    </row>
    <row r="63" spans="1:11" ht="14.1" customHeight="1" x14ac:dyDescent="0.25">
      <c r="A63" s="359"/>
      <c r="B63" s="359"/>
      <c r="C63" s="375" t="s">
        <v>65</v>
      </c>
      <c r="D63" s="372">
        <v>0</v>
      </c>
      <c r="E63" s="372">
        <v>0</v>
      </c>
      <c r="F63" s="372">
        <v>0</v>
      </c>
      <c r="G63" s="372">
        <v>0</v>
      </c>
      <c r="H63" s="359"/>
      <c r="I63" s="359"/>
      <c r="J63" s="359"/>
      <c r="K63" s="359"/>
    </row>
    <row r="64" spans="1:11" ht="14.1" customHeight="1" x14ac:dyDescent="0.25">
      <c r="A64" s="359"/>
      <c r="B64" s="359"/>
      <c r="C64" s="375" t="s">
        <v>66</v>
      </c>
      <c r="D64" s="372">
        <v>0</v>
      </c>
      <c r="E64" s="372">
        <v>0</v>
      </c>
      <c r="F64" s="372">
        <v>0</v>
      </c>
      <c r="G64" s="372">
        <v>0</v>
      </c>
      <c r="H64" s="359"/>
      <c r="I64" s="359"/>
      <c r="J64" s="359"/>
      <c r="K64" s="359"/>
    </row>
    <row r="65" spans="1:11" ht="14.1" customHeight="1" x14ac:dyDescent="0.25">
      <c r="A65" s="359"/>
      <c r="B65" s="359"/>
      <c r="C65" s="375" t="s">
        <v>68</v>
      </c>
      <c r="D65" s="372">
        <v>0</v>
      </c>
      <c r="E65" s="372">
        <v>0</v>
      </c>
      <c r="F65" s="372">
        <v>0</v>
      </c>
      <c r="G65" s="372">
        <v>0</v>
      </c>
      <c r="H65" s="359"/>
      <c r="I65" s="359"/>
      <c r="J65" s="359"/>
      <c r="K65" s="359"/>
    </row>
    <row r="66" spans="1:11" ht="14.1" customHeight="1" x14ac:dyDescent="0.25">
      <c r="A66" s="359"/>
      <c r="B66" s="359"/>
      <c r="C66" s="375" t="s">
        <v>54</v>
      </c>
      <c r="D66" s="372">
        <v>0</v>
      </c>
      <c r="E66" s="372">
        <v>0</v>
      </c>
      <c r="F66" s="372">
        <v>0</v>
      </c>
      <c r="G66" s="372">
        <v>0</v>
      </c>
      <c r="H66" s="359"/>
      <c r="I66" s="359"/>
      <c r="J66" s="359"/>
      <c r="K66" s="359"/>
    </row>
    <row r="67" spans="1:11" ht="14.1" customHeight="1" x14ac:dyDescent="0.25">
      <c r="A67" s="359"/>
      <c r="B67" s="359"/>
      <c r="C67" s="375" t="s">
        <v>63</v>
      </c>
      <c r="D67" s="372">
        <v>0</v>
      </c>
      <c r="E67" s="372">
        <v>0</v>
      </c>
      <c r="F67" s="372">
        <v>0</v>
      </c>
      <c r="G67" s="372">
        <v>0</v>
      </c>
      <c r="H67" s="359"/>
      <c r="I67" s="359"/>
      <c r="J67" s="359"/>
      <c r="K67" s="359"/>
    </row>
    <row r="68" spans="1:11" ht="14.1" customHeight="1" x14ac:dyDescent="0.25">
      <c r="A68" s="359"/>
      <c r="B68" s="359"/>
      <c r="C68" s="375" t="s">
        <v>64</v>
      </c>
      <c r="D68" s="372">
        <v>0</v>
      </c>
      <c r="E68" s="372">
        <v>0</v>
      </c>
      <c r="F68" s="372">
        <v>0</v>
      </c>
      <c r="G68" s="372">
        <v>0</v>
      </c>
      <c r="H68" s="359"/>
      <c r="I68" s="359"/>
      <c r="J68" s="359"/>
      <c r="K68" s="359"/>
    </row>
    <row r="69" spans="1:11" ht="14.1" customHeight="1" x14ac:dyDescent="0.25">
      <c r="A69" s="359"/>
      <c r="B69" s="359"/>
      <c r="C69" s="375" t="s">
        <v>65</v>
      </c>
      <c r="D69" s="372">
        <v>0</v>
      </c>
      <c r="E69" s="372">
        <v>0</v>
      </c>
      <c r="F69" s="372">
        <v>0</v>
      </c>
      <c r="G69" s="372">
        <v>0</v>
      </c>
      <c r="H69" s="359"/>
      <c r="I69" s="359"/>
      <c r="J69" s="359"/>
      <c r="K69" s="359"/>
    </row>
    <row r="70" spans="1:11" ht="14.1" customHeight="1" x14ac:dyDescent="0.25">
      <c r="A70" s="359"/>
      <c r="B70" s="359"/>
      <c r="C70" s="375" t="s">
        <v>66</v>
      </c>
      <c r="D70" s="372">
        <v>0</v>
      </c>
      <c r="E70" s="372">
        <v>0</v>
      </c>
      <c r="F70" s="372">
        <v>0</v>
      </c>
      <c r="G70" s="372">
        <v>0</v>
      </c>
      <c r="H70" s="359"/>
      <c r="I70" s="359"/>
      <c r="J70" s="359"/>
      <c r="K70" s="359"/>
    </row>
    <row r="71" spans="1:11" ht="14.1" customHeight="1" x14ac:dyDescent="0.25">
      <c r="A71" s="359"/>
      <c r="B71" s="359"/>
      <c r="C71" s="375" t="s">
        <v>69</v>
      </c>
      <c r="D71" s="372">
        <v>0</v>
      </c>
      <c r="E71" s="372">
        <v>0</v>
      </c>
      <c r="F71" s="372">
        <v>0</v>
      </c>
      <c r="G71" s="372">
        <v>0</v>
      </c>
      <c r="H71" s="359"/>
      <c r="I71" s="359"/>
      <c r="J71" s="359"/>
      <c r="K71" s="359"/>
    </row>
    <row r="72" spans="1:11" ht="14.1" customHeight="1" x14ac:dyDescent="0.25">
      <c r="A72" s="359"/>
      <c r="B72" s="359"/>
      <c r="C72" s="375" t="s">
        <v>70</v>
      </c>
      <c r="D72" s="372">
        <v>0</v>
      </c>
      <c r="E72" s="372">
        <v>0</v>
      </c>
      <c r="F72" s="372">
        <v>0</v>
      </c>
      <c r="G72" s="372">
        <v>0</v>
      </c>
      <c r="H72" s="359"/>
      <c r="I72" s="359"/>
      <c r="J72" s="359"/>
      <c r="K72" s="359"/>
    </row>
    <row r="73" spans="1:11" ht="14.1" customHeight="1" x14ac:dyDescent="0.25">
      <c r="A73" s="359"/>
      <c r="B73" s="359"/>
      <c r="C73" s="373" t="s">
        <v>71</v>
      </c>
      <c r="D73" s="372">
        <v>266816400</v>
      </c>
      <c r="E73" s="372">
        <v>295200000</v>
      </c>
      <c r="F73" s="372">
        <v>297150000</v>
      </c>
      <c r="G73" s="372">
        <v>297150000</v>
      </c>
      <c r="H73" s="359"/>
      <c r="I73" s="359"/>
      <c r="J73" s="359"/>
      <c r="K73" s="359"/>
    </row>
    <row r="74" spans="1:11" ht="14.1" customHeight="1" x14ac:dyDescent="0.25">
      <c r="A74" s="359"/>
      <c r="B74" s="359"/>
      <c r="C74" s="1474" t="s">
        <v>72</v>
      </c>
      <c r="D74" s="1475"/>
      <c r="E74" s="1475"/>
      <c r="F74" s="1475"/>
      <c r="G74" s="1475"/>
      <c r="H74" s="359"/>
      <c r="I74" s="359"/>
      <c r="J74" s="359"/>
      <c r="K74" s="359"/>
    </row>
    <row r="75" spans="1:11" ht="14.1" customHeight="1" x14ac:dyDescent="0.25">
      <c r="A75" s="359"/>
      <c r="B75" s="359"/>
      <c r="C75" s="382" t="s">
        <v>1937</v>
      </c>
      <c r="D75" s="1474" t="s">
        <v>1936</v>
      </c>
      <c r="E75" s="1475"/>
      <c r="F75" s="1475"/>
      <c r="G75" s="1475"/>
      <c r="H75" s="359"/>
      <c r="I75" s="359"/>
      <c r="J75" s="359"/>
      <c r="K75" s="359"/>
    </row>
    <row r="76" spans="1:11" ht="14.1" customHeight="1" x14ac:dyDescent="0.25">
      <c r="A76" s="359"/>
      <c r="B76" s="359"/>
      <c r="C76" s="381" t="s">
        <v>33</v>
      </c>
      <c r="D76" s="1476" t="s">
        <v>1935</v>
      </c>
      <c r="E76" s="1477"/>
      <c r="F76" s="1477"/>
      <c r="G76" s="1477"/>
      <c r="H76" s="359"/>
      <c r="I76" s="359"/>
      <c r="J76" s="359"/>
      <c r="K76" s="359"/>
    </row>
    <row r="77" spans="1:11" ht="14.1" customHeight="1" x14ac:dyDescent="0.25">
      <c r="A77" s="359"/>
      <c r="B77" s="359"/>
      <c r="C77" s="357" t="s">
        <v>35</v>
      </c>
      <c r="D77" s="1478" t="s">
        <v>1934</v>
      </c>
      <c r="E77" s="1479"/>
      <c r="F77" s="1479"/>
      <c r="G77" s="1479"/>
      <c r="H77" s="359"/>
      <c r="I77" s="359"/>
      <c r="J77" s="359"/>
      <c r="K77" s="359"/>
    </row>
    <row r="78" spans="1:11" ht="14.1" customHeight="1" x14ac:dyDescent="0.25">
      <c r="A78" s="359"/>
      <c r="B78" s="359"/>
      <c r="C78" s="357" t="s">
        <v>37</v>
      </c>
      <c r="D78" s="1478" t="s">
        <v>1933</v>
      </c>
      <c r="E78" s="1479"/>
      <c r="F78" s="1479"/>
      <c r="G78" s="1479"/>
      <c r="H78" s="359"/>
      <c r="I78" s="359"/>
      <c r="J78" s="359"/>
      <c r="K78" s="359"/>
    </row>
    <row r="79" spans="1:11" ht="15" customHeight="1" x14ac:dyDescent="0.25">
      <c r="A79" s="359"/>
      <c r="B79" s="359"/>
      <c r="C79" s="379"/>
      <c r="D79" s="378">
        <v>2022</v>
      </c>
      <c r="E79" s="378">
        <v>2023</v>
      </c>
      <c r="F79" s="378">
        <v>2024</v>
      </c>
      <c r="G79" s="378">
        <v>2025</v>
      </c>
      <c r="H79" s="359"/>
      <c r="I79" s="359"/>
      <c r="J79" s="359"/>
      <c r="K79" s="359"/>
    </row>
    <row r="80" spans="1:11" ht="15" customHeight="1" x14ac:dyDescent="0.25">
      <c r="A80" s="359"/>
      <c r="B80" s="359"/>
      <c r="C80" s="377"/>
      <c r="D80" s="376" t="s">
        <v>17</v>
      </c>
      <c r="E80" s="376" t="s">
        <v>18</v>
      </c>
      <c r="F80" s="376" t="s">
        <v>18</v>
      </c>
      <c r="G80" s="376" t="s">
        <v>18</v>
      </c>
      <c r="H80" s="359"/>
      <c r="I80" s="359"/>
      <c r="J80" s="359"/>
      <c r="K80" s="359"/>
    </row>
    <row r="81" spans="1:11" ht="14.1" customHeight="1" x14ac:dyDescent="0.25">
      <c r="A81" s="359"/>
      <c r="B81" s="359"/>
      <c r="C81" s="366" t="s">
        <v>39</v>
      </c>
      <c r="D81" s="380" t="s">
        <v>84</v>
      </c>
      <c r="E81" s="380" t="s">
        <v>84</v>
      </c>
      <c r="F81" s="380" t="s">
        <v>84</v>
      </c>
      <c r="G81" s="380" t="s">
        <v>84</v>
      </c>
      <c r="H81" s="359"/>
      <c r="I81" s="359"/>
      <c r="J81" s="359"/>
      <c r="K81" s="359"/>
    </row>
    <row r="82" spans="1:11" ht="14.1" customHeight="1" x14ac:dyDescent="0.25">
      <c r="A82" s="359"/>
      <c r="B82" s="359"/>
      <c r="C82" s="366" t="s">
        <v>40</v>
      </c>
      <c r="D82" s="380" t="s">
        <v>1932</v>
      </c>
      <c r="E82" s="380" t="s">
        <v>859</v>
      </c>
      <c r="F82" s="380" t="s">
        <v>322</v>
      </c>
      <c r="G82" s="380" t="s">
        <v>322</v>
      </c>
      <c r="H82" s="359"/>
      <c r="I82" s="359"/>
      <c r="J82" s="359"/>
      <c r="K82" s="359"/>
    </row>
    <row r="83" spans="1:11" ht="14.1" customHeight="1" x14ac:dyDescent="0.25">
      <c r="A83" s="359"/>
      <c r="B83" s="359"/>
      <c r="C83" s="366" t="s">
        <v>43</v>
      </c>
      <c r="D83" s="380" t="s">
        <v>1932</v>
      </c>
      <c r="E83" s="380" t="s">
        <v>859</v>
      </c>
      <c r="F83" s="380" t="s">
        <v>322</v>
      </c>
      <c r="G83" s="380" t="s">
        <v>322</v>
      </c>
      <c r="H83" s="359"/>
      <c r="I83" s="359"/>
      <c r="J83" s="359"/>
      <c r="K83" s="359"/>
    </row>
    <row r="84" spans="1:11" ht="14.1" customHeight="1" x14ac:dyDescent="0.25">
      <c r="A84" s="359"/>
      <c r="B84" s="359"/>
      <c r="C84" s="366" t="s">
        <v>46</v>
      </c>
      <c r="D84" s="380" t="s">
        <v>47</v>
      </c>
      <c r="E84" s="380" t="s">
        <v>48</v>
      </c>
      <c r="F84" s="380" t="s">
        <v>48</v>
      </c>
      <c r="G84" s="380" t="s">
        <v>48</v>
      </c>
      <c r="H84" s="359"/>
      <c r="I84" s="359"/>
      <c r="J84" s="359"/>
      <c r="K84" s="359"/>
    </row>
    <row r="85" spans="1:11" ht="14.1" customHeight="1" x14ac:dyDescent="0.25">
      <c r="A85" s="359"/>
      <c r="B85" s="359"/>
      <c r="C85" s="366" t="s">
        <v>49</v>
      </c>
      <c r="D85" s="380" t="s">
        <v>47</v>
      </c>
      <c r="E85" s="380" t="s">
        <v>1072</v>
      </c>
      <c r="F85" s="380" t="s">
        <v>1931</v>
      </c>
      <c r="G85" s="380" t="s">
        <v>48</v>
      </c>
      <c r="H85" s="359"/>
      <c r="I85" s="359"/>
      <c r="J85" s="359"/>
      <c r="K85" s="359"/>
    </row>
    <row r="86" spans="1:11" ht="14.1" customHeight="1" x14ac:dyDescent="0.25">
      <c r="A86" s="359"/>
      <c r="B86" s="359"/>
      <c r="C86" s="366" t="s">
        <v>51</v>
      </c>
      <c r="D86" s="380" t="s">
        <v>47</v>
      </c>
      <c r="E86" s="380" t="s">
        <v>1072</v>
      </c>
      <c r="F86" s="380" t="s">
        <v>1931</v>
      </c>
      <c r="G86" s="380" t="s">
        <v>48</v>
      </c>
      <c r="H86" s="359"/>
      <c r="I86" s="359"/>
      <c r="J86" s="359"/>
      <c r="K86" s="359"/>
    </row>
    <row r="87" spans="1:11" ht="14.1" customHeight="1" x14ac:dyDescent="0.25">
      <c r="A87" s="359"/>
      <c r="B87" s="359"/>
      <c r="C87" s="1480" t="s">
        <v>52</v>
      </c>
      <c r="D87" s="1481"/>
      <c r="E87" s="1481"/>
      <c r="F87" s="1481"/>
      <c r="G87" s="1481"/>
      <c r="H87" s="359"/>
      <c r="I87" s="359"/>
      <c r="J87" s="359"/>
      <c r="K87" s="359"/>
    </row>
    <row r="88" spans="1:11" ht="14.1" customHeight="1" x14ac:dyDescent="0.25">
      <c r="A88" s="359"/>
      <c r="B88" s="359"/>
      <c r="C88" s="379"/>
      <c r="D88" s="378">
        <v>2022</v>
      </c>
      <c r="E88" s="378">
        <v>2023</v>
      </c>
      <c r="F88" s="378">
        <v>2024</v>
      </c>
      <c r="G88" s="378">
        <v>2025</v>
      </c>
      <c r="H88" s="359"/>
      <c r="I88" s="359"/>
      <c r="J88" s="359"/>
      <c r="K88" s="359"/>
    </row>
    <row r="89" spans="1:11" ht="14.1" customHeight="1" x14ac:dyDescent="0.25">
      <c r="A89" s="359"/>
      <c r="B89" s="359"/>
      <c r="C89" s="377"/>
      <c r="D89" s="376" t="s">
        <v>17</v>
      </c>
      <c r="E89" s="376" t="s">
        <v>18</v>
      </c>
      <c r="F89" s="376" t="s">
        <v>18</v>
      </c>
      <c r="G89" s="376" t="s">
        <v>18</v>
      </c>
      <c r="H89" s="359"/>
      <c r="I89" s="359"/>
      <c r="J89" s="359"/>
      <c r="K89" s="359"/>
    </row>
    <row r="90" spans="1:11" ht="14.1" customHeight="1" x14ac:dyDescent="0.25">
      <c r="A90" s="359"/>
      <c r="B90" s="359"/>
      <c r="C90" s="375" t="s">
        <v>53</v>
      </c>
      <c r="D90" s="372">
        <v>0</v>
      </c>
      <c r="E90" s="372">
        <v>0</v>
      </c>
      <c r="F90" s="372">
        <v>0</v>
      </c>
      <c r="G90" s="372">
        <v>0</v>
      </c>
      <c r="H90" s="359"/>
      <c r="I90" s="359"/>
      <c r="J90" s="359"/>
      <c r="K90" s="359"/>
    </row>
    <row r="91" spans="1:11" ht="14.1" customHeight="1" x14ac:dyDescent="0.25">
      <c r="A91" s="359"/>
      <c r="B91" s="359"/>
      <c r="C91" s="375" t="s">
        <v>54</v>
      </c>
      <c r="D91" s="372">
        <v>0</v>
      </c>
      <c r="E91" s="372">
        <v>0</v>
      </c>
      <c r="F91" s="372">
        <v>0</v>
      </c>
      <c r="G91" s="372">
        <v>0</v>
      </c>
      <c r="H91" s="359"/>
      <c r="I91" s="359"/>
      <c r="J91" s="359"/>
      <c r="K91" s="359"/>
    </row>
    <row r="92" spans="1:11" ht="14.1" customHeight="1" x14ac:dyDescent="0.25">
      <c r="A92" s="359"/>
      <c r="B92" s="359"/>
      <c r="C92" s="375" t="s">
        <v>55</v>
      </c>
      <c r="D92" s="372">
        <v>0</v>
      </c>
      <c r="E92" s="372">
        <v>0</v>
      </c>
      <c r="F92" s="372">
        <v>0</v>
      </c>
      <c r="G92" s="372">
        <v>0</v>
      </c>
      <c r="H92" s="359"/>
      <c r="I92" s="359"/>
      <c r="J92" s="359"/>
      <c r="K92" s="359"/>
    </row>
    <row r="93" spans="1:11" ht="14.1" customHeight="1" x14ac:dyDescent="0.25">
      <c r="A93" s="359"/>
      <c r="B93" s="359"/>
      <c r="C93" s="375" t="s">
        <v>56</v>
      </c>
      <c r="D93" s="372">
        <v>0</v>
      </c>
      <c r="E93" s="372">
        <v>0</v>
      </c>
      <c r="F93" s="372">
        <v>0</v>
      </c>
      <c r="G93" s="372">
        <v>0</v>
      </c>
      <c r="H93" s="359"/>
      <c r="I93" s="359"/>
      <c r="J93" s="359"/>
      <c r="K93" s="359"/>
    </row>
    <row r="94" spans="1:11" ht="14.1" customHeight="1" x14ac:dyDescent="0.25">
      <c r="A94" s="359"/>
      <c r="B94" s="359"/>
      <c r="C94" s="375" t="s">
        <v>54</v>
      </c>
      <c r="D94" s="372">
        <v>0</v>
      </c>
      <c r="E94" s="372">
        <v>0</v>
      </c>
      <c r="F94" s="372">
        <v>0</v>
      </c>
      <c r="G94" s="372">
        <v>0</v>
      </c>
      <c r="H94" s="359"/>
      <c r="I94" s="359"/>
      <c r="J94" s="359"/>
      <c r="K94" s="359"/>
    </row>
    <row r="95" spans="1:11" ht="14.1" customHeight="1" x14ac:dyDescent="0.25">
      <c r="A95" s="359"/>
      <c r="B95" s="359"/>
      <c r="C95" s="375" t="s">
        <v>55</v>
      </c>
      <c r="D95" s="372">
        <v>0</v>
      </c>
      <c r="E95" s="372">
        <v>0</v>
      </c>
      <c r="F95" s="372">
        <v>0</v>
      </c>
      <c r="G95" s="372">
        <v>0</v>
      </c>
      <c r="H95" s="359"/>
      <c r="I95" s="359"/>
      <c r="J95" s="359"/>
      <c r="K95" s="359"/>
    </row>
    <row r="96" spans="1:11" ht="14.1" customHeight="1" x14ac:dyDescent="0.25">
      <c r="A96" s="359"/>
      <c r="B96" s="359"/>
      <c r="C96" s="375" t="s">
        <v>57</v>
      </c>
      <c r="D96" s="372">
        <v>0</v>
      </c>
      <c r="E96" s="372">
        <v>0</v>
      </c>
      <c r="F96" s="372">
        <v>0</v>
      </c>
      <c r="G96" s="372">
        <v>0</v>
      </c>
      <c r="H96" s="359"/>
      <c r="I96" s="359"/>
      <c r="J96" s="359"/>
      <c r="K96" s="359"/>
    </row>
    <row r="97" spans="1:11" ht="14.1" customHeight="1" x14ac:dyDescent="0.25">
      <c r="A97" s="359"/>
      <c r="B97" s="359"/>
      <c r="C97" s="375" t="s">
        <v>54</v>
      </c>
      <c r="D97" s="372">
        <v>0</v>
      </c>
      <c r="E97" s="372">
        <v>0</v>
      </c>
      <c r="F97" s="372">
        <v>0</v>
      </c>
      <c r="G97" s="372">
        <v>0</v>
      </c>
      <c r="H97" s="359"/>
      <c r="I97" s="359"/>
      <c r="J97" s="359"/>
      <c r="K97" s="359"/>
    </row>
    <row r="98" spans="1:11" ht="14.1" customHeight="1" x14ac:dyDescent="0.25">
      <c r="A98" s="359"/>
      <c r="B98" s="359"/>
      <c r="C98" s="375" t="s">
        <v>55</v>
      </c>
      <c r="D98" s="372">
        <v>0</v>
      </c>
      <c r="E98" s="372">
        <v>0</v>
      </c>
      <c r="F98" s="372">
        <v>0</v>
      </c>
      <c r="G98" s="372">
        <v>0</v>
      </c>
      <c r="H98" s="359"/>
      <c r="I98" s="359"/>
      <c r="J98" s="359"/>
      <c r="K98" s="359"/>
    </row>
    <row r="99" spans="1:11" ht="14.1" customHeight="1" x14ac:dyDescent="0.25">
      <c r="A99" s="359"/>
      <c r="B99" s="359"/>
      <c r="C99" s="375" t="s">
        <v>58</v>
      </c>
      <c r="D99" s="372">
        <v>0</v>
      </c>
      <c r="E99" s="372">
        <v>0</v>
      </c>
      <c r="F99" s="372">
        <v>0</v>
      </c>
      <c r="G99" s="372">
        <v>0</v>
      </c>
      <c r="H99" s="359"/>
      <c r="I99" s="359"/>
      <c r="J99" s="359"/>
      <c r="K99" s="359"/>
    </row>
    <row r="100" spans="1:11" ht="14.1" customHeight="1" x14ac:dyDescent="0.25">
      <c r="A100" s="359"/>
      <c r="B100" s="359"/>
      <c r="C100" s="375" t="s">
        <v>54</v>
      </c>
      <c r="D100" s="372">
        <v>0</v>
      </c>
      <c r="E100" s="372">
        <v>0</v>
      </c>
      <c r="F100" s="372">
        <v>0</v>
      </c>
      <c r="G100" s="372">
        <v>0</v>
      </c>
      <c r="H100" s="359"/>
      <c r="I100" s="359"/>
      <c r="J100" s="359"/>
      <c r="K100" s="359"/>
    </row>
    <row r="101" spans="1:11" ht="14.1" customHeight="1" x14ac:dyDescent="0.25">
      <c r="A101" s="359"/>
      <c r="B101" s="359"/>
      <c r="C101" s="375" t="s">
        <v>55</v>
      </c>
      <c r="D101" s="372">
        <v>0</v>
      </c>
      <c r="E101" s="372">
        <v>0</v>
      </c>
      <c r="F101" s="372">
        <v>0</v>
      </c>
      <c r="G101" s="372">
        <v>0</v>
      </c>
      <c r="H101" s="359"/>
      <c r="I101" s="359"/>
      <c r="J101" s="359"/>
      <c r="K101" s="359"/>
    </row>
    <row r="102" spans="1:11" ht="14.1" customHeight="1" x14ac:dyDescent="0.25">
      <c r="A102" s="359"/>
      <c r="B102" s="359"/>
      <c r="C102" s="375" t="s">
        <v>59</v>
      </c>
      <c r="D102" s="372">
        <v>0</v>
      </c>
      <c r="E102" s="372">
        <v>0</v>
      </c>
      <c r="F102" s="372">
        <v>0</v>
      </c>
      <c r="G102" s="372">
        <v>0</v>
      </c>
      <c r="H102" s="359"/>
      <c r="I102" s="359"/>
      <c r="J102" s="359"/>
      <c r="K102" s="359"/>
    </row>
    <row r="103" spans="1:11" ht="14.1" customHeight="1" x14ac:dyDescent="0.25">
      <c r="A103" s="359"/>
      <c r="B103" s="359"/>
      <c r="C103" s="375" t="s">
        <v>54</v>
      </c>
      <c r="D103" s="372">
        <v>0</v>
      </c>
      <c r="E103" s="372">
        <v>0</v>
      </c>
      <c r="F103" s="372">
        <v>0</v>
      </c>
      <c r="G103" s="372">
        <v>0</v>
      </c>
      <c r="H103" s="359"/>
      <c r="I103" s="359"/>
      <c r="J103" s="359"/>
      <c r="K103" s="359"/>
    </row>
    <row r="104" spans="1:11" ht="14.1" customHeight="1" x14ac:dyDescent="0.25">
      <c r="A104" s="359"/>
      <c r="B104" s="359"/>
      <c r="C104" s="375" t="s">
        <v>55</v>
      </c>
      <c r="D104" s="372">
        <v>0</v>
      </c>
      <c r="E104" s="372">
        <v>0</v>
      </c>
      <c r="F104" s="372">
        <v>0</v>
      </c>
      <c r="G104" s="372">
        <v>0</v>
      </c>
      <c r="H104" s="359"/>
      <c r="I104" s="359"/>
      <c r="J104" s="359"/>
      <c r="K104" s="359"/>
    </row>
    <row r="105" spans="1:11" ht="14.1" customHeight="1" x14ac:dyDescent="0.25">
      <c r="A105" s="359"/>
      <c r="B105" s="359"/>
      <c r="C105" s="375" t="s">
        <v>60</v>
      </c>
      <c r="D105" s="372">
        <v>0</v>
      </c>
      <c r="E105" s="372">
        <v>0</v>
      </c>
      <c r="F105" s="372">
        <v>0</v>
      </c>
      <c r="G105" s="372">
        <v>0</v>
      </c>
      <c r="H105" s="359"/>
      <c r="I105" s="359"/>
      <c r="J105" s="359"/>
      <c r="K105" s="359"/>
    </row>
    <row r="106" spans="1:11" ht="14.1" customHeight="1" x14ac:dyDescent="0.25">
      <c r="A106" s="359"/>
      <c r="B106" s="359"/>
      <c r="C106" s="375" t="s">
        <v>54</v>
      </c>
      <c r="D106" s="372">
        <v>0</v>
      </c>
      <c r="E106" s="372">
        <v>0</v>
      </c>
      <c r="F106" s="372">
        <v>0</v>
      </c>
      <c r="G106" s="372">
        <v>0</v>
      </c>
      <c r="H106" s="359"/>
      <c r="I106" s="359"/>
      <c r="J106" s="359"/>
      <c r="K106" s="359"/>
    </row>
    <row r="107" spans="1:11" ht="14.1" customHeight="1" x14ac:dyDescent="0.25">
      <c r="A107" s="359"/>
      <c r="B107" s="359"/>
      <c r="C107" s="375" t="s">
        <v>55</v>
      </c>
      <c r="D107" s="372">
        <v>0</v>
      </c>
      <c r="E107" s="372">
        <v>0</v>
      </c>
      <c r="F107" s="372">
        <v>0</v>
      </c>
      <c r="G107" s="372">
        <v>0</v>
      </c>
      <c r="H107" s="359"/>
      <c r="I107" s="359"/>
      <c r="J107" s="359"/>
      <c r="K107" s="359"/>
    </row>
    <row r="108" spans="1:11" ht="14.1" customHeight="1" x14ac:dyDescent="0.25">
      <c r="A108" s="359"/>
      <c r="B108" s="359"/>
      <c r="C108" s="375" t="s">
        <v>61</v>
      </c>
      <c r="D108" s="372">
        <v>0</v>
      </c>
      <c r="E108" s="372">
        <v>0</v>
      </c>
      <c r="F108" s="372">
        <v>0</v>
      </c>
      <c r="G108" s="372">
        <v>0</v>
      </c>
      <c r="H108" s="359"/>
      <c r="I108" s="359"/>
      <c r="J108" s="359"/>
      <c r="K108" s="359"/>
    </row>
    <row r="109" spans="1:11" ht="14.1" customHeight="1" x14ac:dyDescent="0.25">
      <c r="A109" s="359"/>
      <c r="B109" s="359"/>
      <c r="C109" s="375" t="s">
        <v>54</v>
      </c>
      <c r="D109" s="372">
        <v>0</v>
      </c>
      <c r="E109" s="372">
        <v>0</v>
      </c>
      <c r="F109" s="372">
        <v>0</v>
      </c>
      <c r="G109" s="372">
        <v>0</v>
      </c>
      <c r="H109" s="359"/>
      <c r="I109" s="359"/>
      <c r="J109" s="359"/>
      <c r="K109" s="359"/>
    </row>
    <row r="110" spans="1:11" ht="14.1" customHeight="1" x14ac:dyDescent="0.25">
      <c r="A110" s="359"/>
      <c r="B110" s="359"/>
      <c r="C110" s="375" t="s">
        <v>55</v>
      </c>
      <c r="D110" s="372">
        <v>0</v>
      </c>
      <c r="E110" s="372">
        <v>0</v>
      </c>
      <c r="F110" s="372">
        <v>0</v>
      </c>
      <c r="G110" s="372">
        <v>0</v>
      </c>
      <c r="H110" s="359"/>
      <c r="I110" s="359"/>
      <c r="J110" s="359"/>
      <c r="K110" s="359"/>
    </row>
    <row r="111" spans="1:11" ht="14.1" customHeight="1" x14ac:dyDescent="0.25">
      <c r="A111" s="359"/>
      <c r="B111" s="359"/>
      <c r="C111" s="375" t="s">
        <v>62</v>
      </c>
      <c r="D111" s="372">
        <v>0</v>
      </c>
      <c r="E111" s="372">
        <v>0</v>
      </c>
      <c r="F111" s="372">
        <v>0</v>
      </c>
      <c r="G111" s="372">
        <v>0</v>
      </c>
      <c r="H111" s="359"/>
      <c r="I111" s="359"/>
      <c r="J111" s="359"/>
      <c r="K111" s="359"/>
    </row>
    <row r="112" spans="1:11" ht="14.1" customHeight="1" x14ac:dyDescent="0.25">
      <c r="A112" s="359"/>
      <c r="B112" s="359"/>
      <c r="C112" s="375" t="s">
        <v>54</v>
      </c>
      <c r="D112" s="372">
        <v>0</v>
      </c>
      <c r="E112" s="372">
        <v>0</v>
      </c>
      <c r="F112" s="372">
        <v>0</v>
      </c>
      <c r="G112" s="372">
        <v>0</v>
      </c>
      <c r="H112" s="359"/>
      <c r="I112" s="359"/>
      <c r="J112" s="359"/>
      <c r="K112" s="359"/>
    </row>
    <row r="113" spans="1:11" ht="14.1" customHeight="1" x14ac:dyDescent="0.25">
      <c r="A113" s="359"/>
      <c r="B113" s="359"/>
      <c r="C113" s="375" t="s">
        <v>63</v>
      </c>
      <c r="D113" s="372">
        <v>0</v>
      </c>
      <c r="E113" s="372">
        <v>0</v>
      </c>
      <c r="F113" s="372">
        <v>0</v>
      </c>
      <c r="G113" s="372">
        <v>0</v>
      </c>
      <c r="H113" s="359"/>
      <c r="I113" s="359"/>
      <c r="J113" s="359"/>
      <c r="K113" s="359"/>
    </row>
    <row r="114" spans="1:11" ht="14.1" customHeight="1" x14ac:dyDescent="0.25">
      <c r="A114" s="359"/>
      <c r="B114" s="359"/>
      <c r="C114" s="375" t="s">
        <v>64</v>
      </c>
      <c r="D114" s="372">
        <v>0</v>
      </c>
      <c r="E114" s="372">
        <v>0</v>
      </c>
      <c r="F114" s="372">
        <v>0</v>
      </c>
      <c r="G114" s="372">
        <v>0</v>
      </c>
      <c r="H114" s="359"/>
      <c r="I114" s="359"/>
      <c r="J114" s="359"/>
      <c r="K114" s="359"/>
    </row>
    <row r="115" spans="1:11" ht="14.1" customHeight="1" x14ac:dyDescent="0.25">
      <c r="A115" s="359"/>
      <c r="B115" s="359"/>
      <c r="C115" s="375" t="s">
        <v>65</v>
      </c>
      <c r="D115" s="372">
        <v>0</v>
      </c>
      <c r="E115" s="372">
        <v>0</v>
      </c>
      <c r="F115" s="372">
        <v>0</v>
      </c>
      <c r="G115" s="372">
        <v>0</v>
      </c>
      <c r="H115" s="359"/>
      <c r="I115" s="359"/>
      <c r="J115" s="359"/>
      <c r="K115" s="359"/>
    </row>
    <row r="116" spans="1:11" ht="14.1" customHeight="1" x14ac:dyDescent="0.25">
      <c r="A116" s="359"/>
      <c r="B116" s="359"/>
      <c r="C116" s="375" t="s">
        <v>66</v>
      </c>
      <c r="D116" s="372">
        <v>0</v>
      </c>
      <c r="E116" s="372">
        <v>0</v>
      </c>
      <c r="F116" s="372">
        <v>0</v>
      </c>
      <c r="G116" s="372">
        <v>0</v>
      </c>
      <c r="H116" s="359"/>
      <c r="I116" s="359"/>
      <c r="J116" s="359"/>
      <c r="K116" s="359"/>
    </row>
    <row r="117" spans="1:11" ht="14.1" customHeight="1" x14ac:dyDescent="0.25">
      <c r="A117" s="359"/>
      <c r="B117" s="359"/>
      <c r="C117" s="375" t="s">
        <v>67</v>
      </c>
      <c r="D117" s="372">
        <v>14160000</v>
      </c>
      <c r="E117" s="372">
        <v>14400000</v>
      </c>
      <c r="F117" s="372">
        <v>15000000</v>
      </c>
      <c r="G117" s="372">
        <v>15000000</v>
      </c>
      <c r="H117" s="359"/>
      <c r="I117" s="359"/>
      <c r="J117" s="359"/>
      <c r="K117" s="359"/>
    </row>
    <row r="118" spans="1:11" ht="14.1" customHeight="1" x14ac:dyDescent="0.25">
      <c r="A118" s="359"/>
      <c r="B118" s="359"/>
      <c r="C118" s="375" t="s">
        <v>54</v>
      </c>
      <c r="D118" s="372">
        <v>14160000</v>
      </c>
      <c r="E118" s="372">
        <v>14400000</v>
      </c>
      <c r="F118" s="372">
        <v>15000000</v>
      </c>
      <c r="G118" s="372">
        <v>15000000</v>
      </c>
      <c r="H118" s="359"/>
      <c r="I118" s="359"/>
      <c r="J118" s="359"/>
      <c r="K118" s="359"/>
    </row>
    <row r="119" spans="1:11" ht="14.1" customHeight="1" x14ac:dyDescent="0.25">
      <c r="A119" s="359"/>
      <c r="B119" s="359"/>
      <c r="C119" s="375" t="s">
        <v>63</v>
      </c>
      <c r="D119" s="372">
        <v>0</v>
      </c>
      <c r="E119" s="372">
        <v>0</v>
      </c>
      <c r="F119" s="372">
        <v>0</v>
      </c>
      <c r="G119" s="372">
        <v>0</v>
      </c>
      <c r="H119" s="359"/>
      <c r="I119" s="359"/>
      <c r="J119" s="359"/>
      <c r="K119" s="359"/>
    </row>
    <row r="120" spans="1:11" ht="14.1" customHeight="1" x14ac:dyDescent="0.25">
      <c r="A120" s="359"/>
      <c r="B120" s="359"/>
      <c r="C120" s="375" t="s">
        <v>64</v>
      </c>
      <c r="D120" s="372">
        <v>0</v>
      </c>
      <c r="E120" s="372">
        <v>0</v>
      </c>
      <c r="F120" s="372">
        <v>0</v>
      </c>
      <c r="G120" s="372">
        <v>0</v>
      </c>
      <c r="H120" s="359"/>
      <c r="I120" s="359"/>
      <c r="J120" s="359"/>
      <c r="K120" s="359"/>
    </row>
    <row r="121" spans="1:11" ht="14.1" customHeight="1" x14ac:dyDescent="0.25">
      <c r="A121" s="359"/>
      <c r="B121" s="359"/>
      <c r="C121" s="375" t="s">
        <v>65</v>
      </c>
      <c r="D121" s="372">
        <v>0</v>
      </c>
      <c r="E121" s="372">
        <v>0</v>
      </c>
      <c r="F121" s="372">
        <v>0</v>
      </c>
      <c r="G121" s="372">
        <v>0</v>
      </c>
      <c r="H121" s="359"/>
      <c r="I121" s="359"/>
      <c r="J121" s="359"/>
      <c r="K121" s="359"/>
    </row>
    <row r="122" spans="1:11" ht="14.1" customHeight="1" x14ac:dyDescent="0.25">
      <c r="A122" s="359"/>
      <c r="B122" s="359"/>
      <c r="C122" s="375" t="s">
        <v>66</v>
      </c>
      <c r="D122" s="372">
        <v>0</v>
      </c>
      <c r="E122" s="372">
        <v>0</v>
      </c>
      <c r="F122" s="372">
        <v>0</v>
      </c>
      <c r="G122" s="372">
        <v>0</v>
      </c>
      <c r="H122" s="359"/>
      <c r="I122" s="359"/>
      <c r="J122" s="359"/>
      <c r="K122" s="359"/>
    </row>
    <row r="123" spans="1:11" ht="14.1" customHeight="1" x14ac:dyDescent="0.25">
      <c r="A123" s="359"/>
      <c r="B123" s="359"/>
      <c r="C123" s="375" t="s">
        <v>68</v>
      </c>
      <c r="D123" s="372">
        <v>0</v>
      </c>
      <c r="E123" s="372">
        <v>0</v>
      </c>
      <c r="F123" s="372">
        <v>0</v>
      </c>
      <c r="G123" s="372">
        <v>0</v>
      </c>
      <c r="H123" s="359"/>
      <c r="I123" s="359"/>
      <c r="J123" s="359"/>
      <c r="K123" s="359"/>
    </row>
    <row r="124" spans="1:11" ht="14.1" customHeight="1" x14ac:dyDescent="0.25">
      <c r="A124" s="359"/>
      <c r="B124" s="359"/>
      <c r="C124" s="375" t="s">
        <v>54</v>
      </c>
      <c r="D124" s="372">
        <v>0</v>
      </c>
      <c r="E124" s="372">
        <v>0</v>
      </c>
      <c r="F124" s="372">
        <v>0</v>
      </c>
      <c r="G124" s="372">
        <v>0</v>
      </c>
      <c r="H124" s="359"/>
      <c r="I124" s="359"/>
      <c r="J124" s="359"/>
      <c r="K124" s="359"/>
    </row>
    <row r="125" spans="1:11" ht="14.1" customHeight="1" x14ac:dyDescent="0.25">
      <c r="A125" s="359"/>
      <c r="B125" s="359"/>
      <c r="C125" s="375" t="s">
        <v>63</v>
      </c>
      <c r="D125" s="372">
        <v>0</v>
      </c>
      <c r="E125" s="372">
        <v>0</v>
      </c>
      <c r="F125" s="372">
        <v>0</v>
      </c>
      <c r="G125" s="372">
        <v>0</v>
      </c>
      <c r="H125" s="359"/>
      <c r="I125" s="359"/>
      <c r="J125" s="359"/>
      <c r="K125" s="359"/>
    </row>
    <row r="126" spans="1:11" ht="14.1" customHeight="1" x14ac:dyDescent="0.25">
      <c r="A126" s="359"/>
      <c r="B126" s="359"/>
      <c r="C126" s="375" t="s">
        <v>64</v>
      </c>
      <c r="D126" s="372">
        <v>0</v>
      </c>
      <c r="E126" s="372">
        <v>0</v>
      </c>
      <c r="F126" s="372">
        <v>0</v>
      </c>
      <c r="G126" s="372">
        <v>0</v>
      </c>
      <c r="H126" s="359"/>
      <c r="I126" s="359"/>
      <c r="J126" s="359"/>
      <c r="K126" s="359"/>
    </row>
    <row r="127" spans="1:11" ht="14.1" customHeight="1" x14ac:dyDescent="0.25">
      <c r="A127" s="359"/>
      <c r="B127" s="359"/>
      <c r="C127" s="375" t="s">
        <v>65</v>
      </c>
      <c r="D127" s="372">
        <v>0</v>
      </c>
      <c r="E127" s="372">
        <v>0</v>
      </c>
      <c r="F127" s="372">
        <v>0</v>
      </c>
      <c r="G127" s="372">
        <v>0</v>
      </c>
      <c r="H127" s="359"/>
      <c r="I127" s="359"/>
      <c r="J127" s="359"/>
      <c r="K127" s="359"/>
    </row>
    <row r="128" spans="1:11" ht="14.1" customHeight="1" x14ac:dyDescent="0.25">
      <c r="A128" s="359"/>
      <c r="B128" s="359"/>
      <c r="C128" s="375" t="s">
        <v>66</v>
      </c>
      <c r="D128" s="372">
        <v>0</v>
      </c>
      <c r="E128" s="372">
        <v>0</v>
      </c>
      <c r="F128" s="372">
        <v>0</v>
      </c>
      <c r="G128" s="372">
        <v>0</v>
      </c>
      <c r="H128" s="359"/>
      <c r="I128" s="359"/>
      <c r="J128" s="359"/>
      <c r="K128" s="359"/>
    </row>
    <row r="129" spans="1:11" ht="14.1" customHeight="1" x14ac:dyDescent="0.25">
      <c r="A129" s="359"/>
      <c r="B129" s="359"/>
      <c r="C129" s="375" t="s">
        <v>69</v>
      </c>
      <c r="D129" s="372">
        <v>0</v>
      </c>
      <c r="E129" s="372">
        <v>0</v>
      </c>
      <c r="F129" s="372">
        <v>0</v>
      </c>
      <c r="G129" s="372">
        <v>0</v>
      </c>
      <c r="H129" s="359"/>
      <c r="I129" s="359"/>
      <c r="J129" s="359"/>
      <c r="K129" s="359"/>
    </row>
    <row r="130" spans="1:11" ht="14.1" customHeight="1" x14ac:dyDescent="0.25">
      <c r="A130" s="359"/>
      <c r="B130" s="359"/>
      <c r="C130" s="375" t="s">
        <v>70</v>
      </c>
      <c r="D130" s="372">
        <v>0</v>
      </c>
      <c r="E130" s="372">
        <v>0</v>
      </c>
      <c r="F130" s="372">
        <v>0</v>
      </c>
      <c r="G130" s="372">
        <v>0</v>
      </c>
      <c r="H130" s="359"/>
      <c r="I130" s="359"/>
      <c r="J130" s="359"/>
      <c r="K130" s="359"/>
    </row>
    <row r="131" spans="1:11" ht="14.1" customHeight="1" x14ac:dyDescent="0.25">
      <c r="A131" s="359"/>
      <c r="B131" s="359"/>
      <c r="C131" s="373" t="s">
        <v>71</v>
      </c>
      <c r="D131" s="372">
        <v>14160000</v>
      </c>
      <c r="E131" s="372">
        <v>14400000</v>
      </c>
      <c r="F131" s="372">
        <v>15000000</v>
      </c>
      <c r="G131" s="372">
        <v>15000000</v>
      </c>
      <c r="H131" s="359"/>
      <c r="I131" s="359"/>
      <c r="J131" s="359"/>
      <c r="K131" s="359"/>
    </row>
    <row r="132" spans="1:11" ht="14.1" customHeight="1" x14ac:dyDescent="0.25">
      <c r="A132" s="359"/>
      <c r="B132" s="359"/>
      <c r="C132" s="382" t="s">
        <v>47</v>
      </c>
      <c r="D132" s="1474" t="s">
        <v>1930</v>
      </c>
      <c r="E132" s="1475"/>
      <c r="F132" s="1475"/>
      <c r="G132" s="1475"/>
      <c r="H132" s="359"/>
      <c r="I132" s="359"/>
      <c r="J132" s="359"/>
      <c r="K132" s="359"/>
    </row>
    <row r="133" spans="1:11" ht="14.1" customHeight="1" x14ac:dyDescent="0.25">
      <c r="A133" s="359"/>
      <c r="B133" s="359"/>
      <c r="C133" s="381" t="s">
        <v>33</v>
      </c>
      <c r="D133" s="1476" t="s">
        <v>1930</v>
      </c>
      <c r="E133" s="1477"/>
      <c r="F133" s="1477"/>
      <c r="G133" s="1477"/>
      <c r="H133" s="359"/>
      <c r="I133" s="359"/>
      <c r="J133" s="359"/>
      <c r="K133" s="359"/>
    </row>
    <row r="134" spans="1:11" ht="14.1" customHeight="1" x14ac:dyDescent="0.25">
      <c r="A134" s="359"/>
      <c r="B134" s="359"/>
      <c r="C134" s="357" t="s">
        <v>35</v>
      </c>
      <c r="D134" s="1478" t="s">
        <v>47</v>
      </c>
      <c r="E134" s="1479"/>
      <c r="F134" s="1479"/>
      <c r="G134" s="1479"/>
      <c r="H134" s="359"/>
      <c r="I134" s="359"/>
      <c r="J134" s="359"/>
      <c r="K134" s="359"/>
    </row>
    <row r="135" spans="1:11" ht="14.1" customHeight="1" x14ac:dyDescent="0.25">
      <c r="A135" s="359"/>
      <c r="B135" s="359"/>
      <c r="C135" s="357" t="s">
        <v>37</v>
      </c>
      <c r="D135" s="1478" t="s">
        <v>1929</v>
      </c>
      <c r="E135" s="1479"/>
      <c r="F135" s="1479"/>
      <c r="G135" s="1479"/>
      <c r="H135" s="359"/>
      <c r="I135" s="359"/>
      <c r="J135" s="359"/>
      <c r="K135" s="359"/>
    </row>
    <row r="136" spans="1:11" ht="15" customHeight="1" x14ac:dyDescent="0.25">
      <c r="A136" s="359"/>
      <c r="B136" s="359"/>
      <c r="C136" s="379"/>
      <c r="D136" s="378">
        <v>2022</v>
      </c>
      <c r="E136" s="378">
        <v>2023</v>
      </c>
      <c r="F136" s="378">
        <v>2024</v>
      </c>
      <c r="G136" s="378">
        <v>2025</v>
      </c>
      <c r="H136" s="359"/>
      <c r="I136" s="359"/>
      <c r="J136" s="359"/>
      <c r="K136" s="359"/>
    </row>
    <row r="137" spans="1:11" ht="15" customHeight="1" x14ac:dyDescent="0.25">
      <c r="A137" s="359"/>
      <c r="B137" s="359"/>
      <c r="C137" s="377"/>
      <c r="D137" s="376" t="s">
        <v>17</v>
      </c>
      <c r="E137" s="376" t="s">
        <v>18</v>
      </c>
      <c r="F137" s="376" t="s">
        <v>18</v>
      </c>
      <c r="G137" s="376" t="s">
        <v>18</v>
      </c>
      <c r="H137" s="359"/>
      <c r="I137" s="359"/>
      <c r="J137" s="359"/>
      <c r="K137" s="359"/>
    </row>
    <row r="138" spans="1:11" ht="14.1" customHeight="1" x14ac:dyDescent="0.25">
      <c r="A138" s="359"/>
      <c r="B138" s="359"/>
      <c r="C138" s="366" t="s">
        <v>39</v>
      </c>
      <c r="D138" s="380" t="s">
        <v>47</v>
      </c>
      <c r="E138" s="380" t="s">
        <v>84</v>
      </c>
      <c r="F138" s="380" t="s">
        <v>48</v>
      </c>
      <c r="G138" s="380" t="s">
        <v>48</v>
      </c>
      <c r="H138" s="359"/>
      <c r="I138" s="359"/>
      <c r="J138" s="359"/>
      <c r="K138" s="359"/>
    </row>
    <row r="139" spans="1:11" ht="14.1" customHeight="1" x14ac:dyDescent="0.25">
      <c r="A139" s="359"/>
      <c r="B139" s="359"/>
      <c r="C139" s="366" t="s">
        <v>40</v>
      </c>
      <c r="D139" s="380" t="s">
        <v>47</v>
      </c>
      <c r="E139" s="380" t="s">
        <v>685</v>
      </c>
      <c r="F139" s="380" t="s">
        <v>48</v>
      </c>
      <c r="G139" s="380" t="s">
        <v>48</v>
      </c>
      <c r="H139" s="359"/>
      <c r="I139" s="359"/>
      <c r="J139" s="359"/>
      <c r="K139" s="359"/>
    </row>
    <row r="140" spans="1:11" ht="14.1" customHeight="1" x14ac:dyDescent="0.25">
      <c r="A140" s="359"/>
      <c r="B140" s="359"/>
      <c r="C140" s="366" t="s">
        <v>43</v>
      </c>
      <c r="D140" s="380" t="s">
        <v>48</v>
      </c>
      <c r="E140" s="380" t="s">
        <v>685</v>
      </c>
      <c r="F140" s="380" t="s">
        <v>48</v>
      </c>
      <c r="G140" s="380" t="s">
        <v>48</v>
      </c>
      <c r="H140" s="359"/>
      <c r="I140" s="359"/>
      <c r="J140" s="359"/>
      <c r="K140" s="359"/>
    </row>
    <row r="141" spans="1:11" ht="14.1" customHeight="1" x14ac:dyDescent="0.25">
      <c r="A141" s="359"/>
      <c r="B141" s="359"/>
      <c r="C141" s="366" t="s">
        <v>46</v>
      </c>
      <c r="D141" s="380" t="s">
        <v>47</v>
      </c>
      <c r="E141" s="380" t="s">
        <v>47</v>
      </c>
      <c r="F141" s="380" t="s">
        <v>238</v>
      </c>
      <c r="G141" s="380" t="s">
        <v>47</v>
      </c>
      <c r="H141" s="359"/>
      <c r="I141" s="359"/>
      <c r="J141" s="359"/>
      <c r="K141" s="359"/>
    </row>
    <row r="142" spans="1:11" ht="14.1" customHeight="1" x14ac:dyDescent="0.25">
      <c r="A142" s="359"/>
      <c r="B142" s="359"/>
      <c r="C142" s="366" t="s">
        <v>49</v>
      </c>
      <c r="D142" s="380" t="s">
        <v>47</v>
      </c>
      <c r="E142" s="380" t="s">
        <v>47</v>
      </c>
      <c r="F142" s="380" t="s">
        <v>238</v>
      </c>
      <c r="G142" s="380" t="s">
        <v>47</v>
      </c>
      <c r="H142" s="359"/>
      <c r="I142" s="359"/>
      <c r="J142" s="359"/>
      <c r="K142" s="359"/>
    </row>
    <row r="143" spans="1:11" ht="14.1" customHeight="1" x14ac:dyDescent="0.25">
      <c r="A143" s="359"/>
      <c r="B143" s="359"/>
      <c r="C143" s="366" t="s">
        <v>51</v>
      </c>
      <c r="D143" s="380" t="s">
        <v>47</v>
      </c>
      <c r="E143" s="380" t="s">
        <v>47</v>
      </c>
      <c r="F143" s="380" t="s">
        <v>238</v>
      </c>
      <c r="G143" s="380" t="s">
        <v>47</v>
      </c>
      <c r="H143" s="359"/>
      <c r="I143" s="359"/>
      <c r="J143" s="359"/>
      <c r="K143" s="359"/>
    </row>
    <row r="144" spans="1:11" ht="14.1" customHeight="1" x14ac:dyDescent="0.25">
      <c r="A144" s="359"/>
      <c r="B144" s="359"/>
      <c r="C144" s="1480" t="s">
        <v>52</v>
      </c>
      <c r="D144" s="1481"/>
      <c r="E144" s="1481"/>
      <c r="F144" s="1481"/>
      <c r="G144" s="1481"/>
      <c r="H144" s="359"/>
      <c r="I144" s="359"/>
      <c r="J144" s="359"/>
      <c r="K144" s="359"/>
    </row>
    <row r="145" spans="1:11" ht="14.1" customHeight="1" x14ac:dyDescent="0.25">
      <c r="A145" s="359"/>
      <c r="B145" s="359"/>
      <c r="C145" s="379"/>
      <c r="D145" s="378">
        <v>2022</v>
      </c>
      <c r="E145" s="378">
        <v>2023</v>
      </c>
      <c r="F145" s="378">
        <v>2024</v>
      </c>
      <c r="G145" s="378">
        <v>2025</v>
      </c>
      <c r="H145" s="359"/>
      <c r="I145" s="359"/>
      <c r="J145" s="359"/>
      <c r="K145" s="359"/>
    </row>
    <row r="146" spans="1:11" ht="14.1" customHeight="1" x14ac:dyDescent="0.25">
      <c r="A146" s="359"/>
      <c r="B146" s="359"/>
      <c r="C146" s="377"/>
      <c r="D146" s="376" t="s">
        <v>17</v>
      </c>
      <c r="E146" s="376" t="s">
        <v>18</v>
      </c>
      <c r="F146" s="376" t="s">
        <v>18</v>
      </c>
      <c r="G146" s="376" t="s">
        <v>18</v>
      </c>
      <c r="H146" s="359"/>
      <c r="I146" s="359"/>
      <c r="J146" s="359"/>
      <c r="K146" s="359"/>
    </row>
    <row r="147" spans="1:11" ht="14.1" customHeight="1" x14ac:dyDescent="0.25">
      <c r="A147" s="359"/>
      <c r="B147" s="359"/>
      <c r="C147" s="375" t="s">
        <v>53</v>
      </c>
      <c r="D147" s="374" t="s">
        <v>47</v>
      </c>
      <c r="E147" s="372">
        <v>0</v>
      </c>
      <c r="F147" s="372">
        <v>0</v>
      </c>
      <c r="G147" s="372">
        <v>0</v>
      </c>
      <c r="H147" s="359"/>
      <c r="I147" s="359"/>
      <c r="J147" s="359"/>
      <c r="K147" s="359"/>
    </row>
    <row r="148" spans="1:11" ht="14.1" customHeight="1" x14ac:dyDescent="0.25">
      <c r="A148" s="359"/>
      <c r="B148" s="359"/>
      <c r="C148" s="375" t="s">
        <v>54</v>
      </c>
      <c r="D148" s="374" t="s">
        <v>47</v>
      </c>
      <c r="E148" s="372">
        <v>0</v>
      </c>
      <c r="F148" s="372">
        <v>0</v>
      </c>
      <c r="G148" s="372">
        <v>0</v>
      </c>
      <c r="H148" s="359"/>
      <c r="I148" s="359"/>
      <c r="J148" s="359"/>
      <c r="K148" s="359"/>
    </row>
    <row r="149" spans="1:11" ht="14.1" customHeight="1" x14ac:dyDescent="0.25">
      <c r="A149" s="359"/>
      <c r="B149" s="359"/>
      <c r="C149" s="375" t="s">
        <v>55</v>
      </c>
      <c r="D149" s="374" t="s">
        <v>47</v>
      </c>
      <c r="E149" s="372">
        <v>0</v>
      </c>
      <c r="F149" s="372">
        <v>0</v>
      </c>
      <c r="G149" s="372">
        <v>0</v>
      </c>
      <c r="H149" s="359"/>
      <c r="I149" s="359"/>
      <c r="J149" s="359"/>
      <c r="K149" s="359"/>
    </row>
    <row r="150" spans="1:11" ht="14.1" customHeight="1" x14ac:dyDescent="0.25">
      <c r="A150" s="359"/>
      <c r="B150" s="359"/>
      <c r="C150" s="375" t="s">
        <v>56</v>
      </c>
      <c r="D150" s="374" t="s">
        <v>47</v>
      </c>
      <c r="E150" s="372">
        <v>0</v>
      </c>
      <c r="F150" s="372">
        <v>0</v>
      </c>
      <c r="G150" s="372">
        <v>0</v>
      </c>
      <c r="H150" s="359"/>
      <c r="I150" s="359"/>
      <c r="J150" s="359"/>
      <c r="K150" s="359"/>
    </row>
    <row r="151" spans="1:11" ht="14.1" customHeight="1" x14ac:dyDescent="0.25">
      <c r="A151" s="359"/>
      <c r="B151" s="359"/>
      <c r="C151" s="375" t="s">
        <v>54</v>
      </c>
      <c r="D151" s="374" t="s">
        <v>47</v>
      </c>
      <c r="E151" s="372">
        <v>0</v>
      </c>
      <c r="F151" s="372">
        <v>0</v>
      </c>
      <c r="G151" s="372">
        <v>0</v>
      </c>
      <c r="H151" s="359"/>
      <c r="I151" s="359"/>
      <c r="J151" s="359"/>
      <c r="K151" s="359"/>
    </row>
    <row r="152" spans="1:11" ht="14.1" customHeight="1" x14ac:dyDescent="0.25">
      <c r="A152" s="359"/>
      <c r="B152" s="359"/>
      <c r="C152" s="375" t="s">
        <v>55</v>
      </c>
      <c r="D152" s="374" t="s">
        <v>47</v>
      </c>
      <c r="E152" s="372">
        <v>0</v>
      </c>
      <c r="F152" s="372">
        <v>0</v>
      </c>
      <c r="G152" s="372">
        <v>0</v>
      </c>
      <c r="H152" s="359"/>
      <c r="I152" s="359"/>
      <c r="J152" s="359"/>
      <c r="K152" s="359"/>
    </row>
    <row r="153" spans="1:11" ht="14.1" customHeight="1" x14ac:dyDescent="0.25">
      <c r="A153" s="359"/>
      <c r="B153" s="359"/>
      <c r="C153" s="375" t="s">
        <v>57</v>
      </c>
      <c r="D153" s="374" t="s">
        <v>47</v>
      </c>
      <c r="E153" s="372">
        <v>0</v>
      </c>
      <c r="F153" s="372">
        <v>0</v>
      </c>
      <c r="G153" s="372">
        <v>0</v>
      </c>
      <c r="H153" s="359"/>
      <c r="I153" s="359"/>
      <c r="J153" s="359"/>
      <c r="K153" s="359"/>
    </row>
    <row r="154" spans="1:11" ht="14.1" customHeight="1" x14ac:dyDescent="0.25">
      <c r="A154" s="359"/>
      <c r="B154" s="359"/>
      <c r="C154" s="375" t="s">
        <v>54</v>
      </c>
      <c r="D154" s="374" t="s">
        <v>47</v>
      </c>
      <c r="E154" s="372">
        <v>0</v>
      </c>
      <c r="F154" s="372">
        <v>0</v>
      </c>
      <c r="G154" s="372">
        <v>0</v>
      </c>
      <c r="H154" s="359"/>
      <c r="I154" s="359"/>
      <c r="J154" s="359"/>
      <c r="K154" s="359"/>
    </row>
    <row r="155" spans="1:11" ht="14.1" customHeight="1" x14ac:dyDescent="0.25">
      <c r="A155" s="359"/>
      <c r="B155" s="359"/>
      <c r="C155" s="375" t="s">
        <v>55</v>
      </c>
      <c r="D155" s="374" t="s">
        <v>47</v>
      </c>
      <c r="E155" s="372">
        <v>0</v>
      </c>
      <c r="F155" s="372">
        <v>0</v>
      </c>
      <c r="G155" s="372">
        <v>0</v>
      </c>
      <c r="H155" s="359"/>
      <c r="I155" s="359"/>
      <c r="J155" s="359"/>
      <c r="K155" s="359"/>
    </row>
    <row r="156" spans="1:11" ht="14.1" customHeight="1" x14ac:dyDescent="0.25">
      <c r="A156" s="359"/>
      <c r="B156" s="359"/>
      <c r="C156" s="375" t="s">
        <v>58</v>
      </c>
      <c r="D156" s="374" t="s">
        <v>47</v>
      </c>
      <c r="E156" s="372">
        <v>0</v>
      </c>
      <c r="F156" s="372">
        <v>0</v>
      </c>
      <c r="G156" s="372">
        <v>0</v>
      </c>
      <c r="H156" s="359"/>
      <c r="I156" s="359"/>
      <c r="J156" s="359"/>
      <c r="K156" s="359"/>
    </row>
    <row r="157" spans="1:11" ht="14.1" customHeight="1" x14ac:dyDescent="0.25">
      <c r="A157" s="359"/>
      <c r="B157" s="359"/>
      <c r="C157" s="375" t="s">
        <v>54</v>
      </c>
      <c r="D157" s="374" t="s">
        <v>47</v>
      </c>
      <c r="E157" s="372">
        <v>0</v>
      </c>
      <c r="F157" s="372">
        <v>0</v>
      </c>
      <c r="G157" s="372">
        <v>0</v>
      </c>
      <c r="H157" s="359"/>
      <c r="I157" s="359"/>
      <c r="J157" s="359"/>
      <c r="K157" s="359"/>
    </row>
    <row r="158" spans="1:11" ht="14.1" customHeight="1" x14ac:dyDescent="0.25">
      <c r="A158" s="359"/>
      <c r="B158" s="359"/>
      <c r="C158" s="375" t="s">
        <v>55</v>
      </c>
      <c r="D158" s="374" t="s">
        <v>47</v>
      </c>
      <c r="E158" s="372">
        <v>0</v>
      </c>
      <c r="F158" s="372">
        <v>0</v>
      </c>
      <c r="G158" s="372">
        <v>0</v>
      </c>
      <c r="H158" s="359"/>
      <c r="I158" s="359"/>
      <c r="J158" s="359"/>
      <c r="K158" s="359"/>
    </row>
    <row r="159" spans="1:11" ht="14.1" customHeight="1" x14ac:dyDescent="0.25">
      <c r="A159" s="359"/>
      <c r="B159" s="359"/>
      <c r="C159" s="375" t="s">
        <v>59</v>
      </c>
      <c r="D159" s="374" t="s">
        <v>47</v>
      </c>
      <c r="E159" s="372">
        <v>0</v>
      </c>
      <c r="F159" s="372">
        <v>0</v>
      </c>
      <c r="G159" s="372">
        <v>0</v>
      </c>
      <c r="H159" s="359"/>
      <c r="I159" s="359"/>
      <c r="J159" s="359"/>
      <c r="K159" s="359"/>
    </row>
    <row r="160" spans="1:11" ht="14.1" customHeight="1" x14ac:dyDescent="0.25">
      <c r="A160" s="359"/>
      <c r="B160" s="359"/>
      <c r="C160" s="375" t="s">
        <v>54</v>
      </c>
      <c r="D160" s="374" t="s">
        <v>47</v>
      </c>
      <c r="E160" s="372">
        <v>0</v>
      </c>
      <c r="F160" s="372">
        <v>0</v>
      </c>
      <c r="G160" s="372">
        <v>0</v>
      </c>
      <c r="H160" s="359"/>
      <c r="I160" s="359"/>
      <c r="J160" s="359"/>
      <c r="K160" s="359"/>
    </row>
    <row r="161" spans="1:11" ht="14.1" customHeight="1" x14ac:dyDescent="0.25">
      <c r="A161" s="359"/>
      <c r="B161" s="359"/>
      <c r="C161" s="375" t="s">
        <v>55</v>
      </c>
      <c r="D161" s="374" t="s">
        <v>47</v>
      </c>
      <c r="E161" s="372">
        <v>0</v>
      </c>
      <c r="F161" s="372">
        <v>0</v>
      </c>
      <c r="G161" s="372">
        <v>0</v>
      </c>
      <c r="H161" s="359"/>
      <c r="I161" s="359"/>
      <c r="J161" s="359"/>
      <c r="K161" s="359"/>
    </row>
    <row r="162" spans="1:11" ht="14.1" customHeight="1" x14ac:dyDescent="0.25">
      <c r="A162" s="359"/>
      <c r="B162" s="359"/>
      <c r="C162" s="375" t="s">
        <v>60</v>
      </c>
      <c r="D162" s="374" t="s">
        <v>47</v>
      </c>
      <c r="E162" s="372">
        <v>0</v>
      </c>
      <c r="F162" s="372">
        <v>0</v>
      </c>
      <c r="G162" s="372">
        <v>0</v>
      </c>
      <c r="H162" s="359"/>
      <c r="I162" s="359"/>
      <c r="J162" s="359"/>
      <c r="K162" s="359"/>
    </row>
    <row r="163" spans="1:11" ht="14.1" customHeight="1" x14ac:dyDescent="0.25">
      <c r="A163" s="359"/>
      <c r="B163" s="359"/>
      <c r="C163" s="375" t="s">
        <v>54</v>
      </c>
      <c r="D163" s="374" t="s">
        <v>47</v>
      </c>
      <c r="E163" s="372">
        <v>0</v>
      </c>
      <c r="F163" s="372">
        <v>0</v>
      </c>
      <c r="G163" s="372">
        <v>0</v>
      </c>
      <c r="H163" s="359"/>
      <c r="I163" s="359"/>
      <c r="J163" s="359"/>
      <c r="K163" s="359"/>
    </row>
    <row r="164" spans="1:11" ht="14.1" customHeight="1" x14ac:dyDescent="0.25">
      <c r="A164" s="359"/>
      <c r="B164" s="359"/>
      <c r="C164" s="375" t="s">
        <v>55</v>
      </c>
      <c r="D164" s="374" t="s">
        <v>47</v>
      </c>
      <c r="E164" s="372">
        <v>0</v>
      </c>
      <c r="F164" s="372">
        <v>0</v>
      </c>
      <c r="G164" s="372">
        <v>0</v>
      </c>
      <c r="H164" s="359"/>
      <c r="I164" s="359"/>
      <c r="J164" s="359"/>
      <c r="K164" s="359"/>
    </row>
    <row r="165" spans="1:11" ht="14.1" customHeight="1" x14ac:dyDescent="0.25">
      <c r="A165" s="359"/>
      <c r="B165" s="359"/>
      <c r="C165" s="375" t="s">
        <v>61</v>
      </c>
      <c r="D165" s="374" t="s">
        <v>47</v>
      </c>
      <c r="E165" s="372">
        <v>0</v>
      </c>
      <c r="F165" s="372">
        <v>0</v>
      </c>
      <c r="G165" s="372">
        <v>0</v>
      </c>
      <c r="H165" s="359"/>
      <c r="I165" s="359"/>
      <c r="J165" s="359"/>
      <c r="K165" s="359"/>
    </row>
    <row r="166" spans="1:11" ht="14.1" customHeight="1" x14ac:dyDescent="0.25">
      <c r="A166" s="359"/>
      <c r="B166" s="359"/>
      <c r="C166" s="375" t="s">
        <v>54</v>
      </c>
      <c r="D166" s="374" t="s">
        <v>47</v>
      </c>
      <c r="E166" s="372">
        <v>0</v>
      </c>
      <c r="F166" s="372">
        <v>0</v>
      </c>
      <c r="G166" s="372">
        <v>0</v>
      </c>
      <c r="H166" s="359"/>
      <c r="I166" s="359"/>
      <c r="J166" s="359"/>
      <c r="K166" s="359"/>
    </row>
    <row r="167" spans="1:11" ht="14.1" customHeight="1" x14ac:dyDescent="0.25">
      <c r="A167" s="359"/>
      <c r="B167" s="359"/>
      <c r="C167" s="375" t="s">
        <v>55</v>
      </c>
      <c r="D167" s="374" t="s">
        <v>47</v>
      </c>
      <c r="E167" s="372">
        <v>0</v>
      </c>
      <c r="F167" s="372">
        <v>0</v>
      </c>
      <c r="G167" s="372">
        <v>0</v>
      </c>
      <c r="H167" s="359"/>
      <c r="I167" s="359"/>
      <c r="J167" s="359"/>
      <c r="K167" s="359"/>
    </row>
    <row r="168" spans="1:11" ht="14.1" customHeight="1" x14ac:dyDescent="0.25">
      <c r="A168" s="359"/>
      <c r="B168" s="359"/>
      <c r="C168" s="375" t="s">
        <v>62</v>
      </c>
      <c r="D168" s="374" t="s">
        <v>47</v>
      </c>
      <c r="E168" s="372">
        <v>600000</v>
      </c>
      <c r="F168" s="372">
        <v>0</v>
      </c>
      <c r="G168" s="372">
        <v>0</v>
      </c>
      <c r="H168" s="359"/>
      <c r="I168" s="359"/>
      <c r="J168" s="359"/>
      <c r="K168" s="359"/>
    </row>
    <row r="169" spans="1:11" ht="14.1" customHeight="1" x14ac:dyDescent="0.25">
      <c r="A169" s="359"/>
      <c r="B169" s="359"/>
      <c r="C169" s="375" t="s">
        <v>54</v>
      </c>
      <c r="D169" s="374" t="s">
        <v>47</v>
      </c>
      <c r="E169" s="372">
        <v>600000</v>
      </c>
      <c r="F169" s="372">
        <v>0</v>
      </c>
      <c r="G169" s="372">
        <v>0</v>
      </c>
      <c r="H169" s="359"/>
      <c r="I169" s="359"/>
      <c r="J169" s="359"/>
      <c r="K169" s="359"/>
    </row>
    <row r="170" spans="1:11" ht="14.1" customHeight="1" x14ac:dyDescent="0.25">
      <c r="A170" s="359"/>
      <c r="B170" s="359"/>
      <c r="C170" s="375" t="s">
        <v>63</v>
      </c>
      <c r="D170" s="374" t="s">
        <v>47</v>
      </c>
      <c r="E170" s="372">
        <v>0</v>
      </c>
      <c r="F170" s="372">
        <v>0</v>
      </c>
      <c r="G170" s="372">
        <v>0</v>
      </c>
      <c r="H170" s="359"/>
      <c r="I170" s="359"/>
      <c r="J170" s="359"/>
      <c r="K170" s="359"/>
    </row>
    <row r="171" spans="1:11" ht="14.1" customHeight="1" x14ac:dyDescent="0.25">
      <c r="A171" s="359"/>
      <c r="B171" s="359"/>
      <c r="C171" s="375" t="s">
        <v>64</v>
      </c>
      <c r="D171" s="374" t="s">
        <v>47</v>
      </c>
      <c r="E171" s="372">
        <v>0</v>
      </c>
      <c r="F171" s="372">
        <v>0</v>
      </c>
      <c r="G171" s="372">
        <v>0</v>
      </c>
      <c r="H171" s="359"/>
      <c r="I171" s="359"/>
      <c r="J171" s="359"/>
      <c r="K171" s="359"/>
    </row>
    <row r="172" spans="1:11" ht="14.1" customHeight="1" x14ac:dyDescent="0.25">
      <c r="A172" s="359"/>
      <c r="B172" s="359"/>
      <c r="C172" s="375" t="s">
        <v>65</v>
      </c>
      <c r="D172" s="374" t="s">
        <v>47</v>
      </c>
      <c r="E172" s="372">
        <v>0</v>
      </c>
      <c r="F172" s="372">
        <v>0</v>
      </c>
      <c r="G172" s="372">
        <v>0</v>
      </c>
      <c r="H172" s="359"/>
      <c r="I172" s="359"/>
      <c r="J172" s="359"/>
      <c r="K172" s="359"/>
    </row>
    <row r="173" spans="1:11" ht="14.1" customHeight="1" x14ac:dyDescent="0.25">
      <c r="A173" s="359"/>
      <c r="B173" s="359"/>
      <c r="C173" s="375" t="s">
        <v>66</v>
      </c>
      <c r="D173" s="374" t="s">
        <v>47</v>
      </c>
      <c r="E173" s="372">
        <v>0</v>
      </c>
      <c r="F173" s="372">
        <v>0</v>
      </c>
      <c r="G173" s="372">
        <v>0</v>
      </c>
      <c r="H173" s="359"/>
      <c r="I173" s="359"/>
      <c r="J173" s="359"/>
      <c r="K173" s="359"/>
    </row>
    <row r="174" spans="1:11" ht="14.1" customHeight="1" x14ac:dyDescent="0.25">
      <c r="A174" s="359"/>
      <c r="B174" s="359"/>
      <c r="C174" s="375" t="s">
        <v>67</v>
      </c>
      <c r="D174" s="374" t="s">
        <v>47</v>
      </c>
      <c r="E174" s="372">
        <v>0</v>
      </c>
      <c r="F174" s="372">
        <v>0</v>
      </c>
      <c r="G174" s="372">
        <v>0</v>
      </c>
      <c r="H174" s="359"/>
      <c r="I174" s="359"/>
      <c r="J174" s="359"/>
      <c r="K174" s="359"/>
    </row>
    <row r="175" spans="1:11" ht="14.1" customHeight="1" x14ac:dyDescent="0.25">
      <c r="A175" s="359"/>
      <c r="B175" s="359"/>
      <c r="C175" s="375" t="s">
        <v>54</v>
      </c>
      <c r="D175" s="374" t="s">
        <v>47</v>
      </c>
      <c r="E175" s="372">
        <v>0</v>
      </c>
      <c r="F175" s="372">
        <v>0</v>
      </c>
      <c r="G175" s="372">
        <v>0</v>
      </c>
      <c r="H175" s="359"/>
      <c r="I175" s="359"/>
      <c r="J175" s="359"/>
      <c r="K175" s="359"/>
    </row>
    <row r="176" spans="1:11" ht="14.1" customHeight="1" x14ac:dyDescent="0.25">
      <c r="A176" s="359"/>
      <c r="B176" s="359"/>
      <c r="C176" s="375" t="s">
        <v>63</v>
      </c>
      <c r="D176" s="374" t="s">
        <v>47</v>
      </c>
      <c r="E176" s="372">
        <v>0</v>
      </c>
      <c r="F176" s="372">
        <v>0</v>
      </c>
      <c r="G176" s="372">
        <v>0</v>
      </c>
      <c r="H176" s="359"/>
      <c r="I176" s="359"/>
      <c r="J176" s="359"/>
      <c r="K176" s="359"/>
    </row>
    <row r="177" spans="1:11" ht="14.1" customHeight="1" x14ac:dyDescent="0.25">
      <c r="A177" s="359"/>
      <c r="B177" s="359"/>
      <c r="C177" s="375" t="s">
        <v>64</v>
      </c>
      <c r="D177" s="374" t="s">
        <v>47</v>
      </c>
      <c r="E177" s="372">
        <v>0</v>
      </c>
      <c r="F177" s="372">
        <v>0</v>
      </c>
      <c r="G177" s="372">
        <v>0</v>
      </c>
      <c r="H177" s="359"/>
      <c r="I177" s="359"/>
      <c r="J177" s="359"/>
      <c r="K177" s="359"/>
    </row>
    <row r="178" spans="1:11" ht="14.1" customHeight="1" x14ac:dyDescent="0.25">
      <c r="A178" s="359"/>
      <c r="B178" s="359"/>
      <c r="C178" s="375" t="s">
        <v>65</v>
      </c>
      <c r="D178" s="374" t="s">
        <v>47</v>
      </c>
      <c r="E178" s="372">
        <v>0</v>
      </c>
      <c r="F178" s="372">
        <v>0</v>
      </c>
      <c r="G178" s="372">
        <v>0</v>
      </c>
      <c r="H178" s="359"/>
      <c r="I178" s="359"/>
      <c r="J178" s="359"/>
      <c r="K178" s="359"/>
    </row>
    <row r="179" spans="1:11" ht="14.1" customHeight="1" x14ac:dyDescent="0.25">
      <c r="A179" s="359"/>
      <c r="B179" s="359"/>
      <c r="C179" s="375" t="s">
        <v>66</v>
      </c>
      <c r="D179" s="374" t="s">
        <v>47</v>
      </c>
      <c r="E179" s="372">
        <v>0</v>
      </c>
      <c r="F179" s="372">
        <v>0</v>
      </c>
      <c r="G179" s="372">
        <v>0</v>
      </c>
      <c r="H179" s="359"/>
      <c r="I179" s="359"/>
      <c r="J179" s="359"/>
      <c r="K179" s="359"/>
    </row>
    <row r="180" spans="1:11" ht="14.1" customHeight="1" x14ac:dyDescent="0.25">
      <c r="A180" s="359"/>
      <c r="B180" s="359"/>
      <c r="C180" s="375" t="s">
        <v>68</v>
      </c>
      <c r="D180" s="374" t="s">
        <v>47</v>
      </c>
      <c r="E180" s="372">
        <v>0</v>
      </c>
      <c r="F180" s="372">
        <v>0</v>
      </c>
      <c r="G180" s="372">
        <v>0</v>
      </c>
      <c r="H180" s="359"/>
      <c r="I180" s="359"/>
      <c r="J180" s="359"/>
      <c r="K180" s="359"/>
    </row>
    <row r="181" spans="1:11" ht="14.1" customHeight="1" x14ac:dyDescent="0.25">
      <c r="A181" s="359"/>
      <c r="B181" s="359"/>
      <c r="C181" s="375" t="s">
        <v>54</v>
      </c>
      <c r="D181" s="374" t="s">
        <v>47</v>
      </c>
      <c r="E181" s="372">
        <v>0</v>
      </c>
      <c r="F181" s="372">
        <v>0</v>
      </c>
      <c r="G181" s="372">
        <v>0</v>
      </c>
      <c r="H181" s="359"/>
      <c r="I181" s="359"/>
      <c r="J181" s="359"/>
      <c r="K181" s="359"/>
    </row>
    <row r="182" spans="1:11" ht="14.1" customHeight="1" x14ac:dyDescent="0.25">
      <c r="A182" s="359"/>
      <c r="B182" s="359"/>
      <c r="C182" s="375" t="s">
        <v>63</v>
      </c>
      <c r="D182" s="374" t="s">
        <v>47</v>
      </c>
      <c r="E182" s="372">
        <v>0</v>
      </c>
      <c r="F182" s="372">
        <v>0</v>
      </c>
      <c r="G182" s="372">
        <v>0</v>
      </c>
      <c r="H182" s="359"/>
      <c r="I182" s="359"/>
      <c r="J182" s="359"/>
      <c r="K182" s="359"/>
    </row>
    <row r="183" spans="1:11" ht="14.1" customHeight="1" x14ac:dyDescent="0.25">
      <c r="A183" s="359"/>
      <c r="B183" s="359"/>
      <c r="C183" s="375" t="s">
        <v>64</v>
      </c>
      <c r="D183" s="374" t="s">
        <v>47</v>
      </c>
      <c r="E183" s="372">
        <v>0</v>
      </c>
      <c r="F183" s="372">
        <v>0</v>
      </c>
      <c r="G183" s="372">
        <v>0</v>
      </c>
      <c r="H183" s="359"/>
      <c r="I183" s="359"/>
      <c r="J183" s="359"/>
      <c r="K183" s="359"/>
    </row>
    <row r="184" spans="1:11" ht="14.1" customHeight="1" x14ac:dyDescent="0.25">
      <c r="A184" s="359"/>
      <c r="B184" s="359"/>
      <c r="C184" s="375" t="s">
        <v>65</v>
      </c>
      <c r="D184" s="374" t="s">
        <v>47</v>
      </c>
      <c r="E184" s="372">
        <v>0</v>
      </c>
      <c r="F184" s="372">
        <v>0</v>
      </c>
      <c r="G184" s="372">
        <v>0</v>
      </c>
      <c r="H184" s="359"/>
      <c r="I184" s="359"/>
      <c r="J184" s="359"/>
      <c r="K184" s="359"/>
    </row>
    <row r="185" spans="1:11" ht="14.1" customHeight="1" x14ac:dyDescent="0.25">
      <c r="A185" s="359"/>
      <c r="B185" s="359"/>
      <c r="C185" s="375" t="s">
        <v>66</v>
      </c>
      <c r="D185" s="374" t="s">
        <v>47</v>
      </c>
      <c r="E185" s="372">
        <v>0</v>
      </c>
      <c r="F185" s="372">
        <v>0</v>
      </c>
      <c r="G185" s="372">
        <v>0</v>
      </c>
      <c r="H185" s="359"/>
      <c r="I185" s="359"/>
      <c r="J185" s="359"/>
      <c r="K185" s="359"/>
    </row>
    <row r="186" spans="1:11" ht="14.1" customHeight="1" x14ac:dyDescent="0.25">
      <c r="A186" s="359"/>
      <c r="B186" s="359"/>
      <c r="C186" s="375" t="s">
        <v>69</v>
      </c>
      <c r="D186" s="374" t="s">
        <v>47</v>
      </c>
      <c r="E186" s="372">
        <v>0</v>
      </c>
      <c r="F186" s="372">
        <v>0</v>
      </c>
      <c r="G186" s="372">
        <v>0</v>
      </c>
      <c r="H186" s="359"/>
      <c r="I186" s="359"/>
      <c r="J186" s="359"/>
      <c r="K186" s="359"/>
    </row>
    <row r="187" spans="1:11" ht="14.1" customHeight="1" x14ac:dyDescent="0.25">
      <c r="A187" s="359"/>
      <c r="B187" s="359"/>
      <c r="C187" s="375" t="s">
        <v>70</v>
      </c>
      <c r="D187" s="374" t="s">
        <v>47</v>
      </c>
      <c r="E187" s="372">
        <v>0</v>
      </c>
      <c r="F187" s="372">
        <v>0</v>
      </c>
      <c r="G187" s="372">
        <v>0</v>
      </c>
      <c r="H187" s="359"/>
      <c r="I187" s="359"/>
      <c r="J187" s="359"/>
      <c r="K187" s="359"/>
    </row>
    <row r="188" spans="1:11" ht="14.1" customHeight="1" x14ac:dyDescent="0.25">
      <c r="A188" s="359"/>
      <c r="B188" s="359"/>
      <c r="C188" s="373" t="s">
        <v>71</v>
      </c>
      <c r="D188" s="372">
        <v>0</v>
      </c>
      <c r="E188" s="372">
        <v>600000</v>
      </c>
      <c r="F188" s="372">
        <v>0</v>
      </c>
      <c r="G188" s="372">
        <v>0</v>
      </c>
      <c r="H188" s="359"/>
      <c r="I188" s="359"/>
      <c r="J188" s="359"/>
      <c r="K188" s="359"/>
    </row>
    <row r="189" spans="1:11" ht="15" customHeight="1" x14ac:dyDescent="0.25">
      <c r="A189" s="359"/>
      <c r="B189" s="359"/>
      <c r="C189" s="371" t="s">
        <v>47</v>
      </c>
      <c r="D189" s="370" t="s">
        <v>47</v>
      </c>
      <c r="E189" s="370" t="s">
        <v>47</v>
      </c>
      <c r="F189" s="370" t="s">
        <v>47</v>
      </c>
      <c r="G189" s="370" t="s">
        <v>47</v>
      </c>
      <c r="H189" s="359"/>
      <c r="I189" s="359"/>
      <c r="J189" s="359"/>
      <c r="K189" s="359"/>
    </row>
    <row r="190" spans="1:11" ht="15" customHeight="1" x14ac:dyDescent="0.25">
      <c r="A190" s="359"/>
      <c r="B190" s="359"/>
      <c r="C190" s="369" t="s">
        <v>118</v>
      </c>
      <c r="D190" s="368">
        <v>280976400</v>
      </c>
      <c r="E190" s="368">
        <v>310200000</v>
      </c>
      <c r="F190" s="368">
        <v>312150000</v>
      </c>
      <c r="G190" s="368">
        <v>312150000</v>
      </c>
      <c r="H190" s="359"/>
      <c r="I190" s="359"/>
      <c r="J190" s="359"/>
      <c r="K190" s="359"/>
    </row>
    <row r="191" spans="1:11" ht="15" customHeight="1" x14ac:dyDescent="0.25">
      <c r="A191" s="359"/>
      <c r="B191" s="359"/>
      <c r="C191" s="366" t="s">
        <v>53</v>
      </c>
      <c r="D191" s="365">
        <v>181225000</v>
      </c>
      <c r="E191" s="365">
        <v>196000000</v>
      </c>
      <c r="F191" s="365">
        <v>188150000</v>
      </c>
      <c r="G191" s="365">
        <v>188150000</v>
      </c>
      <c r="H191" s="359"/>
      <c r="I191" s="359"/>
      <c r="J191" s="359"/>
      <c r="K191" s="359"/>
    </row>
    <row r="192" spans="1:11" ht="15" customHeight="1" x14ac:dyDescent="0.25">
      <c r="A192" s="359"/>
      <c r="B192" s="359"/>
      <c r="C192" s="366" t="s">
        <v>54</v>
      </c>
      <c r="D192" s="365">
        <v>181225000</v>
      </c>
      <c r="E192" s="365">
        <v>196000000</v>
      </c>
      <c r="F192" s="365">
        <v>188150000</v>
      </c>
      <c r="G192" s="365">
        <v>188150000</v>
      </c>
      <c r="H192" s="359"/>
      <c r="I192" s="359"/>
      <c r="J192" s="359"/>
      <c r="K192" s="359"/>
    </row>
    <row r="193" spans="1:11" ht="15" customHeight="1" x14ac:dyDescent="0.25">
      <c r="A193" s="359"/>
      <c r="B193" s="359"/>
      <c r="C193" s="366" t="s">
        <v>55</v>
      </c>
      <c r="D193" s="365">
        <v>0</v>
      </c>
      <c r="E193" s="365">
        <v>0</v>
      </c>
      <c r="F193" s="365">
        <v>0</v>
      </c>
      <c r="G193" s="365">
        <v>0</v>
      </c>
      <c r="H193" s="359"/>
      <c r="I193" s="359"/>
      <c r="J193" s="359"/>
      <c r="K193" s="359"/>
    </row>
    <row r="194" spans="1:11" ht="15" customHeight="1" x14ac:dyDescent="0.25">
      <c r="A194" s="359"/>
      <c r="B194" s="359"/>
      <c r="C194" s="366" t="s">
        <v>56</v>
      </c>
      <c r="D194" s="365">
        <v>24375000</v>
      </c>
      <c r="E194" s="365">
        <v>26000000</v>
      </c>
      <c r="F194" s="365">
        <v>27000000</v>
      </c>
      <c r="G194" s="365">
        <v>27000000</v>
      </c>
      <c r="H194" s="359"/>
      <c r="I194" s="359"/>
      <c r="J194" s="359"/>
      <c r="K194" s="359"/>
    </row>
    <row r="195" spans="1:11" ht="15" customHeight="1" x14ac:dyDescent="0.25">
      <c r="A195" s="359"/>
      <c r="B195" s="359"/>
      <c r="C195" s="366" t="s">
        <v>54</v>
      </c>
      <c r="D195" s="365">
        <v>24375000</v>
      </c>
      <c r="E195" s="365">
        <v>26000000</v>
      </c>
      <c r="F195" s="365">
        <v>27000000</v>
      </c>
      <c r="G195" s="365">
        <v>27000000</v>
      </c>
      <c r="H195" s="359"/>
      <c r="I195" s="359"/>
      <c r="J195" s="359"/>
      <c r="K195" s="359"/>
    </row>
    <row r="196" spans="1:11" ht="15" customHeight="1" x14ac:dyDescent="0.25">
      <c r="A196" s="359"/>
      <c r="B196" s="359"/>
      <c r="C196" s="366" t="s">
        <v>55</v>
      </c>
      <c r="D196" s="365">
        <v>0</v>
      </c>
      <c r="E196" s="365">
        <v>0</v>
      </c>
      <c r="F196" s="365">
        <v>0</v>
      </c>
      <c r="G196" s="365">
        <v>0</v>
      </c>
      <c r="H196" s="359"/>
      <c r="I196" s="359"/>
      <c r="J196" s="359"/>
      <c r="K196" s="359"/>
    </row>
    <row r="197" spans="1:11" ht="15" customHeight="1" x14ac:dyDescent="0.25">
      <c r="A197" s="359"/>
      <c r="B197" s="359"/>
      <c r="C197" s="366" t="s">
        <v>57</v>
      </c>
      <c r="D197" s="365">
        <v>56046400</v>
      </c>
      <c r="E197" s="365">
        <v>71700000</v>
      </c>
      <c r="F197" s="365">
        <v>80000000</v>
      </c>
      <c r="G197" s="365">
        <v>80000000</v>
      </c>
      <c r="H197" s="359"/>
      <c r="I197" s="359"/>
      <c r="J197" s="359"/>
      <c r="K197" s="359"/>
    </row>
    <row r="198" spans="1:11" ht="15" customHeight="1" x14ac:dyDescent="0.25">
      <c r="A198" s="359"/>
      <c r="B198" s="359"/>
      <c r="C198" s="366" t="s">
        <v>54</v>
      </c>
      <c r="D198" s="365">
        <v>56046400</v>
      </c>
      <c r="E198" s="365">
        <v>71700000</v>
      </c>
      <c r="F198" s="365">
        <v>80000000</v>
      </c>
      <c r="G198" s="365">
        <v>80000000</v>
      </c>
      <c r="H198" s="359"/>
      <c r="I198" s="359"/>
      <c r="J198" s="359"/>
      <c r="K198" s="359"/>
    </row>
    <row r="199" spans="1:11" ht="15" customHeight="1" x14ac:dyDescent="0.25">
      <c r="A199" s="359"/>
      <c r="B199" s="359"/>
      <c r="C199" s="366" t="s">
        <v>55</v>
      </c>
      <c r="D199" s="365">
        <v>0</v>
      </c>
      <c r="E199" s="365">
        <v>0</v>
      </c>
      <c r="F199" s="365">
        <v>0</v>
      </c>
      <c r="G199" s="365">
        <v>0</v>
      </c>
      <c r="H199" s="359"/>
      <c r="I199" s="359"/>
      <c r="J199" s="359"/>
      <c r="K199" s="359"/>
    </row>
    <row r="200" spans="1:11" ht="15" customHeight="1" x14ac:dyDescent="0.25">
      <c r="A200" s="359"/>
      <c r="B200" s="359"/>
      <c r="C200" s="366" t="s">
        <v>58</v>
      </c>
      <c r="D200" s="365">
        <v>0</v>
      </c>
      <c r="E200" s="365">
        <v>0</v>
      </c>
      <c r="F200" s="365">
        <v>0</v>
      </c>
      <c r="G200" s="365">
        <v>0</v>
      </c>
      <c r="H200" s="359"/>
      <c r="I200" s="359"/>
      <c r="J200" s="359"/>
      <c r="K200" s="359"/>
    </row>
    <row r="201" spans="1:11" ht="15" customHeight="1" x14ac:dyDescent="0.25">
      <c r="A201" s="359"/>
      <c r="B201" s="359"/>
      <c r="C201" s="366" t="s">
        <v>54</v>
      </c>
      <c r="D201" s="365">
        <v>0</v>
      </c>
      <c r="E201" s="365">
        <v>0</v>
      </c>
      <c r="F201" s="365">
        <v>0</v>
      </c>
      <c r="G201" s="365">
        <v>0</v>
      </c>
      <c r="H201" s="359"/>
      <c r="I201" s="359"/>
      <c r="J201" s="359"/>
      <c r="K201" s="359"/>
    </row>
    <row r="202" spans="1:11" ht="15" customHeight="1" x14ac:dyDescent="0.25">
      <c r="A202" s="359"/>
      <c r="B202" s="359"/>
      <c r="C202" s="366" t="s">
        <v>55</v>
      </c>
      <c r="D202" s="365">
        <v>0</v>
      </c>
      <c r="E202" s="365">
        <v>0</v>
      </c>
      <c r="F202" s="365">
        <v>0</v>
      </c>
      <c r="G202" s="365">
        <v>0</v>
      </c>
      <c r="H202" s="359"/>
      <c r="I202" s="359"/>
      <c r="J202" s="359"/>
      <c r="K202" s="359"/>
    </row>
    <row r="203" spans="1:11" ht="20.100000000000001" customHeight="1" x14ac:dyDescent="0.25">
      <c r="A203" s="359"/>
      <c r="B203" s="359"/>
      <c r="C203" s="366" t="s">
        <v>119</v>
      </c>
      <c r="D203" s="367">
        <v>0</v>
      </c>
      <c r="E203" s="367">
        <v>0</v>
      </c>
      <c r="F203" s="367">
        <v>0</v>
      </c>
      <c r="G203" s="367">
        <v>0</v>
      </c>
      <c r="H203" s="359"/>
      <c r="I203" s="359"/>
      <c r="J203" s="359"/>
      <c r="K203" s="359"/>
    </row>
    <row r="204" spans="1:11" ht="15" customHeight="1" x14ac:dyDescent="0.25">
      <c r="A204" s="359"/>
      <c r="B204" s="359"/>
      <c r="C204" s="366" t="s">
        <v>54</v>
      </c>
      <c r="D204" s="365">
        <v>0</v>
      </c>
      <c r="E204" s="365">
        <v>0</v>
      </c>
      <c r="F204" s="365">
        <v>0</v>
      </c>
      <c r="G204" s="365">
        <v>0</v>
      </c>
      <c r="H204" s="359"/>
      <c r="I204" s="359"/>
      <c r="J204" s="359"/>
      <c r="K204" s="359"/>
    </row>
    <row r="205" spans="1:11" ht="15" customHeight="1" x14ac:dyDescent="0.25">
      <c r="A205" s="359"/>
      <c r="B205" s="359"/>
      <c r="C205" s="366" t="s">
        <v>55</v>
      </c>
      <c r="D205" s="365">
        <v>0</v>
      </c>
      <c r="E205" s="365">
        <v>0</v>
      </c>
      <c r="F205" s="365">
        <v>0</v>
      </c>
      <c r="G205" s="365">
        <v>0</v>
      </c>
      <c r="H205" s="359"/>
      <c r="I205" s="359"/>
      <c r="J205" s="359"/>
      <c r="K205" s="359"/>
    </row>
    <row r="206" spans="1:11" ht="15" customHeight="1" x14ac:dyDescent="0.25">
      <c r="A206" s="359"/>
      <c r="B206" s="359"/>
      <c r="C206" s="366" t="s">
        <v>60</v>
      </c>
      <c r="D206" s="365">
        <v>0</v>
      </c>
      <c r="E206" s="365">
        <v>0</v>
      </c>
      <c r="F206" s="365">
        <v>0</v>
      </c>
      <c r="G206" s="365">
        <v>0</v>
      </c>
      <c r="H206" s="359"/>
      <c r="I206" s="359"/>
      <c r="J206" s="359"/>
      <c r="K206" s="359"/>
    </row>
    <row r="207" spans="1:11" ht="15" customHeight="1" x14ac:dyDescent="0.25">
      <c r="A207" s="359"/>
      <c r="B207" s="359"/>
      <c r="C207" s="366" t="s">
        <v>54</v>
      </c>
      <c r="D207" s="365">
        <v>0</v>
      </c>
      <c r="E207" s="365">
        <v>0</v>
      </c>
      <c r="F207" s="365">
        <v>0</v>
      </c>
      <c r="G207" s="365">
        <v>0</v>
      </c>
      <c r="H207" s="359"/>
      <c r="I207" s="359"/>
      <c r="J207" s="359"/>
      <c r="K207" s="359"/>
    </row>
    <row r="208" spans="1:11" ht="15" customHeight="1" x14ac:dyDescent="0.25">
      <c r="A208" s="359"/>
      <c r="B208" s="359"/>
      <c r="C208" s="366" t="s">
        <v>55</v>
      </c>
      <c r="D208" s="365">
        <v>0</v>
      </c>
      <c r="E208" s="365">
        <v>0</v>
      </c>
      <c r="F208" s="365">
        <v>0</v>
      </c>
      <c r="G208" s="365">
        <v>0</v>
      </c>
      <c r="H208" s="359"/>
      <c r="I208" s="359"/>
      <c r="J208" s="359"/>
      <c r="K208" s="359"/>
    </row>
    <row r="209" spans="1:11" ht="15" customHeight="1" x14ac:dyDescent="0.25">
      <c r="A209" s="359"/>
      <c r="B209" s="359"/>
      <c r="C209" s="366" t="s">
        <v>61</v>
      </c>
      <c r="D209" s="365">
        <v>5170000</v>
      </c>
      <c r="E209" s="365">
        <v>1500000</v>
      </c>
      <c r="F209" s="365">
        <v>2000000</v>
      </c>
      <c r="G209" s="365">
        <v>2000000</v>
      </c>
      <c r="H209" s="359"/>
      <c r="I209" s="359"/>
      <c r="J209" s="359"/>
      <c r="K209" s="359"/>
    </row>
    <row r="210" spans="1:11" ht="15" customHeight="1" x14ac:dyDescent="0.25">
      <c r="A210" s="359"/>
      <c r="B210" s="359"/>
      <c r="C210" s="366" t="s">
        <v>54</v>
      </c>
      <c r="D210" s="365">
        <v>5170000</v>
      </c>
      <c r="E210" s="365">
        <v>1500000</v>
      </c>
      <c r="F210" s="365">
        <v>2000000</v>
      </c>
      <c r="G210" s="365">
        <v>2000000</v>
      </c>
      <c r="H210" s="359"/>
      <c r="I210" s="359"/>
      <c r="J210" s="359"/>
      <c r="K210" s="359"/>
    </row>
    <row r="211" spans="1:11" ht="15" customHeight="1" x14ac:dyDescent="0.25">
      <c r="A211" s="359"/>
      <c r="B211" s="359"/>
      <c r="C211" s="366" t="s">
        <v>55</v>
      </c>
      <c r="D211" s="365">
        <v>0</v>
      </c>
      <c r="E211" s="365">
        <v>0</v>
      </c>
      <c r="F211" s="365">
        <v>0</v>
      </c>
      <c r="G211" s="365">
        <v>0</v>
      </c>
      <c r="H211" s="359"/>
      <c r="I211" s="359"/>
      <c r="J211" s="359"/>
      <c r="K211" s="359"/>
    </row>
    <row r="212" spans="1:11" ht="15" customHeight="1" x14ac:dyDescent="0.25">
      <c r="A212" s="359"/>
      <c r="B212" s="359"/>
      <c r="C212" s="366" t="s">
        <v>62</v>
      </c>
      <c r="D212" s="365">
        <v>0</v>
      </c>
      <c r="E212" s="365">
        <v>600000</v>
      </c>
      <c r="F212" s="365">
        <v>0</v>
      </c>
      <c r="G212" s="365">
        <v>0</v>
      </c>
      <c r="H212" s="359"/>
      <c r="I212" s="359"/>
      <c r="J212" s="359"/>
      <c r="K212" s="359"/>
    </row>
    <row r="213" spans="1:11" ht="15" customHeight="1" x14ac:dyDescent="0.25">
      <c r="A213" s="359"/>
      <c r="B213" s="359"/>
      <c r="C213" s="366" t="s">
        <v>54</v>
      </c>
      <c r="D213" s="365">
        <v>0</v>
      </c>
      <c r="E213" s="365">
        <v>600000</v>
      </c>
      <c r="F213" s="365">
        <v>0</v>
      </c>
      <c r="G213" s="365">
        <v>0</v>
      </c>
      <c r="H213" s="359"/>
      <c r="I213" s="359"/>
      <c r="J213" s="359"/>
      <c r="K213" s="359"/>
    </row>
    <row r="214" spans="1:11" ht="15" customHeight="1" x14ac:dyDescent="0.25">
      <c r="A214" s="359"/>
      <c r="B214" s="359"/>
      <c r="C214" s="366" t="s">
        <v>63</v>
      </c>
      <c r="D214" s="365">
        <v>0</v>
      </c>
      <c r="E214" s="365">
        <v>0</v>
      </c>
      <c r="F214" s="365">
        <v>0</v>
      </c>
      <c r="G214" s="365">
        <v>0</v>
      </c>
      <c r="H214" s="359"/>
      <c r="I214" s="359"/>
      <c r="J214" s="359"/>
      <c r="K214" s="359"/>
    </row>
    <row r="215" spans="1:11" ht="15" customHeight="1" x14ac:dyDescent="0.25">
      <c r="A215" s="359"/>
      <c r="B215" s="359"/>
      <c r="C215" s="366" t="s">
        <v>64</v>
      </c>
      <c r="D215" s="365">
        <v>0</v>
      </c>
      <c r="E215" s="365">
        <v>0</v>
      </c>
      <c r="F215" s="365">
        <v>0</v>
      </c>
      <c r="G215" s="365">
        <v>0</v>
      </c>
      <c r="H215" s="359"/>
      <c r="I215" s="359"/>
      <c r="J215" s="359"/>
      <c r="K215" s="359"/>
    </row>
    <row r="216" spans="1:11" ht="15" customHeight="1" x14ac:dyDescent="0.25">
      <c r="A216" s="359"/>
      <c r="B216" s="359"/>
      <c r="C216" s="366" t="s">
        <v>65</v>
      </c>
      <c r="D216" s="365">
        <v>0</v>
      </c>
      <c r="E216" s="365">
        <v>0</v>
      </c>
      <c r="F216" s="365">
        <v>0</v>
      </c>
      <c r="G216" s="365">
        <v>0</v>
      </c>
      <c r="H216" s="359"/>
      <c r="I216" s="359"/>
      <c r="J216" s="359"/>
      <c r="K216" s="359"/>
    </row>
    <row r="217" spans="1:11" ht="15" customHeight="1" x14ac:dyDescent="0.25">
      <c r="A217" s="359"/>
      <c r="B217" s="359"/>
      <c r="C217" s="366" t="s">
        <v>66</v>
      </c>
      <c r="D217" s="365">
        <v>0</v>
      </c>
      <c r="E217" s="365">
        <v>0</v>
      </c>
      <c r="F217" s="365">
        <v>0</v>
      </c>
      <c r="G217" s="365">
        <v>0</v>
      </c>
      <c r="H217" s="359"/>
      <c r="I217" s="359"/>
      <c r="J217" s="359"/>
      <c r="K217" s="359"/>
    </row>
    <row r="218" spans="1:11" ht="15" customHeight="1" x14ac:dyDescent="0.25">
      <c r="A218" s="359"/>
      <c r="B218" s="359"/>
      <c r="C218" s="366" t="s">
        <v>67</v>
      </c>
      <c r="D218" s="365">
        <v>14160000</v>
      </c>
      <c r="E218" s="365">
        <v>14400000</v>
      </c>
      <c r="F218" s="365">
        <v>15000000</v>
      </c>
      <c r="G218" s="365">
        <v>15000000</v>
      </c>
      <c r="H218" s="359"/>
      <c r="I218" s="359"/>
      <c r="J218" s="359"/>
      <c r="K218" s="359"/>
    </row>
    <row r="219" spans="1:11" ht="15" customHeight="1" x14ac:dyDescent="0.25">
      <c r="A219" s="359"/>
      <c r="B219" s="359"/>
      <c r="C219" s="366" t="s">
        <v>54</v>
      </c>
      <c r="D219" s="365">
        <v>14160000</v>
      </c>
      <c r="E219" s="365">
        <v>14400000</v>
      </c>
      <c r="F219" s="365">
        <v>15000000</v>
      </c>
      <c r="G219" s="365">
        <v>15000000</v>
      </c>
      <c r="H219" s="359"/>
      <c r="I219" s="359"/>
      <c r="J219" s="359"/>
      <c r="K219" s="359"/>
    </row>
    <row r="220" spans="1:11" ht="15" customHeight="1" x14ac:dyDescent="0.25">
      <c r="A220" s="359"/>
      <c r="B220" s="359"/>
      <c r="C220" s="366" t="s">
        <v>63</v>
      </c>
      <c r="D220" s="365">
        <v>0</v>
      </c>
      <c r="E220" s="365">
        <v>0</v>
      </c>
      <c r="F220" s="365">
        <v>0</v>
      </c>
      <c r="G220" s="365">
        <v>0</v>
      </c>
      <c r="H220" s="359"/>
      <c r="I220" s="359"/>
      <c r="J220" s="359"/>
      <c r="K220" s="359"/>
    </row>
    <row r="221" spans="1:11" ht="15" customHeight="1" x14ac:dyDescent="0.25">
      <c r="A221" s="359"/>
      <c r="B221" s="359"/>
      <c r="C221" s="366" t="s">
        <v>64</v>
      </c>
      <c r="D221" s="365">
        <v>0</v>
      </c>
      <c r="E221" s="365">
        <v>0</v>
      </c>
      <c r="F221" s="365">
        <v>0</v>
      </c>
      <c r="G221" s="365">
        <v>0</v>
      </c>
      <c r="H221" s="359"/>
      <c r="I221" s="359"/>
      <c r="J221" s="359"/>
      <c r="K221" s="359"/>
    </row>
    <row r="222" spans="1:11" ht="15" customHeight="1" x14ac:dyDescent="0.25">
      <c r="A222" s="359"/>
      <c r="B222" s="359"/>
      <c r="C222" s="366" t="s">
        <v>65</v>
      </c>
      <c r="D222" s="365">
        <v>0</v>
      </c>
      <c r="E222" s="365">
        <v>0</v>
      </c>
      <c r="F222" s="365">
        <v>0</v>
      </c>
      <c r="G222" s="365">
        <v>0</v>
      </c>
      <c r="H222" s="359"/>
      <c r="I222" s="359"/>
      <c r="J222" s="359"/>
      <c r="K222" s="359"/>
    </row>
    <row r="223" spans="1:11" ht="15" customHeight="1" x14ac:dyDescent="0.25">
      <c r="A223" s="359"/>
      <c r="B223" s="359"/>
      <c r="C223" s="366" t="s">
        <v>66</v>
      </c>
      <c r="D223" s="365">
        <v>0</v>
      </c>
      <c r="E223" s="365">
        <v>0</v>
      </c>
      <c r="F223" s="365">
        <v>0</v>
      </c>
      <c r="G223" s="365">
        <v>0</v>
      </c>
      <c r="H223" s="359"/>
      <c r="I223" s="359"/>
      <c r="J223" s="359"/>
      <c r="K223" s="359"/>
    </row>
    <row r="224" spans="1:11" ht="15" customHeight="1" x14ac:dyDescent="0.25">
      <c r="A224" s="359"/>
      <c r="B224" s="359"/>
      <c r="C224" s="366" t="s">
        <v>68</v>
      </c>
      <c r="D224" s="365">
        <v>0</v>
      </c>
      <c r="E224" s="365">
        <v>0</v>
      </c>
      <c r="F224" s="365">
        <v>0</v>
      </c>
      <c r="G224" s="365">
        <v>0</v>
      </c>
      <c r="H224" s="359"/>
      <c r="I224" s="359"/>
      <c r="J224" s="359"/>
      <c r="K224" s="359"/>
    </row>
    <row r="225" spans="1:11" ht="15" customHeight="1" x14ac:dyDescent="0.25">
      <c r="A225" s="359"/>
      <c r="B225" s="359"/>
      <c r="C225" s="366" t="s">
        <v>54</v>
      </c>
      <c r="D225" s="365">
        <v>0</v>
      </c>
      <c r="E225" s="365">
        <v>0</v>
      </c>
      <c r="F225" s="365">
        <v>0</v>
      </c>
      <c r="G225" s="365">
        <v>0</v>
      </c>
      <c r="H225" s="359"/>
      <c r="I225" s="359"/>
      <c r="J225" s="359"/>
      <c r="K225" s="359"/>
    </row>
    <row r="226" spans="1:11" ht="15" customHeight="1" x14ac:dyDescent="0.25">
      <c r="A226" s="359"/>
      <c r="B226" s="359"/>
      <c r="C226" s="366" t="s">
        <v>63</v>
      </c>
      <c r="D226" s="365">
        <v>0</v>
      </c>
      <c r="E226" s="365">
        <v>0</v>
      </c>
      <c r="F226" s="365">
        <v>0</v>
      </c>
      <c r="G226" s="365">
        <v>0</v>
      </c>
      <c r="H226" s="359"/>
      <c r="I226" s="359"/>
      <c r="J226" s="359"/>
      <c r="K226" s="359"/>
    </row>
    <row r="227" spans="1:11" ht="15" customHeight="1" x14ac:dyDescent="0.25">
      <c r="A227" s="359"/>
      <c r="B227" s="359"/>
      <c r="C227" s="366" t="s">
        <v>64</v>
      </c>
      <c r="D227" s="365">
        <v>0</v>
      </c>
      <c r="E227" s="365">
        <v>0</v>
      </c>
      <c r="F227" s="365">
        <v>0</v>
      </c>
      <c r="G227" s="365">
        <v>0</v>
      </c>
      <c r="H227" s="359"/>
      <c r="I227" s="359"/>
      <c r="J227" s="359"/>
      <c r="K227" s="359"/>
    </row>
    <row r="228" spans="1:11" ht="15" customHeight="1" x14ac:dyDescent="0.25">
      <c r="A228" s="359"/>
      <c r="B228" s="359"/>
      <c r="C228" s="366" t="s">
        <v>65</v>
      </c>
      <c r="D228" s="365">
        <v>0</v>
      </c>
      <c r="E228" s="365">
        <v>0</v>
      </c>
      <c r="F228" s="365">
        <v>0</v>
      </c>
      <c r="G228" s="365">
        <v>0</v>
      </c>
      <c r="H228" s="359"/>
      <c r="I228" s="359"/>
      <c r="J228" s="359"/>
      <c r="K228" s="359"/>
    </row>
    <row r="229" spans="1:11" ht="15" customHeight="1" x14ac:dyDescent="0.25">
      <c r="A229" s="359"/>
      <c r="B229" s="359"/>
      <c r="C229" s="366" t="s">
        <v>66</v>
      </c>
      <c r="D229" s="365">
        <v>0</v>
      </c>
      <c r="E229" s="365">
        <v>0</v>
      </c>
      <c r="F229" s="365">
        <v>0</v>
      </c>
      <c r="G229" s="365">
        <v>0</v>
      </c>
      <c r="H229" s="359"/>
      <c r="I229" s="359"/>
      <c r="J229" s="359"/>
      <c r="K229" s="359"/>
    </row>
    <row r="230" spans="1:11" ht="15" customHeight="1" x14ac:dyDescent="0.25">
      <c r="A230" s="359"/>
      <c r="B230" s="359"/>
      <c r="C230" s="366" t="s">
        <v>69</v>
      </c>
      <c r="D230" s="365">
        <v>0</v>
      </c>
      <c r="E230" s="365">
        <v>0</v>
      </c>
      <c r="F230" s="365">
        <v>0</v>
      </c>
      <c r="G230" s="365">
        <v>0</v>
      </c>
      <c r="H230" s="359"/>
      <c r="I230" s="359"/>
      <c r="J230" s="359"/>
      <c r="K230" s="359"/>
    </row>
    <row r="231" spans="1:11" ht="15" customHeight="1" x14ac:dyDescent="0.25">
      <c r="A231" s="359"/>
      <c r="B231" s="359"/>
      <c r="C231" s="366" t="s">
        <v>70</v>
      </c>
      <c r="D231" s="365">
        <v>0</v>
      </c>
      <c r="E231" s="365">
        <v>0</v>
      </c>
      <c r="F231" s="365">
        <v>0</v>
      </c>
      <c r="G231" s="365">
        <v>0</v>
      </c>
      <c r="H231" s="359"/>
      <c r="I231" s="359"/>
      <c r="J231" s="359"/>
      <c r="K231" s="359"/>
    </row>
    <row r="232" spans="1:11" ht="20.100000000000001" customHeight="1" x14ac:dyDescent="0.25">
      <c r="A232" s="359"/>
      <c r="B232" s="359"/>
      <c r="C232" s="364" t="s">
        <v>47</v>
      </c>
      <c r="D232" s="359"/>
      <c r="E232" s="359"/>
      <c r="F232" s="359"/>
      <c r="G232" s="359"/>
      <c r="H232" s="359"/>
      <c r="I232" s="359"/>
      <c r="J232" s="359"/>
      <c r="K232" s="359"/>
    </row>
    <row r="233" spans="1:11" ht="20.100000000000001" customHeight="1" x14ac:dyDescent="0.25">
      <c r="A233" s="363" t="s">
        <v>120</v>
      </c>
      <c r="B233" s="357" t="s">
        <v>121</v>
      </c>
      <c r="C233" s="357" t="s">
        <v>47</v>
      </c>
      <c r="D233" s="359"/>
      <c r="E233" s="361" t="s">
        <v>47</v>
      </c>
      <c r="F233" s="357" t="s">
        <v>121</v>
      </c>
      <c r="G233" s="357" t="s">
        <v>47</v>
      </c>
      <c r="H233" s="362" t="s">
        <v>47</v>
      </c>
      <c r="I233" s="361" t="s">
        <v>47</v>
      </c>
      <c r="J233" s="357" t="s">
        <v>121</v>
      </c>
      <c r="K233" s="357" t="s">
        <v>47</v>
      </c>
    </row>
    <row r="234" spans="1:11" ht="20.100000000000001" customHeight="1" x14ac:dyDescent="0.25">
      <c r="A234" s="360" t="s">
        <v>122</v>
      </c>
      <c r="B234" s="357" t="s">
        <v>123</v>
      </c>
      <c r="C234" s="357" t="s">
        <v>47</v>
      </c>
      <c r="D234" s="359"/>
      <c r="E234" s="360" t="s">
        <v>124</v>
      </c>
      <c r="F234" s="357" t="s">
        <v>123</v>
      </c>
      <c r="G234" s="357" t="s">
        <v>47</v>
      </c>
      <c r="H234" s="359"/>
      <c r="I234" s="360" t="s">
        <v>125</v>
      </c>
      <c r="J234" s="357" t="s">
        <v>123</v>
      </c>
      <c r="K234" s="357" t="s">
        <v>47</v>
      </c>
    </row>
    <row r="235" spans="1:11" ht="20.100000000000001" customHeight="1" x14ac:dyDescent="0.25">
      <c r="A235" s="358" t="s">
        <v>47</v>
      </c>
      <c r="B235" s="357" t="s">
        <v>126</v>
      </c>
      <c r="C235" s="357" t="s">
        <v>47</v>
      </c>
      <c r="D235" s="359"/>
      <c r="E235" s="358" t="s">
        <v>47</v>
      </c>
      <c r="F235" s="357" t="s">
        <v>126</v>
      </c>
      <c r="G235" s="357" t="s">
        <v>47</v>
      </c>
      <c r="H235" s="359"/>
      <c r="I235" s="358" t="s">
        <v>47</v>
      </c>
      <c r="J235" s="357" t="s">
        <v>126</v>
      </c>
      <c r="K235" s="357" t="s">
        <v>47</v>
      </c>
    </row>
    <row r="238" spans="1:11" x14ac:dyDescent="0.25">
      <c r="C238" s="1380" t="s">
        <v>0</v>
      </c>
      <c r="D238" s="1381"/>
      <c r="E238" s="1381"/>
      <c r="F238" s="1381"/>
      <c r="G238" s="1381"/>
    </row>
    <row r="239" spans="1:11" x14ac:dyDescent="0.25">
      <c r="C239" s="1382" t="s">
        <v>1</v>
      </c>
      <c r="D239" s="1383"/>
      <c r="E239" s="1383"/>
      <c r="F239" s="1383"/>
      <c r="G239" s="1383"/>
    </row>
    <row r="240" spans="1:11" x14ac:dyDescent="0.25">
      <c r="C240" s="32" t="s">
        <v>2</v>
      </c>
      <c r="D240" s="1384" t="s">
        <v>1907</v>
      </c>
      <c r="E240" s="1385"/>
      <c r="F240" s="1385"/>
      <c r="G240" s="1385"/>
    </row>
    <row r="241" spans="3:7" x14ac:dyDescent="0.25">
      <c r="C241" s="32" t="s">
        <v>4</v>
      </c>
      <c r="D241" s="1384" t="s">
        <v>1906</v>
      </c>
      <c r="E241" s="1385"/>
      <c r="F241" s="1385"/>
      <c r="G241" s="1385"/>
    </row>
    <row r="242" spans="3:7" x14ac:dyDescent="0.25">
      <c r="C242" s="32" t="s">
        <v>6</v>
      </c>
      <c r="D242" s="1384" t="s">
        <v>1927</v>
      </c>
      <c r="E242" s="1385"/>
      <c r="F242" s="1385"/>
      <c r="G242" s="1385"/>
    </row>
    <row r="243" spans="3:7" x14ac:dyDescent="0.25">
      <c r="C243" s="32" t="s">
        <v>8</v>
      </c>
      <c r="D243" s="1384" t="s">
        <v>1928</v>
      </c>
      <c r="E243" s="1385"/>
      <c r="F243" s="1385"/>
      <c r="G243" s="1385"/>
    </row>
    <row r="244" spans="3:7" x14ac:dyDescent="0.25">
      <c r="C244" s="32" t="s">
        <v>10</v>
      </c>
      <c r="D244" s="1374" t="s">
        <v>11</v>
      </c>
      <c r="E244" s="1375"/>
      <c r="F244" s="1375"/>
      <c r="G244" s="1375"/>
    </row>
    <row r="245" spans="3:7" x14ac:dyDescent="0.25">
      <c r="C245" s="1376" t="s">
        <v>12</v>
      </c>
      <c r="D245" s="1377"/>
      <c r="E245" s="1377"/>
      <c r="F245" s="1377"/>
      <c r="G245" s="1377"/>
    </row>
    <row r="246" spans="3:7" x14ac:dyDescent="0.25">
      <c r="C246" s="1378" t="s">
        <v>1927</v>
      </c>
      <c r="D246" s="1379"/>
      <c r="E246" s="1379"/>
      <c r="F246" s="1379"/>
      <c r="G246" s="1379"/>
    </row>
    <row r="247" spans="3:7" x14ac:dyDescent="0.25">
      <c r="C247" s="33" t="s">
        <v>14</v>
      </c>
      <c r="D247" s="1372" t="s">
        <v>1926</v>
      </c>
      <c r="E247" s="1373"/>
      <c r="F247" s="1373"/>
      <c r="G247" s="1373"/>
    </row>
    <row r="248" spans="3:7" ht="22.5" x14ac:dyDescent="0.25">
      <c r="C248" s="34" t="s">
        <v>16</v>
      </c>
      <c r="D248" s="35">
        <v>2022</v>
      </c>
      <c r="E248" s="35">
        <v>2023</v>
      </c>
      <c r="F248" s="35">
        <v>2024</v>
      </c>
      <c r="G248" s="35">
        <v>2025</v>
      </c>
    </row>
    <row r="249" spans="3:7" x14ac:dyDescent="0.25">
      <c r="C249" s="36"/>
      <c r="D249" s="37" t="s">
        <v>17</v>
      </c>
      <c r="E249" s="37" t="s">
        <v>18</v>
      </c>
      <c r="F249" s="37" t="s">
        <v>18</v>
      </c>
      <c r="G249" s="37" t="s">
        <v>18</v>
      </c>
    </row>
    <row r="250" spans="3:7" ht="22.5" x14ac:dyDescent="0.25">
      <c r="C250" s="34" t="s">
        <v>1924</v>
      </c>
      <c r="D250" s="38" t="s">
        <v>197</v>
      </c>
      <c r="E250" s="38" t="s">
        <v>1335</v>
      </c>
      <c r="F250" s="38" t="s">
        <v>911</v>
      </c>
      <c r="G250" s="38" t="s">
        <v>47</v>
      </c>
    </row>
    <row r="251" spans="3:7" x14ac:dyDescent="0.25">
      <c r="C251" s="33" t="s">
        <v>21</v>
      </c>
      <c r="D251" s="1372" t="s">
        <v>1925</v>
      </c>
      <c r="E251" s="1373"/>
      <c r="F251" s="1373"/>
      <c r="G251" s="1373"/>
    </row>
    <row r="252" spans="3:7" x14ac:dyDescent="0.25">
      <c r="C252" s="34" t="s">
        <v>23</v>
      </c>
      <c r="D252" s="35">
        <v>2022</v>
      </c>
      <c r="E252" s="35">
        <v>2023</v>
      </c>
      <c r="F252" s="35">
        <v>2024</v>
      </c>
      <c r="G252" s="35">
        <v>2025</v>
      </c>
    </row>
    <row r="253" spans="3:7" x14ac:dyDescent="0.25">
      <c r="C253" s="36"/>
      <c r="D253" s="37" t="s">
        <v>17</v>
      </c>
      <c r="E253" s="37" t="s">
        <v>18</v>
      </c>
      <c r="F253" s="37" t="s">
        <v>18</v>
      </c>
      <c r="G253" s="37" t="s">
        <v>18</v>
      </c>
    </row>
    <row r="254" spans="3:7" ht="22.5" x14ac:dyDescent="0.25">
      <c r="C254" s="34" t="s">
        <v>1924</v>
      </c>
      <c r="D254" s="38" t="s">
        <v>197</v>
      </c>
      <c r="E254" s="38" t="s">
        <v>984</v>
      </c>
      <c r="F254" s="38" t="s">
        <v>994</v>
      </c>
      <c r="G254" s="38" t="s">
        <v>1335</v>
      </c>
    </row>
    <row r="255" spans="3:7" x14ac:dyDescent="0.25">
      <c r="C255" s="1370" t="s">
        <v>30</v>
      </c>
      <c r="D255" s="1371"/>
      <c r="E255" s="1371"/>
      <c r="F255" s="1371"/>
      <c r="G255" s="1371"/>
    </row>
    <row r="256" spans="3:7" x14ac:dyDescent="0.25">
      <c r="C256" s="325" t="s">
        <v>1923</v>
      </c>
      <c r="D256" s="1370" t="s">
        <v>1922</v>
      </c>
      <c r="E256" s="1371"/>
      <c r="F256" s="1371"/>
      <c r="G256" s="1371"/>
    </row>
    <row r="257" spans="3:7" x14ac:dyDescent="0.25">
      <c r="C257" s="40" t="s">
        <v>33</v>
      </c>
      <c r="D257" s="1368" t="s">
        <v>1921</v>
      </c>
      <c r="E257" s="1369"/>
      <c r="F257" s="1369"/>
      <c r="G257" s="1369"/>
    </row>
    <row r="258" spans="3:7" x14ac:dyDescent="0.25">
      <c r="C258" s="41" t="s">
        <v>35</v>
      </c>
      <c r="D258" s="1361" t="s">
        <v>1920</v>
      </c>
      <c r="E258" s="1362"/>
      <c r="F258" s="1362"/>
      <c r="G258" s="1362"/>
    </row>
    <row r="259" spans="3:7" x14ac:dyDescent="0.25">
      <c r="C259" s="41" t="s">
        <v>37</v>
      </c>
      <c r="D259" s="1361" t="s">
        <v>1919</v>
      </c>
      <c r="E259" s="1362"/>
      <c r="F259" s="1362"/>
      <c r="G259" s="1362"/>
    </row>
    <row r="260" spans="3:7" x14ac:dyDescent="0.25">
      <c r="C260" s="42"/>
      <c r="D260" s="43">
        <v>2022</v>
      </c>
      <c r="E260" s="43">
        <v>2023</v>
      </c>
      <c r="F260" s="43">
        <v>2024</v>
      </c>
      <c r="G260" s="43">
        <v>2025</v>
      </c>
    </row>
    <row r="261" spans="3:7" x14ac:dyDescent="0.25">
      <c r="C261" s="44"/>
      <c r="D261" s="45" t="s">
        <v>17</v>
      </c>
      <c r="E261" s="45" t="s">
        <v>18</v>
      </c>
      <c r="F261" s="45" t="s">
        <v>18</v>
      </c>
      <c r="G261" s="45" t="s">
        <v>18</v>
      </c>
    </row>
    <row r="262" spans="3:7" x14ac:dyDescent="0.25">
      <c r="C262" s="34" t="s">
        <v>39</v>
      </c>
      <c r="D262" s="38" t="s">
        <v>84</v>
      </c>
      <c r="E262" s="38" t="s">
        <v>92</v>
      </c>
      <c r="F262" s="38" t="s">
        <v>446</v>
      </c>
      <c r="G262" s="38" t="s">
        <v>473</v>
      </c>
    </row>
    <row r="263" spans="3:7" x14ac:dyDescent="0.25">
      <c r="C263" s="34" t="s">
        <v>40</v>
      </c>
      <c r="D263" s="38" t="s">
        <v>1917</v>
      </c>
      <c r="E263" s="38" t="s">
        <v>1918</v>
      </c>
      <c r="F263" s="38" t="s">
        <v>1918</v>
      </c>
      <c r="G263" s="38" t="s">
        <v>1918</v>
      </c>
    </row>
    <row r="264" spans="3:7" x14ac:dyDescent="0.25">
      <c r="C264" s="34" t="s">
        <v>43</v>
      </c>
      <c r="D264" s="38" t="s">
        <v>1917</v>
      </c>
      <c r="E264" s="38" t="s">
        <v>1916</v>
      </c>
      <c r="F264" s="38" t="s">
        <v>1915</v>
      </c>
      <c r="G264" s="38" t="s">
        <v>1914</v>
      </c>
    </row>
    <row r="265" spans="3:7" x14ac:dyDescent="0.25">
      <c r="C265" s="34" t="s">
        <v>46</v>
      </c>
      <c r="D265" s="38" t="s">
        <v>47</v>
      </c>
      <c r="E265" s="38" t="s">
        <v>447</v>
      </c>
      <c r="F265" s="38" t="s">
        <v>1913</v>
      </c>
      <c r="G265" s="38" t="s">
        <v>1912</v>
      </c>
    </row>
    <row r="266" spans="3:7" x14ac:dyDescent="0.25">
      <c r="C266" s="34" t="s">
        <v>49</v>
      </c>
      <c r="D266" s="38" t="s">
        <v>47</v>
      </c>
      <c r="E266" s="38" t="s">
        <v>1911</v>
      </c>
      <c r="F266" s="38" t="s">
        <v>48</v>
      </c>
      <c r="G266" s="38" t="s">
        <v>48</v>
      </c>
    </row>
    <row r="267" spans="3:7" x14ac:dyDescent="0.25">
      <c r="C267" s="34" t="s">
        <v>51</v>
      </c>
      <c r="D267" s="38" t="s">
        <v>47</v>
      </c>
      <c r="E267" s="38" t="s">
        <v>1910</v>
      </c>
      <c r="F267" s="38" t="s">
        <v>1909</v>
      </c>
      <c r="G267" s="38" t="s">
        <v>1908</v>
      </c>
    </row>
    <row r="268" spans="3:7" x14ac:dyDescent="0.25">
      <c r="C268" s="1363" t="s">
        <v>52</v>
      </c>
      <c r="D268" s="1364"/>
      <c r="E268" s="1364"/>
      <c r="F268" s="1364"/>
      <c r="G268" s="1364"/>
    </row>
    <row r="269" spans="3:7" x14ac:dyDescent="0.25">
      <c r="C269" s="42"/>
      <c r="D269" s="43">
        <v>2022</v>
      </c>
      <c r="E269" s="43">
        <v>2023</v>
      </c>
      <c r="F269" s="43">
        <v>2024</v>
      </c>
      <c r="G269" s="43">
        <v>2025</v>
      </c>
    </row>
    <row r="270" spans="3:7" x14ac:dyDescent="0.25">
      <c r="C270" s="44"/>
      <c r="D270" s="45" t="s">
        <v>17</v>
      </c>
      <c r="E270" s="45" t="s">
        <v>18</v>
      </c>
      <c r="F270" s="45" t="s">
        <v>18</v>
      </c>
      <c r="G270" s="45" t="s">
        <v>18</v>
      </c>
    </row>
    <row r="271" spans="3:7" x14ac:dyDescent="0.25">
      <c r="C271" s="46" t="s">
        <v>53</v>
      </c>
      <c r="D271" s="47">
        <v>5362500</v>
      </c>
      <c r="E271" s="47">
        <v>6600000</v>
      </c>
      <c r="F271" s="47">
        <v>6500000</v>
      </c>
      <c r="G271" s="47">
        <v>6500000</v>
      </c>
    </row>
    <row r="272" spans="3:7" x14ac:dyDescent="0.25">
      <c r="C272" s="46" t="s">
        <v>54</v>
      </c>
      <c r="D272" s="47">
        <v>5362500</v>
      </c>
      <c r="E272" s="47">
        <v>6600000</v>
      </c>
      <c r="F272" s="47">
        <v>6500000</v>
      </c>
      <c r="G272" s="47">
        <v>6500000</v>
      </c>
    </row>
    <row r="273" spans="3:7" x14ac:dyDescent="0.25">
      <c r="C273" s="46" t="s">
        <v>55</v>
      </c>
      <c r="D273" s="47">
        <v>0</v>
      </c>
      <c r="E273" s="47">
        <v>0</v>
      </c>
      <c r="F273" s="47">
        <v>0</v>
      </c>
      <c r="G273" s="47">
        <v>0</v>
      </c>
    </row>
    <row r="274" spans="3:7" x14ac:dyDescent="0.25">
      <c r="C274" s="46" t="s">
        <v>56</v>
      </c>
      <c r="D274" s="47">
        <v>975000</v>
      </c>
      <c r="E274" s="47">
        <v>1500000</v>
      </c>
      <c r="F274" s="47">
        <v>1500000</v>
      </c>
      <c r="G274" s="47">
        <v>1500000</v>
      </c>
    </row>
    <row r="275" spans="3:7" x14ac:dyDescent="0.25">
      <c r="C275" s="46" t="s">
        <v>54</v>
      </c>
      <c r="D275" s="47">
        <v>975000</v>
      </c>
      <c r="E275" s="47">
        <v>1500000</v>
      </c>
      <c r="F275" s="47">
        <v>1500000</v>
      </c>
      <c r="G275" s="47">
        <v>1500000</v>
      </c>
    </row>
    <row r="276" spans="3:7" x14ac:dyDescent="0.25">
      <c r="C276" s="46" t="s">
        <v>55</v>
      </c>
      <c r="D276" s="47">
        <v>0</v>
      </c>
      <c r="E276" s="47">
        <v>0</v>
      </c>
      <c r="F276" s="47">
        <v>0</v>
      </c>
      <c r="G276" s="47">
        <v>0</v>
      </c>
    </row>
    <row r="277" spans="3:7" x14ac:dyDescent="0.25">
      <c r="C277" s="46" t="s">
        <v>57</v>
      </c>
      <c r="D277" s="47">
        <v>2106000</v>
      </c>
      <c r="E277" s="47">
        <v>376000</v>
      </c>
      <c r="F277" s="47">
        <v>476000</v>
      </c>
      <c r="G277" s="47">
        <v>476000</v>
      </c>
    </row>
    <row r="278" spans="3:7" x14ac:dyDescent="0.25">
      <c r="C278" s="46" t="s">
        <v>54</v>
      </c>
      <c r="D278" s="47">
        <v>2106000</v>
      </c>
      <c r="E278" s="47">
        <v>376000</v>
      </c>
      <c r="F278" s="47">
        <v>476000</v>
      </c>
      <c r="G278" s="47">
        <v>476000</v>
      </c>
    </row>
    <row r="279" spans="3:7" x14ac:dyDescent="0.25">
      <c r="C279" s="46" t="s">
        <v>55</v>
      </c>
      <c r="D279" s="47">
        <v>0</v>
      </c>
      <c r="E279" s="47">
        <v>0</v>
      </c>
      <c r="F279" s="47">
        <v>0</v>
      </c>
      <c r="G279" s="47">
        <v>0</v>
      </c>
    </row>
    <row r="280" spans="3:7" x14ac:dyDescent="0.25">
      <c r="C280" s="46" t="s">
        <v>58</v>
      </c>
      <c r="D280" s="47">
        <v>0</v>
      </c>
      <c r="E280" s="47">
        <v>0</v>
      </c>
      <c r="F280" s="47">
        <v>0</v>
      </c>
      <c r="G280" s="47">
        <v>0</v>
      </c>
    </row>
    <row r="281" spans="3:7" x14ac:dyDescent="0.25">
      <c r="C281" s="46" t="s">
        <v>54</v>
      </c>
      <c r="D281" s="47">
        <v>0</v>
      </c>
      <c r="E281" s="47">
        <v>0</v>
      </c>
      <c r="F281" s="47">
        <v>0</v>
      </c>
      <c r="G281" s="47">
        <v>0</v>
      </c>
    </row>
    <row r="282" spans="3:7" x14ac:dyDescent="0.25">
      <c r="C282" s="46" t="s">
        <v>55</v>
      </c>
      <c r="D282" s="47">
        <v>0</v>
      </c>
      <c r="E282" s="47">
        <v>0</v>
      </c>
      <c r="F282" s="47">
        <v>0</v>
      </c>
      <c r="G282" s="47">
        <v>0</v>
      </c>
    </row>
    <row r="283" spans="3:7" x14ac:dyDescent="0.25">
      <c r="C283" s="46" t="s">
        <v>59</v>
      </c>
      <c r="D283" s="47">
        <v>0</v>
      </c>
      <c r="E283" s="47">
        <v>0</v>
      </c>
      <c r="F283" s="47">
        <v>0</v>
      </c>
      <c r="G283" s="47">
        <v>0</v>
      </c>
    </row>
    <row r="284" spans="3:7" x14ac:dyDescent="0.25">
      <c r="C284" s="46" t="s">
        <v>54</v>
      </c>
      <c r="D284" s="47">
        <v>0</v>
      </c>
      <c r="E284" s="47">
        <v>0</v>
      </c>
      <c r="F284" s="47">
        <v>0</v>
      </c>
      <c r="G284" s="47">
        <v>0</v>
      </c>
    </row>
    <row r="285" spans="3:7" x14ac:dyDescent="0.25">
      <c r="C285" s="46" t="s">
        <v>55</v>
      </c>
      <c r="D285" s="47">
        <v>0</v>
      </c>
      <c r="E285" s="47">
        <v>0</v>
      </c>
      <c r="F285" s="47">
        <v>0</v>
      </c>
      <c r="G285" s="47">
        <v>0</v>
      </c>
    </row>
    <row r="286" spans="3:7" x14ac:dyDescent="0.25">
      <c r="C286" s="46" t="s">
        <v>60</v>
      </c>
      <c r="D286" s="47">
        <v>0</v>
      </c>
      <c r="E286" s="47">
        <v>0</v>
      </c>
      <c r="F286" s="47">
        <v>0</v>
      </c>
      <c r="G286" s="47">
        <v>0</v>
      </c>
    </row>
    <row r="287" spans="3:7" x14ac:dyDescent="0.25">
      <c r="C287" s="46" t="s">
        <v>54</v>
      </c>
      <c r="D287" s="47">
        <v>0</v>
      </c>
      <c r="E287" s="47">
        <v>0</v>
      </c>
      <c r="F287" s="47">
        <v>0</v>
      </c>
      <c r="G287" s="47">
        <v>0</v>
      </c>
    </row>
    <row r="288" spans="3:7" x14ac:dyDescent="0.25">
      <c r="C288" s="46" t="s">
        <v>55</v>
      </c>
      <c r="D288" s="47">
        <v>0</v>
      </c>
      <c r="E288" s="47">
        <v>0</v>
      </c>
      <c r="F288" s="47">
        <v>0</v>
      </c>
      <c r="G288" s="47">
        <v>0</v>
      </c>
    </row>
    <row r="289" spans="3:7" x14ac:dyDescent="0.25">
      <c r="C289" s="46" t="s">
        <v>61</v>
      </c>
      <c r="D289" s="47">
        <v>100000</v>
      </c>
      <c r="E289" s="47">
        <v>24000</v>
      </c>
      <c r="F289" s="47">
        <v>24000</v>
      </c>
      <c r="G289" s="47">
        <v>24000</v>
      </c>
    </row>
    <row r="290" spans="3:7" x14ac:dyDescent="0.25">
      <c r="C290" s="46" t="s">
        <v>54</v>
      </c>
      <c r="D290" s="47">
        <v>100000</v>
      </c>
      <c r="E290" s="47">
        <v>24000</v>
      </c>
      <c r="F290" s="47">
        <v>24000</v>
      </c>
      <c r="G290" s="47">
        <v>24000</v>
      </c>
    </row>
    <row r="291" spans="3:7" x14ac:dyDescent="0.25">
      <c r="C291" s="46" t="s">
        <v>55</v>
      </c>
      <c r="D291" s="47">
        <v>0</v>
      </c>
      <c r="E291" s="47">
        <v>0</v>
      </c>
      <c r="F291" s="47">
        <v>0</v>
      </c>
      <c r="G291" s="47">
        <v>0</v>
      </c>
    </row>
    <row r="292" spans="3:7" x14ac:dyDescent="0.25">
      <c r="C292" s="46" t="s">
        <v>62</v>
      </c>
      <c r="D292" s="47">
        <v>0</v>
      </c>
      <c r="E292" s="47">
        <v>0</v>
      </c>
      <c r="F292" s="47">
        <v>0</v>
      </c>
      <c r="G292" s="47">
        <v>0</v>
      </c>
    </row>
    <row r="293" spans="3:7" x14ac:dyDescent="0.25">
      <c r="C293" s="46" t="s">
        <v>54</v>
      </c>
      <c r="D293" s="47">
        <v>0</v>
      </c>
      <c r="E293" s="47">
        <v>0</v>
      </c>
      <c r="F293" s="47">
        <v>0</v>
      </c>
      <c r="G293" s="47">
        <v>0</v>
      </c>
    </row>
    <row r="294" spans="3:7" x14ac:dyDescent="0.25">
      <c r="C294" s="46" t="s">
        <v>63</v>
      </c>
      <c r="D294" s="47">
        <v>0</v>
      </c>
      <c r="E294" s="47">
        <v>0</v>
      </c>
      <c r="F294" s="47">
        <v>0</v>
      </c>
      <c r="G294" s="47">
        <v>0</v>
      </c>
    </row>
    <row r="295" spans="3:7" x14ac:dyDescent="0.25">
      <c r="C295" s="46" t="s">
        <v>64</v>
      </c>
      <c r="D295" s="47">
        <v>0</v>
      </c>
      <c r="E295" s="47">
        <v>0</v>
      </c>
      <c r="F295" s="47">
        <v>0</v>
      </c>
      <c r="G295" s="47">
        <v>0</v>
      </c>
    </row>
    <row r="296" spans="3:7" x14ac:dyDescent="0.25">
      <c r="C296" s="46" t="s">
        <v>65</v>
      </c>
      <c r="D296" s="47">
        <v>0</v>
      </c>
      <c r="E296" s="47">
        <v>0</v>
      </c>
      <c r="F296" s="47">
        <v>0</v>
      </c>
      <c r="G296" s="47">
        <v>0</v>
      </c>
    </row>
    <row r="297" spans="3:7" x14ac:dyDescent="0.25">
      <c r="C297" s="46" t="s">
        <v>66</v>
      </c>
      <c r="D297" s="47">
        <v>0</v>
      </c>
      <c r="E297" s="47">
        <v>0</v>
      </c>
      <c r="F297" s="47">
        <v>0</v>
      </c>
      <c r="G297" s="47">
        <v>0</v>
      </c>
    </row>
    <row r="298" spans="3:7" x14ac:dyDescent="0.25">
      <c r="C298" s="46" t="s">
        <v>67</v>
      </c>
      <c r="D298" s="47">
        <v>0</v>
      </c>
      <c r="E298" s="47">
        <v>0</v>
      </c>
      <c r="F298" s="47">
        <v>0</v>
      </c>
      <c r="G298" s="47">
        <v>0</v>
      </c>
    </row>
    <row r="299" spans="3:7" x14ac:dyDescent="0.25">
      <c r="C299" s="46" t="s">
        <v>54</v>
      </c>
      <c r="D299" s="47">
        <v>0</v>
      </c>
      <c r="E299" s="47">
        <v>0</v>
      </c>
      <c r="F299" s="47">
        <v>0</v>
      </c>
      <c r="G299" s="47">
        <v>0</v>
      </c>
    </row>
    <row r="300" spans="3:7" x14ac:dyDescent="0.25">
      <c r="C300" s="46" t="s">
        <v>63</v>
      </c>
      <c r="D300" s="47">
        <v>0</v>
      </c>
      <c r="E300" s="47">
        <v>0</v>
      </c>
      <c r="F300" s="47">
        <v>0</v>
      </c>
      <c r="G300" s="47">
        <v>0</v>
      </c>
    </row>
    <row r="301" spans="3:7" x14ac:dyDescent="0.25">
      <c r="C301" s="46" t="s">
        <v>64</v>
      </c>
      <c r="D301" s="47">
        <v>0</v>
      </c>
      <c r="E301" s="47">
        <v>0</v>
      </c>
      <c r="F301" s="47">
        <v>0</v>
      </c>
      <c r="G301" s="47">
        <v>0</v>
      </c>
    </row>
    <row r="302" spans="3:7" x14ac:dyDescent="0.25">
      <c r="C302" s="46" t="s">
        <v>65</v>
      </c>
      <c r="D302" s="47">
        <v>0</v>
      </c>
      <c r="E302" s="47">
        <v>0</v>
      </c>
      <c r="F302" s="47">
        <v>0</v>
      </c>
      <c r="G302" s="47">
        <v>0</v>
      </c>
    </row>
    <row r="303" spans="3:7" x14ac:dyDescent="0.25">
      <c r="C303" s="46" t="s">
        <v>66</v>
      </c>
      <c r="D303" s="47">
        <v>0</v>
      </c>
      <c r="E303" s="47">
        <v>0</v>
      </c>
      <c r="F303" s="47">
        <v>0</v>
      </c>
      <c r="G303" s="47">
        <v>0</v>
      </c>
    </row>
    <row r="304" spans="3:7" x14ac:dyDescent="0.25">
      <c r="C304" s="46" t="s">
        <v>68</v>
      </c>
      <c r="D304" s="47">
        <v>0</v>
      </c>
      <c r="E304" s="47">
        <v>0</v>
      </c>
      <c r="F304" s="47">
        <v>0</v>
      </c>
      <c r="G304" s="47">
        <v>0</v>
      </c>
    </row>
    <row r="305" spans="3:7" x14ac:dyDescent="0.25">
      <c r="C305" s="46" t="s">
        <v>54</v>
      </c>
      <c r="D305" s="47">
        <v>0</v>
      </c>
      <c r="E305" s="47">
        <v>0</v>
      </c>
      <c r="F305" s="47">
        <v>0</v>
      </c>
      <c r="G305" s="47">
        <v>0</v>
      </c>
    </row>
    <row r="306" spans="3:7" x14ac:dyDescent="0.25">
      <c r="C306" s="46" t="s">
        <v>63</v>
      </c>
      <c r="D306" s="47">
        <v>0</v>
      </c>
      <c r="E306" s="47">
        <v>0</v>
      </c>
      <c r="F306" s="47">
        <v>0</v>
      </c>
      <c r="G306" s="47">
        <v>0</v>
      </c>
    </row>
    <row r="307" spans="3:7" x14ac:dyDescent="0.25">
      <c r="C307" s="46" t="s">
        <v>64</v>
      </c>
      <c r="D307" s="47">
        <v>0</v>
      </c>
      <c r="E307" s="47">
        <v>0</v>
      </c>
      <c r="F307" s="47">
        <v>0</v>
      </c>
      <c r="G307" s="47">
        <v>0</v>
      </c>
    </row>
    <row r="308" spans="3:7" x14ac:dyDescent="0.25">
      <c r="C308" s="46" t="s">
        <v>65</v>
      </c>
      <c r="D308" s="47">
        <v>0</v>
      </c>
      <c r="E308" s="47">
        <v>0</v>
      </c>
      <c r="F308" s="47">
        <v>0</v>
      </c>
      <c r="G308" s="47">
        <v>0</v>
      </c>
    </row>
    <row r="309" spans="3:7" x14ac:dyDescent="0.25">
      <c r="C309" s="46" t="s">
        <v>66</v>
      </c>
      <c r="D309" s="47">
        <v>0</v>
      </c>
      <c r="E309" s="47">
        <v>0</v>
      </c>
      <c r="F309" s="47">
        <v>0</v>
      </c>
      <c r="G309" s="47">
        <v>0</v>
      </c>
    </row>
    <row r="310" spans="3:7" x14ac:dyDescent="0.25">
      <c r="C310" s="46" t="s">
        <v>69</v>
      </c>
      <c r="D310" s="47">
        <v>0</v>
      </c>
      <c r="E310" s="47">
        <v>0</v>
      </c>
      <c r="F310" s="47">
        <v>0</v>
      </c>
      <c r="G310" s="47">
        <v>0</v>
      </c>
    </row>
    <row r="311" spans="3:7" x14ac:dyDescent="0.25">
      <c r="C311" s="46" t="s">
        <v>70</v>
      </c>
      <c r="D311" s="47">
        <v>0</v>
      </c>
      <c r="E311" s="47">
        <v>0</v>
      </c>
      <c r="F311" s="47">
        <v>0</v>
      </c>
      <c r="G311" s="47">
        <v>0</v>
      </c>
    </row>
    <row r="312" spans="3:7" x14ac:dyDescent="0.25">
      <c r="C312" s="48" t="s">
        <v>71</v>
      </c>
      <c r="D312" s="47">
        <v>8543500</v>
      </c>
      <c r="E312" s="47">
        <v>8500000</v>
      </c>
      <c r="F312" s="47">
        <v>8500000</v>
      </c>
      <c r="G312" s="47">
        <v>8500000</v>
      </c>
    </row>
    <row r="313" spans="3:7" x14ac:dyDescent="0.25">
      <c r="C313" s="50" t="s">
        <v>47</v>
      </c>
      <c r="D313" s="51" t="s">
        <v>47</v>
      </c>
      <c r="E313" s="51" t="s">
        <v>47</v>
      </c>
      <c r="F313" s="51" t="s">
        <v>47</v>
      </c>
      <c r="G313" s="51" t="s">
        <v>47</v>
      </c>
    </row>
    <row r="314" spans="3:7" x14ac:dyDescent="0.25">
      <c r="C314" s="33" t="s">
        <v>118</v>
      </c>
      <c r="D314" s="52">
        <v>8543500</v>
      </c>
      <c r="E314" s="52">
        <v>8500000</v>
      </c>
      <c r="F314" s="52">
        <v>8500000</v>
      </c>
      <c r="G314" s="52">
        <v>8500000</v>
      </c>
    </row>
    <row r="315" spans="3:7" x14ac:dyDescent="0.25">
      <c r="C315" s="34" t="s">
        <v>53</v>
      </c>
      <c r="D315" s="53">
        <v>5362500</v>
      </c>
      <c r="E315" s="53">
        <v>6600000</v>
      </c>
      <c r="F315" s="53">
        <v>6500000</v>
      </c>
      <c r="G315" s="53">
        <v>6500000</v>
      </c>
    </row>
    <row r="316" spans="3:7" x14ac:dyDescent="0.25">
      <c r="C316" s="34" t="s">
        <v>54</v>
      </c>
      <c r="D316" s="53">
        <v>5362500</v>
      </c>
      <c r="E316" s="53">
        <v>6600000</v>
      </c>
      <c r="F316" s="53">
        <v>6500000</v>
      </c>
      <c r="G316" s="53">
        <v>6500000</v>
      </c>
    </row>
    <row r="317" spans="3:7" x14ac:dyDescent="0.25">
      <c r="C317" s="34" t="s">
        <v>55</v>
      </c>
      <c r="D317" s="53">
        <v>0</v>
      </c>
      <c r="E317" s="53">
        <v>0</v>
      </c>
      <c r="F317" s="53">
        <v>0</v>
      </c>
      <c r="G317" s="53">
        <v>0</v>
      </c>
    </row>
    <row r="318" spans="3:7" x14ac:dyDescent="0.25">
      <c r="C318" s="34" t="s">
        <v>56</v>
      </c>
      <c r="D318" s="53">
        <v>975000</v>
      </c>
      <c r="E318" s="53">
        <v>1500000</v>
      </c>
      <c r="F318" s="53">
        <v>1500000</v>
      </c>
      <c r="G318" s="53">
        <v>1500000</v>
      </c>
    </row>
    <row r="319" spans="3:7" x14ac:dyDescent="0.25">
      <c r="C319" s="34" t="s">
        <v>54</v>
      </c>
      <c r="D319" s="53">
        <v>975000</v>
      </c>
      <c r="E319" s="53">
        <v>1500000</v>
      </c>
      <c r="F319" s="53">
        <v>1500000</v>
      </c>
      <c r="G319" s="53">
        <v>1500000</v>
      </c>
    </row>
    <row r="320" spans="3:7" x14ac:dyDescent="0.25">
      <c r="C320" s="34" t="s">
        <v>55</v>
      </c>
      <c r="D320" s="53">
        <v>0</v>
      </c>
      <c r="E320" s="53">
        <v>0</v>
      </c>
      <c r="F320" s="53">
        <v>0</v>
      </c>
      <c r="G320" s="53">
        <v>0</v>
      </c>
    </row>
    <row r="321" spans="3:7" x14ac:dyDescent="0.25">
      <c r="C321" s="34" t="s">
        <v>57</v>
      </c>
      <c r="D321" s="53">
        <v>2106000</v>
      </c>
      <c r="E321" s="53">
        <v>376000</v>
      </c>
      <c r="F321" s="53">
        <v>476000</v>
      </c>
      <c r="G321" s="53">
        <v>476000</v>
      </c>
    </row>
    <row r="322" spans="3:7" x14ac:dyDescent="0.25">
      <c r="C322" s="34" t="s">
        <v>54</v>
      </c>
      <c r="D322" s="53">
        <v>2106000</v>
      </c>
      <c r="E322" s="53">
        <v>376000</v>
      </c>
      <c r="F322" s="53">
        <v>476000</v>
      </c>
      <c r="G322" s="53">
        <v>476000</v>
      </c>
    </row>
    <row r="323" spans="3:7" x14ac:dyDescent="0.25">
      <c r="C323" s="34" t="s">
        <v>55</v>
      </c>
      <c r="D323" s="53">
        <v>0</v>
      </c>
      <c r="E323" s="53">
        <v>0</v>
      </c>
      <c r="F323" s="53">
        <v>0</v>
      </c>
      <c r="G323" s="53">
        <v>0</v>
      </c>
    </row>
    <row r="324" spans="3:7" x14ac:dyDescent="0.25">
      <c r="C324" s="34" t="s">
        <v>58</v>
      </c>
      <c r="D324" s="53">
        <v>0</v>
      </c>
      <c r="E324" s="53">
        <v>0</v>
      </c>
      <c r="F324" s="53">
        <v>0</v>
      </c>
      <c r="G324" s="53">
        <v>0</v>
      </c>
    </row>
    <row r="325" spans="3:7" x14ac:dyDescent="0.25">
      <c r="C325" s="34" t="s">
        <v>54</v>
      </c>
      <c r="D325" s="53">
        <v>0</v>
      </c>
      <c r="E325" s="53">
        <v>0</v>
      </c>
      <c r="F325" s="53">
        <v>0</v>
      </c>
      <c r="G325" s="53">
        <v>0</v>
      </c>
    </row>
    <row r="326" spans="3:7" x14ac:dyDescent="0.25">
      <c r="C326" s="34" t="s">
        <v>55</v>
      </c>
      <c r="D326" s="53">
        <v>0</v>
      </c>
      <c r="E326" s="53">
        <v>0</v>
      </c>
      <c r="F326" s="53">
        <v>0</v>
      </c>
      <c r="G326" s="53">
        <v>0</v>
      </c>
    </row>
    <row r="327" spans="3:7" x14ac:dyDescent="0.25">
      <c r="C327" s="34" t="s">
        <v>119</v>
      </c>
      <c r="D327" s="54">
        <v>0</v>
      </c>
      <c r="E327" s="54">
        <v>0</v>
      </c>
      <c r="F327" s="54">
        <v>0</v>
      </c>
      <c r="G327" s="54">
        <v>0</v>
      </c>
    </row>
    <row r="328" spans="3:7" x14ac:dyDescent="0.25">
      <c r="C328" s="34" t="s">
        <v>54</v>
      </c>
      <c r="D328" s="53">
        <v>0</v>
      </c>
      <c r="E328" s="53">
        <v>0</v>
      </c>
      <c r="F328" s="53">
        <v>0</v>
      </c>
      <c r="G328" s="53">
        <v>0</v>
      </c>
    </row>
    <row r="329" spans="3:7" x14ac:dyDescent="0.25">
      <c r="C329" s="34" t="s">
        <v>55</v>
      </c>
      <c r="D329" s="53">
        <v>0</v>
      </c>
      <c r="E329" s="53">
        <v>0</v>
      </c>
      <c r="F329" s="53">
        <v>0</v>
      </c>
      <c r="G329" s="53">
        <v>0</v>
      </c>
    </row>
    <row r="330" spans="3:7" x14ac:dyDescent="0.25">
      <c r="C330" s="34" t="s">
        <v>60</v>
      </c>
      <c r="D330" s="53">
        <v>0</v>
      </c>
      <c r="E330" s="53">
        <v>0</v>
      </c>
      <c r="F330" s="53">
        <v>0</v>
      </c>
      <c r="G330" s="53">
        <v>0</v>
      </c>
    </row>
    <row r="331" spans="3:7" x14ac:dyDescent="0.25">
      <c r="C331" s="34" t="s">
        <v>54</v>
      </c>
      <c r="D331" s="53">
        <v>0</v>
      </c>
      <c r="E331" s="53">
        <v>0</v>
      </c>
      <c r="F331" s="53">
        <v>0</v>
      </c>
      <c r="G331" s="53">
        <v>0</v>
      </c>
    </row>
    <row r="332" spans="3:7" x14ac:dyDescent="0.25">
      <c r="C332" s="34" t="s">
        <v>55</v>
      </c>
      <c r="D332" s="53">
        <v>0</v>
      </c>
      <c r="E332" s="53">
        <v>0</v>
      </c>
      <c r="F332" s="53">
        <v>0</v>
      </c>
      <c r="G332" s="53">
        <v>0</v>
      </c>
    </row>
    <row r="333" spans="3:7" x14ac:dyDescent="0.25">
      <c r="C333" s="34" t="s">
        <v>61</v>
      </c>
      <c r="D333" s="53">
        <v>100000</v>
      </c>
      <c r="E333" s="53">
        <v>24000</v>
      </c>
      <c r="F333" s="53">
        <v>24000</v>
      </c>
      <c r="G333" s="53">
        <v>24000</v>
      </c>
    </row>
    <row r="334" spans="3:7" x14ac:dyDescent="0.25">
      <c r="C334" s="34" t="s">
        <v>54</v>
      </c>
      <c r="D334" s="53">
        <v>100000</v>
      </c>
      <c r="E334" s="53">
        <v>24000</v>
      </c>
      <c r="F334" s="53">
        <v>24000</v>
      </c>
      <c r="G334" s="53">
        <v>24000</v>
      </c>
    </row>
    <row r="335" spans="3:7" x14ac:dyDescent="0.25">
      <c r="C335" s="34" t="s">
        <v>55</v>
      </c>
      <c r="D335" s="53">
        <v>0</v>
      </c>
      <c r="E335" s="53">
        <v>0</v>
      </c>
      <c r="F335" s="53">
        <v>0</v>
      </c>
      <c r="G335" s="53">
        <v>0</v>
      </c>
    </row>
    <row r="336" spans="3:7" x14ac:dyDescent="0.25">
      <c r="C336" s="34" t="s">
        <v>62</v>
      </c>
      <c r="D336" s="53">
        <v>0</v>
      </c>
      <c r="E336" s="53">
        <v>0</v>
      </c>
      <c r="F336" s="53">
        <v>0</v>
      </c>
      <c r="G336" s="53">
        <v>0</v>
      </c>
    </row>
    <row r="337" spans="3:7" x14ac:dyDescent="0.25">
      <c r="C337" s="34" t="s">
        <v>54</v>
      </c>
      <c r="D337" s="53">
        <v>0</v>
      </c>
      <c r="E337" s="53">
        <v>0</v>
      </c>
      <c r="F337" s="53">
        <v>0</v>
      </c>
      <c r="G337" s="53">
        <v>0</v>
      </c>
    </row>
    <row r="338" spans="3:7" x14ac:dyDescent="0.25">
      <c r="C338" s="34" t="s">
        <v>63</v>
      </c>
      <c r="D338" s="53">
        <v>0</v>
      </c>
      <c r="E338" s="53">
        <v>0</v>
      </c>
      <c r="F338" s="53">
        <v>0</v>
      </c>
      <c r="G338" s="53">
        <v>0</v>
      </c>
    </row>
    <row r="339" spans="3:7" x14ac:dyDescent="0.25">
      <c r="C339" s="34" t="s">
        <v>64</v>
      </c>
      <c r="D339" s="53">
        <v>0</v>
      </c>
      <c r="E339" s="53">
        <v>0</v>
      </c>
      <c r="F339" s="53">
        <v>0</v>
      </c>
      <c r="G339" s="53">
        <v>0</v>
      </c>
    </row>
    <row r="340" spans="3:7" x14ac:dyDescent="0.25">
      <c r="C340" s="34" t="s">
        <v>65</v>
      </c>
      <c r="D340" s="53">
        <v>0</v>
      </c>
      <c r="E340" s="53">
        <v>0</v>
      </c>
      <c r="F340" s="53">
        <v>0</v>
      </c>
      <c r="G340" s="53">
        <v>0</v>
      </c>
    </row>
    <row r="341" spans="3:7" x14ac:dyDescent="0.25">
      <c r="C341" s="34" t="s">
        <v>66</v>
      </c>
      <c r="D341" s="53">
        <v>0</v>
      </c>
      <c r="E341" s="53">
        <v>0</v>
      </c>
      <c r="F341" s="53">
        <v>0</v>
      </c>
      <c r="G341" s="53">
        <v>0</v>
      </c>
    </row>
    <row r="342" spans="3:7" x14ac:dyDescent="0.25">
      <c r="C342" s="34" t="s">
        <v>67</v>
      </c>
      <c r="D342" s="53">
        <v>0</v>
      </c>
      <c r="E342" s="53">
        <v>0</v>
      </c>
      <c r="F342" s="53">
        <v>0</v>
      </c>
      <c r="G342" s="53">
        <v>0</v>
      </c>
    </row>
    <row r="343" spans="3:7" x14ac:dyDescent="0.25">
      <c r="C343" s="34" t="s">
        <v>54</v>
      </c>
      <c r="D343" s="53">
        <v>0</v>
      </c>
      <c r="E343" s="53">
        <v>0</v>
      </c>
      <c r="F343" s="53">
        <v>0</v>
      </c>
      <c r="G343" s="53">
        <v>0</v>
      </c>
    </row>
    <row r="344" spans="3:7" x14ac:dyDescent="0.25">
      <c r="C344" s="34" t="s">
        <v>63</v>
      </c>
      <c r="D344" s="53">
        <v>0</v>
      </c>
      <c r="E344" s="53">
        <v>0</v>
      </c>
      <c r="F344" s="53">
        <v>0</v>
      </c>
      <c r="G344" s="53">
        <v>0</v>
      </c>
    </row>
    <row r="345" spans="3:7" x14ac:dyDescent="0.25">
      <c r="C345" s="34" t="s">
        <v>64</v>
      </c>
      <c r="D345" s="53">
        <v>0</v>
      </c>
      <c r="E345" s="53">
        <v>0</v>
      </c>
      <c r="F345" s="53">
        <v>0</v>
      </c>
      <c r="G345" s="53">
        <v>0</v>
      </c>
    </row>
    <row r="346" spans="3:7" x14ac:dyDescent="0.25">
      <c r="C346" s="34" t="s">
        <v>65</v>
      </c>
      <c r="D346" s="53">
        <v>0</v>
      </c>
      <c r="E346" s="53">
        <v>0</v>
      </c>
      <c r="F346" s="53">
        <v>0</v>
      </c>
      <c r="G346" s="53">
        <v>0</v>
      </c>
    </row>
    <row r="347" spans="3:7" x14ac:dyDescent="0.25">
      <c r="C347" s="34" t="s">
        <v>66</v>
      </c>
      <c r="D347" s="53">
        <v>0</v>
      </c>
      <c r="E347" s="53">
        <v>0</v>
      </c>
      <c r="F347" s="53">
        <v>0</v>
      </c>
      <c r="G347" s="53">
        <v>0</v>
      </c>
    </row>
    <row r="348" spans="3:7" x14ac:dyDescent="0.25">
      <c r="C348" s="34" t="s">
        <v>68</v>
      </c>
      <c r="D348" s="53">
        <v>0</v>
      </c>
      <c r="E348" s="53">
        <v>0</v>
      </c>
      <c r="F348" s="53">
        <v>0</v>
      </c>
      <c r="G348" s="53">
        <v>0</v>
      </c>
    </row>
    <row r="349" spans="3:7" x14ac:dyDescent="0.25">
      <c r="C349" s="34" t="s">
        <v>54</v>
      </c>
      <c r="D349" s="53">
        <v>0</v>
      </c>
      <c r="E349" s="53">
        <v>0</v>
      </c>
      <c r="F349" s="53">
        <v>0</v>
      </c>
      <c r="G349" s="53">
        <v>0</v>
      </c>
    </row>
    <row r="350" spans="3:7" x14ac:dyDescent="0.25">
      <c r="C350" s="34" t="s">
        <v>63</v>
      </c>
      <c r="D350" s="53">
        <v>0</v>
      </c>
      <c r="E350" s="53">
        <v>0</v>
      </c>
      <c r="F350" s="53">
        <v>0</v>
      </c>
      <c r="G350" s="53">
        <v>0</v>
      </c>
    </row>
    <row r="351" spans="3:7" x14ac:dyDescent="0.25">
      <c r="C351" s="34" t="s">
        <v>64</v>
      </c>
      <c r="D351" s="53">
        <v>0</v>
      </c>
      <c r="E351" s="53">
        <v>0</v>
      </c>
      <c r="F351" s="53">
        <v>0</v>
      </c>
      <c r="G351" s="53">
        <v>0</v>
      </c>
    </row>
    <row r="352" spans="3:7" x14ac:dyDescent="0.25">
      <c r="C352" s="34" t="s">
        <v>65</v>
      </c>
      <c r="D352" s="53">
        <v>0</v>
      </c>
      <c r="E352" s="53">
        <v>0</v>
      </c>
      <c r="F352" s="53">
        <v>0</v>
      </c>
      <c r="G352" s="53">
        <v>0</v>
      </c>
    </row>
    <row r="353" spans="3:7" x14ac:dyDescent="0.25">
      <c r="C353" s="34" t="s">
        <v>66</v>
      </c>
      <c r="D353" s="53">
        <v>0</v>
      </c>
      <c r="E353" s="53">
        <v>0</v>
      </c>
      <c r="F353" s="53">
        <v>0</v>
      </c>
      <c r="G353" s="53">
        <v>0</v>
      </c>
    </row>
    <row r="354" spans="3:7" x14ac:dyDescent="0.25">
      <c r="C354" s="34" t="s">
        <v>69</v>
      </c>
      <c r="D354" s="53">
        <v>0</v>
      </c>
      <c r="E354" s="53">
        <v>0</v>
      </c>
      <c r="F354" s="53">
        <v>0</v>
      </c>
      <c r="G354" s="53">
        <v>0</v>
      </c>
    </row>
    <row r="355" spans="3:7" x14ac:dyDescent="0.25">
      <c r="C355" s="34" t="s">
        <v>70</v>
      </c>
      <c r="D355" s="53">
        <v>0</v>
      </c>
      <c r="E355" s="53">
        <v>0</v>
      </c>
      <c r="F355" s="53">
        <v>0</v>
      </c>
      <c r="G355" s="53">
        <v>0</v>
      </c>
    </row>
    <row r="358" spans="3:7" x14ac:dyDescent="0.25">
      <c r="C358" s="1380" t="s">
        <v>0</v>
      </c>
      <c r="D358" s="1381"/>
      <c r="E358" s="1381"/>
      <c r="F358" s="1381"/>
      <c r="G358" s="1381"/>
    </row>
    <row r="359" spans="3:7" x14ac:dyDescent="0.25">
      <c r="C359" s="1382" t="s">
        <v>1</v>
      </c>
      <c r="D359" s="1383"/>
      <c r="E359" s="1383"/>
      <c r="F359" s="1383"/>
      <c r="G359" s="1383"/>
    </row>
    <row r="360" spans="3:7" x14ac:dyDescent="0.25">
      <c r="C360" s="32" t="s">
        <v>2</v>
      </c>
      <c r="D360" s="1384" t="s">
        <v>1907</v>
      </c>
      <c r="E360" s="1385"/>
      <c r="F360" s="1385"/>
      <c r="G360" s="1385"/>
    </row>
    <row r="361" spans="3:7" x14ac:dyDescent="0.25">
      <c r="C361" s="32" t="s">
        <v>4</v>
      </c>
      <c r="D361" s="1384" t="s">
        <v>1906</v>
      </c>
      <c r="E361" s="1385"/>
      <c r="F361" s="1385"/>
      <c r="G361" s="1385"/>
    </row>
    <row r="362" spans="3:7" x14ac:dyDescent="0.25">
      <c r="C362" s="32" t="s">
        <v>6</v>
      </c>
      <c r="D362" s="1384" t="s">
        <v>1905</v>
      </c>
      <c r="E362" s="1385"/>
      <c r="F362" s="1385"/>
      <c r="G362" s="1385"/>
    </row>
    <row r="363" spans="3:7" x14ac:dyDescent="0.25">
      <c r="C363" s="32" t="s">
        <v>8</v>
      </c>
      <c r="D363" s="1384" t="s">
        <v>1904</v>
      </c>
      <c r="E363" s="1385"/>
      <c r="F363" s="1385"/>
      <c r="G363" s="1385"/>
    </row>
    <row r="364" spans="3:7" x14ac:dyDescent="0.25">
      <c r="C364" s="32" t="s">
        <v>10</v>
      </c>
      <c r="D364" s="1374" t="s">
        <v>11</v>
      </c>
      <c r="E364" s="1375"/>
      <c r="F364" s="1375"/>
      <c r="G364" s="1375"/>
    </row>
    <row r="365" spans="3:7" x14ac:dyDescent="0.25">
      <c r="C365" s="1376" t="s">
        <v>12</v>
      </c>
      <c r="D365" s="1377"/>
      <c r="E365" s="1377"/>
      <c r="F365" s="1377"/>
      <c r="G365" s="1377"/>
    </row>
    <row r="366" spans="3:7" x14ac:dyDescent="0.25">
      <c r="C366" s="1378" t="s">
        <v>1903</v>
      </c>
      <c r="D366" s="1379"/>
      <c r="E366" s="1379"/>
      <c r="F366" s="1379"/>
      <c r="G366" s="1379"/>
    </row>
    <row r="367" spans="3:7" x14ac:dyDescent="0.25">
      <c r="C367" s="33" t="s">
        <v>14</v>
      </c>
      <c r="D367" s="1372" t="s">
        <v>1902</v>
      </c>
      <c r="E367" s="1373"/>
      <c r="F367" s="1373"/>
      <c r="G367" s="1373"/>
    </row>
    <row r="368" spans="3:7" ht="22.5" x14ac:dyDescent="0.25">
      <c r="C368" s="34" t="s">
        <v>16</v>
      </c>
      <c r="D368" s="35">
        <v>2022</v>
      </c>
      <c r="E368" s="35">
        <v>2023</v>
      </c>
      <c r="F368" s="35">
        <v>2024</v>
      </c>
      <c r="G368" s="35">
        <v>2025</v>
      </c>
    </row>
    <row r="369" spans="3:7" x14ac:dyDescent="0.25">
      <c r="C369" s="36"/>
      <c r="D369" s="37" t="s">
        <v>17</v>
      </c>
      <c r="E369" s="37" t="s">
        <v>18</v>
      </c>
      <c r="F369" s="37" t="s">
        <v>18</v>
      </c>
      <c r="G369" s="37" t="s">
        <v>18</v>
      </c>
    </row>
    <row r="370" spans="3:7" ht="45" x14ac:dyDescent="0.25">
      <c r="C370" s="34" t="s">
        <v>1901</v>
      </c>
      <c r="D370" s="38" t="s">
        <v>1900</v>
      </c>
      <c r="E370" s="38" t="s">
        <v>1899</v>
      </c>
      <c r="F370" s="38" t="s">
        <v>1898</v>
      </c>
      <c r="G370" s="38" t="s">
        <v>47</v>
      </c>
    </row>
    <row r="371" spans="3:7" x14ac:dyDescent="0.25">
      <c r="C371" s="33" t="s">
        <v>21</v>
      </c>
      <c r="D371" s="1372" t="s">
        <v>1897</v>
      </c>
      <c r="E371" s="1373"/>
      <c r="F371" s="1373"/>
      <c r="G371" s="1373"/>
    </row>
    <row r="372" spans="3:7" x14ac:dyDescent="0.25">
      <c r="C372" s="34" t="s">
        <v>23</v>
      </c>
      <c r="D372" s="35">
        <v>2022</v>
      </c>
      <c r="E372" s="35">
        <v>2023</v>
      </c>
      <c r="F372" s="35">
        <v>2024</v>
      </c>
      <c r="G372" s="35">
        <v>2025</v>
      </c>
    </row>
    <row r="373" spans="3:7" x14ac:dyDescent="0.25">
      <c r="C373" s="36"/>
      <c r="D373" s="37" t="s">
        <v>17</v>
      </c>
      <c r="E373" s="37" t="s">
        <v>18</v>
      </c>
      <c r="F373" s="37" t="s">
        <v>18</v>
      </c>
      <c r="G373" s="37" t="s">
        <v>18</v>
      </c>
    </row>
    <row r="374" spans="3:7" ht="67.5" x14ac:dyDescent="0.25">
      <c r="C374" s="34" t="s">
        <v>1896</v>
      </c>
      <c r="D374" s="38" t="s">
        <v>1895</v>
      </c>
      <c r="E374" s="38" t="s">
        <v>1894</v>
      </c>
      <c r="F374" s="38" t="s">
        <v>1243</v>
      </c>
      <c r="G374" s="38" t="s">
        <v>1893</v>
      </c>
    </row>
    <row r="375" spans="3:7" ht="67.5" x14ac:dyDescent="0.25">
      <c r="C375" s="34" t="s">
        <v>1892</v>
      </c>
      <c r="D375" s="38" t="s">
        <v>197</v>
      </c>
      <c r="E375" s="38" t="s">
        <v>1891</v>
      </c>
      <c r="F375" s="38" t="s">
        <v>1890</v>
      </c>
      <c r="G375" s="38" t="s">
        <v>1889</v>
      </c>
    </row>
    <row r="376" spans="3:7" x14ac:dyDescent="0.25">
      <c r="C376" s="1370" t="s">
        <v>30</v>
      </c>
      <c r="D376" s="1371"/>
      <c r="E376" s="1371"/>
      <c r="F376" s="1371"/>
      <c r="G376" s="1371"/>
    </row>
    <row r="377" spans="3:7" x14ac:dyDescent="0.25">
      <c r="C377" s="325" t="s">
        <v>1888</v>
      </c>
      <c r="D377" s="1370" t="s">
        <v>1887</v>
      </c>
      <c r="E377" s="1371"/>
      <c r="F377" s="1371"/>
      <c r="G377" s="1371"/>
    </row>
    <row r="378" spans="3:7" x14ac:dyDescent="0.25">
      <c r="C378" s="40" t="s">
        <v>33</v>
      </c>
      <c r="D378" s="1368" t="s">
        <v>1886</v>
      </c>
      <c r="E378" s="1369"/>
      <c r="F378" s="1369"/>
      <c r="G378" s="1369"/>
    </row>
    <row r="379" spans="3:7" x14ac:dyDescent="0.25">
      <c r="C379" s="41" t="s">
        <v>35</v>
      </c>
      <c r="D379" s="1361" t="s">
        <v>1885</v>
      </c>
      <c r="E379" s="1362"/>
      <c r="F379" s="1362"/>
      <c r="G379" s="1362"/>
    </row>
    <row r="380" spans="3:7" x14ac:dyDescent="0.25">
      <c r="C380" s="41" t="s">
        <v>37</v>
      </c>
      <c r="D380" s="1361" t="s">
        <v>1884</v>
      </c>
      <c r="E380" s="1362"/>
      <c r="F380" s="1362"/>
      <c r="G380" s="1362"/>
    </row>
    <row r="381" spans="3:7" x14ac:dyDescent="0.25">
      <c r="C381" s="42"/>
      <c r="D381" s="43">
        <v>2022</v>
      </c>
      <c r="E381" s="43">
        <v>2023</v>
      </c>
      <c r="F381" s="43">
        <v>2024</v>
      </c>
      <c r="G381" s="43">
        <v>2025</v>
      </c>
    </row>
    <row r="382" spans="3:7" x14ac:dyDescent="0.25">
      <c r="C382" s="44"/>
      <c r="D382" s="45" t="s">
        <v>17</v>
      </c>
      <c r="E382" s="45" t="s">
        <v>18</v>
      </c>
      <c r="F382" s="45" t="s">
        <v>18</v>
      </c>
      <c r="G382" s="45" t="s">
        <v>18</v>
      </c>
    </row>
    <row r="383" spans="3:7" x14ac:dyDescent="0.25">
      <c r="C383" s="34" t="s">
        <v>39</v>
      </c>
      <c r="D383" s="38" t="s">
        <v>1883</v>
      </c>
      <c r="E383" s="38" t="s">
        <v>1882</v>
      </c>
      <c r="F383" s="38" t="s">
        <v>1881</v>
      </c>
      <c r="G383" s="38" t="s">
        <v>1880</v>
      </c>
    </row>
    <row r="384" spans="3:7" x14ac:dyDescent="0.25">
      <c r="C384" s="34" t="s">
        <v>40</v>
      </c>
      <c r="D384" s="38" t="s">
        <v>1879</v>
      </c>
      <c r="E384" s="38" t="s">
        <v>1878</v>
      </c>
      <c r="F384" s="38" t="s">
        <v>1877</v>
      </c>
      <c r="G384" s="38" t="s">
        <v>1877</v>
      </c>
    </row>
    <row r="385" spans="3:7" x14ac:dyDescent="0.25">
      <c r="C385" s="34" t="s">
        <v>43</v>
      </c>
      <c r="D385" s="38" t="s">
        <v>1876</v>
      </c>
      <c r="E385" s="38" t="s">
        <v>1875</v>
      </c>
      <c r="F385" s="38" t="s">
        <v>1874</v>
      </c>
      <c r="G385" s="38" t="s">
        <v>1873</v>
      </c>
    </row>
    <row r="386" spans="3:7" x14ac:dyDescent="0.25">
      <c r="C386" s="34" t="s">
        <v>46</v>
      </c>
      <c r="D386" s="38" t="s">
        <v>47</v>
      </c>
      <c r="E386" s="38" t="s">
        <v>1872</v>
      </c>
      <c r="F386" s="38" t="s">
        <v>1871</v>
      </c>
      <c r="G386" s="38" t="s">
        <v>1870</v>
      </c>
    </row>
    <row r="387" spans="3:7" x14ac:dyDescent="0.25">
      <c r="C387" s="34" t="s">
        <v>49</v>
      </c>
      <c r="D387" s="38" t="s">
        <v>47</v>
      </c>
      <c r="E387" s="38" t="s">
        <v>1869</v>
      </c>
      <c r="F387" s="38" t="s">
        <v>1868</v>
      </c>
      <c r="G387" s="38" t="s">
        <v>48</v>
      </c>
    </row>
    <row r="388" spans="3:7" x14ac:dyDescent="0.25">
      <c r="C388" s="34" t="s">
        <v>51</v>
      </c>
      <c r="D388" s="38" t="s">
        <v>47</v>
      </c>
      <c r="E388" s="38" t="s">
        <v>1867</v>
      </c>
      <c r="F388" s="38" t="s">
        <v>1866</v>
      </c>
      <c r="G388" s="38" t="s">
        <v>1865</v>
      </c>
    </row>
    <row r="389" spans="3:7" x14ac:dyDescent="0.25">
      <c r="C389" s="1363" t="s">
        <v>52</v>
      </c>
      <c r="D389" s="1364"/>
      <c r="E389" s="1364"/>
      <c r="F389" s="1364"/>
      <c r="G389" s="1364"/>
    </row>
    <row r="390" spans="3:7" x14ac:dyDescent="0.25">
      <c r="C390" s="42"/>
      <c r="D390" s="43">
        <v>2022</v>
      </c>
      <c r="E390" s="43">
        <v>2023</v>
      </c>
      <c r="F390" s="43">
        <v>2024</v>
      </c>
      <c r="G390" s="43">
        <v>2025</v>
      </c>
    </row>
    <row r="391" spans="3:7" x14ac:dyDescent="0.25">
      <c r="C391" s="44"/>
      <c r="D391" s="45" t="s">
        <v>17</v>
      </c>
      <c r="E391" s="45" t="s">
        <v>18</v>
      </c>
      <c r="F391" s="45" t="s">
        <v>18</v>
      </c>
      <c r="G391" s="45" t="s">
        <v>18</v>
      </c>
    </row>
    <row r="392" spans="3:7" x14ac:dyDescent="0.25">
      <c r="C392" s="46" t="s">
        <v>53</v>
      </c>
      <c r="D392" s="47">
        <v>2185441000</v>
      </c>
      <c r="E392" s="47">
        <v>2197500000</v>
      </c>
      <c r="F392" s="47">
        <v>2182426000</v>
      </c>
      <c r="G392" s="47">
        <v>2177426000</v>
      </c>
    </row>
    <row r="393" spans="3:7" x14ac:dyDescent="0.25">
      <c r="C393" s="46" t="s">
        <v>54</v>
      </c>
      <c r="D393" s="47">
        <v>2185441000</v>
      </c>
      <c r="E393" s="47">
        <v>2197500000</v>
      </c>
      <c r="F393" s="47">
        <v>2182426000</v>
      </c>
      <c r="G393" s="47">
        <v>2177426000</v>
      </c>
    </row>
    <row r="394" spans="3:7" x14ac:dyDescent="0.25">
      <c r="C394" s="46" t="s">
        <v>55</v>
      </c>
      <c r="D394" s="47">
        <v>0</v>
      </c>
      <c r="E394" s="47">
        <v>0</v>
      </c>
      <c r="F394" s="47">
        <v>0</v>
      </c>
      <c r="G394" s="47">
        <v>0</v>
      </c>
    </row>
    <row r="395" spans="3:7" x14ac:dyDescent="0.25">
      <c r="C395" s="46" t="s">
        <v>56</v>
      </c>
      <c r="D395" s="47">
        <v>253000000</v>
      </c>
      <c r="E395" s="47">
        <v>270000000</v>
      </c>
      <c r="F395" s="47">
        <v>280000000</v>
      </c>
      <c r="G395" s="47">
        <v>285000000</v>
      </c>
    </row>
    <row r="396" spans="3:7" x14ac:dyDescent="0.25">
      <c r="C396" s="46" t="s">
        <v>54</v>
      </c>
      <c r="D396" s="47">
        <v>253000000</v>
      </c>
      <c r="E396" s="47">
        <v>270000000</v>
      </c>
      <c r="F396" s="47">
        <v>280000000</v>
      </c>
      <c r="G396" s="47">
        <v>285000000</v>
      </c>
    </row>
    <row r="397" spans="3:7" x14ac:dyDescent="0.25">
      <c r="C397" s="46" t="s">
        <v>55</v>
      </c>
      <c r="D397" s="47">
        <v>0</v>
      </c>
      <c r="E397" s="47">
        <v>0</v>
      </c>
      <c r="F397" s="47">
        <v>0</v>
      </c>
      <c r="G397" s="47">
        <v>0</v>
      </c>
    </row>
    <row r="398" spans="3:7" x14ac:dyDescent="0.25">
      <c r="C398" s="46" t="s">
        <v>57</v>
      </c>
      <c r="D398" s="47">
        <v>502975000</v>
      </c>
      <c r="E398" s="47">
        <v>593500000</v>
      </c>
      <c r="F398" s="47">
        <v>603574000</v>
      </c>
      <c r="G398" s="47">
        <v>603574000</v>
      </c>
    </row>
    <row r="399" spans="3:7" x14ac:dyDescent="0.25">
      <c r="C399" s="46" t="s">
        <v>54</v>
      </c>
      <c r="D399" s="47">
        <v>502975000</v>
      </c>
      <c r="E399" s="47">
        <v>593500000</v>
      </c>
      <c r="F399" s="47">
        <v>603574000</v>
      </c>
      <c r="G399" s="47">
        <v>603574000</v>
      </c>
    </row>
    <row r="400" spans="3:7" x14ac:dyDescent="0.25">
      <c r="C400" s="46" t="s">
        <v>55</v>
      </c>
      <c r="D400" s="47">
        <v>0</v>
      </c>
      <c r="E400" s="47">
        <v>0</v>
      </c>
      <c r="F400" s="47">
        <v>0</v>
      </c>
      <c r="G400" s="47">
        <v>0</v>
      </c>
    </row>
    <row r="401" spans="3:7" x14ac:dyDescent="0.25">
      <c r="C401" s="46" t="s">
        <v>58</v>
      </c>
      <c r="D401" s="47">
        <v>0</v>
      </c>
      <c r="E401" s="47">
        <v>0</v>
      </c>
      <c r="F401" s="47">
        <v>0</v>
      </c>
      <c r="G401" s="47">
        <v>0</v>
      </c>
    </row>
    <row r="402" spans="3:7" x14ac:dyDescent="0.25">
      <c r="C402" s="46" t="s">
        <v>54</v>
      </c>
      <c r="D402" s="47">
        <v>0</v>
      </c>
      <c r="E402" s="47">
        <v>0</v>
      </c>
      <c r="F402" s="47">
        <v>0</v>
      </c>
      <c r="G402" s="47">
        <v>0</v>
      </c>
    </row>
    <row r="403" spans="3:7" x14ac:dyDescent="0.25">
      <c r="C403" s="46" t="s">
        <v>55</v>
      </c>
      <c r="D403" s="47">
        <v>0</v>
      </c>
      <c r="E403" s="47">
        <v>0</v>
      </c>
      <c r="F403" s="47">
        <v>0</v>
      </c>
      <c r="G403" s="47">
        <v>0</v>
      </c>
    </row>
    <row r="404" spans="3:7" x14ac:dyDescent="0.25">
      <c r="C404" s="46" t="s">
        <v>59</v>
      </c>
      <c r="D404" s="47">
        <v>0</v>
      </c>
      <c r="E404" s="47">
        <v>0</v>
      </c>
      <c r="F404" s="47">
        <v>0</v>
      </c>
      <c r="G404" s="47">
        <v>0</v>
      </c>
    </row>
    <row r="405" spans="3:7" x14ac:dyDescent="0.25">
      <c r="C405" s="46" t="s">
        <v>54</v>
      </c>
      <c r="D405" s="47">
        <v>0</v>
      </c>
      <c r="E405" s="47">
        <v>0</v>
      </c>
      <c r="F405" s="47">
        <v>0</v>
      </c>
      <c r="G405" s="47">
        <v>0</v>
      </c>
    </row>
    <row r="406" spans="3:7" x14ac:dyDescent="0.25">
      <c r="C406" s="46" t="s">
        <v>55</v>
      </c>
      <c r="D406" s="47">
        <v>0</v>
      </c>
      <c r="E406" s="47">
        <v>0</v>
      </c>
      <c r="F406" s="47">
        <v>0</v>
      </c>
      <c r="G406" s="47">
        <v>0</v>
      </c>
    </row>
    <row r="407" spans="3:7" x14ac:dyDescent="0.25">
      <c r="C407" s="46" t="s">
        <v>60</v>
      </c>
      <c r="D407" s="47">
        <v>0</v>
      </c>
      <c r="E407" s="47">
        <v>0</v>
      </c>
      <c r="F407" s="47">
        <v>0</v>
      </c>
      <c r="G407" s="47">
        <v>0</v>
      </c>
    </row>
    <row r="408" spans="3:7" x14ac:dyDescent="0.25">
      <c r="C408" s="46" t="s">
        <v>54</v>
      </c>
      <c r="D408" s="47">
        <v>0</v>
      </c>
      <c r="E408" s="47">
        <v>0</v>
      </c>
      <c r="F408" s="47">
        <v>0</v>
      </c>
      <c r="G408" s="47">
        <v>0</v>
      </c>
    </row>
    <row r="409" spans="3:7" x14ac:dyDescent="0.25">
      <c r="C409" s="46" t="s">
        <v>55</v>
      </c>
      <c r="D409" s="47">
        <v>0</v>
      </c>
      <c r="E409" s="47">
        <v>0</v>
      </c>
      <c r="F409" s="47">
        <v>0</v>
      </c>
      <c r="G409" s="47">
        <v>0</v>
      </c>
    </row>
    <row r="410" spans="3:7" x14ac:dyDescent="0.25">
      <c r="C410" s="46" t="s">
        <v>61</v>
      </c>
      <c r="D410" s="47">
        <v>7950000</v>
      </c>
      <c r="E410" s="47">
        <v>8000000</v>
      </c>
      <c r="F410" s="47">
        <v>10000000</v>
      </c>
      <c r="G410" s="47">
        <v>10000000</v>
      </c>
    </row>
    <row r="411" spans="3:7" x14ac:dyDescent="0.25">
      <c r="C411" s="46" t="s">
        <v>54</v>
      </c>
      <c r="D411" s="47">
        <v>7950000</v>
      </c>
      <c r="E411" s="47">
        <v>8000000</v>
      </c>
      <c r="F411" s="47">
        <v>10000000</v>
      </c>
      <c r="G411" s="47">
        <v>10000000</v>
      </c>
    </row>
    <row r="412" spans="3:7" x14ac:dyDescent="0.25">
      <c r="C412" s="46" t="s">
        <v>55</v>
      </c>
      <c r="D412" s="47">
        <v>0</v>
      </c>
      <c r="E412" s="47">
        <v>0</v>
      </c>
      <c r="F412" s="47">
        <v>0</v>
      </c>
      <c r="G412" s="47">
        <v>0</v>
      </c>
    </row>
    <row r="413" spans="3:7" x14ac:dyDescent="0.25">
      <c r="C413" s="46" t="s">
        <v>62</v>
      </c>
      <c r="D413" s="47">
        <v>0</v>
      </c>
      <c r="E413" s="47">
        <v>0</v>
      </c>
      <c r="F413" s="47">
        <v>0</v>
      </c>
      <c r="G413" s="47">
        <v>0</v>
      </c>
    </row>
    <row r="414" spans="3:7" x14ac:dyDescent="0.25">
      <c r="C414" s="46" t="s">
        <v>54</v>
      </c>
      <c r="D414" s="47">
        <v>0</v>
      </c>
      <c r="E414" s="47">
        <v>0</v>
      </c>
      <c r="F414" s="47">
        <v>0</v>
      </c>
      <c r="G414" s="47">
        <v>0</v>
      </c>
    </row>
    <row r="415" spans="3:7" x14ac:dyDescent="0.25">
      <c r="C415" s="46" t="s">
        <v>63</v>
      </c>
      <c r="D415" s="47">
        <v>0</v>
      </c>
      <c r="E415" s="47">
        <v>0</v>
      </c>
      <c r="F415" s="47">
        <v>0</v>
      </c>
      <c r="G415" s="47">
        <v>0</v>
      </c>
    </row>
    <row r="416" spans="3:7" x14ac:dyDescent="0.25">
      <c r="C416" s="46" t="s">
        <v>64</v>
      </c>
      <c r="D416" s="47">
        <v>0</v>
      </c>
      <c r="E416" s="47">
        <v>0</v>
      </c>
      <c r="F416" s="47">
        <v>0</v>
      </c>
      <c r="G416" s="47">
        <v>0</v>
      </c>
    </row>
    <row r="417" spans="3:7" x14ac:dyDescent="0.25">
      <c r="C417" s="46" t="s">
        <v>65</v>
      </c>
      <c r="D417" s="47">
        <v>0</v>
      </c>
      <c r="E417" s="47">
        <v>0</v>
      </c>
      <c r="F417" s="47">
        <v>0</v>
      </c>
      <c r="G417" s="47">
        <v>0</v>
      </c>
    </row>
    <row r="418" spans="3:7" x14ac:dyDescent="0.25">
      <c r="C418" s="46" t="s">
        <v>66</v>
      </c>
      <c r="D418" s="47">
        <v>0</v>
      </c>
      <c r="E418" s="47">
        <v>0</v>
      </c>
      <c r="F418" s="47">
        <v>0</v>
      </c>
      <c r="G418" s="47">
        <v>0</v>
      </c>
    </row>
    <row r="419" spans="3:7" x14ac:dyDescent="0.25">
      <c r="C419" s="46" t="s">
        <v>67</v>
      </c>
      <c r="D419" s="47">
        <v>0</v>
      </c>
      <c r="E419" s="47">
        <v>0</v>
      </c>
      <c r="F419" s="47">
        <v>0</v>
      </c>
      <c r="G419" s="47">
        <v>0</v>
      </c>
    </row>
    <row r="420" spans="3:7" x14ac:dyDescent="0.25">
      <c r="C420" s="46" t="s">
        <v>54</v>
      </c>
      <c r="D420" s="47">
        <v>0</v>
      </c>
      <c r="E420" s="47">
        <v>0</v>
      </c>
      <c r="F420" s="47">
        <v>0</v>
      </c>
      <c r="G420" s="47">
        <v>0</v>
      </c>
    </row>
    <row r="421" spans="3:7" x14ac:dyDescent="0.25">
      <c r="C421" s="46" t="s">
        <v>63</v>
      </c>
      <c r="D421" s="47">
        <v>0</v>
      </c>
      <c r="E421" s="47">
        <v>0</v>
      </c>
      <c r="F421" s="47">
        <v>0</v>
      </c>
      <c r="G421" s="47">
        <v>0</v>
      </c>
    </row>
    <row r="422" spans="3:7" x14ac:dyDescent="0.25">
      <c r="C422" s="46" t="s">
        <v>64</v>
      </c>
      <c r="D422" s="47">
        <v>0</v>
      </c>
      <c r="E422" s="47">
        <v>0</v>
      </c>
      <c r="F422" s="47">
        <v>0</v>
      </c>
      <c r="G422" s="47">
        <v>0</v>
      </c>
    </row>
    <row r="423" spans="3:7" x14ac:dyDescent="0.25">
      <c r="C423" s="46" t="s">
        <v>65</v>
      </c>
      <c r="D423" s="47">
        <v>0</v>
      </c>
      <c r="E423" s="47">
        <v>0</v>
      </c>
      <c r="F423" s="47">
        <v>0</v>
      </c>
      <c r="G423" s="47">
        <v>0</v>
      </c>
    </row>
    <row r="424" spans="3:7" x14ac:dyDescent="0.25">
      <c r="C424" s="46" t="s">
        <v>66</v>
      </c>
      <c r="D424" s="47">
        <v>0</v>
      </c>
      <c r="E424" s="47">
        <v>0</v>
      </c>
      <c r="F424" s="47">
        <v>0</v>
      </c>
      <c r="G424" s="47">
        <v>0</v>
      </c>
    </row>
    <row r="425" spans="3:7" x14ac:dyDescent="0.25">
      <c r="C425" s="46" t="s">
        <v>68</v>
      </c>
      <c r="D425" s="47">
        <v>0</v>
      </c>
      <c r="E425" s="47">
        <v>0</v>
      </c>
      <c r="F425" s="47">
        <v>0</v>
      </c>
      <c r="G425" s="47">
        <v>0</v>
      </c>
    </row>
    <row r="426" spans="3:7" x14ac:dyDescent="0.25">
      <c r="C426" s="46" t="s">
        <v>54</v>
      </c>
      <c r="D426" s="47">
        <v>0</v>
      </c>
      <c r="E426" s="47">
        <v>0</v>
      </c>
      <c r="F426" s="47">
        <v>0</v>
      </c>
      <c r="G426" s="47">
        <v>0</v>
      </c>
    </row>
    <row r="427" spans="3:7" x14ac:dyDescent="0.25">
      <c r="C427" s="46" t="s">
        <v>63</v>
      </c>
      <c r="D427" s="47">
        <v>0</v>
      </c>
      <c r="E427" s="47">
        <v>0</v>
      </c>
      <c r="F427" s="47">
        <v>0</v>
      </c>
      <c r="G427" s="47">
        <v>0</v>
      </c>
    </row>
    <row r="428" spans="3:7" x14ac:dyDescent="0.25">
      <c r="C428" s="46" t="s">
        <v>64</v>
      </c>
      <c r="D428" s="47">
        <v>0</v>
      </c>
      <c r="E428" s="47">
        <v>0</v>
      </c>
      <c r="F428" s="47">
        <v>0</v>
      </c>
      <c r="G428" s="47">
        <v>0</v>
      </c>
    </row>
    <row r="429" spans="3:7" x14ac:dyDescent="0.25">
      <c r="C429" s="46" t="s">
        <v>65</v>
      </c>
      <c r="D429" s="47">
        <v>0</v>
      </c>
      <c r="E429" s="47">
        <v>0</v>
      </c>
      <c r="F429" s="47">
        <v>0</v>
      </c>
      <c r="G429" s="47">
        <v>0</v>
      </c>
    </row>
    <row r="430" spans="3:7" x14ac:dyDescent="0.25">
      <c r="C430" s="46" t="s">
        <v>66</v>
      </c>
      <c r="D430" s="47">
        <v>0</v>
      </c>
      <c r="E430" s="47">
        <v>0</v>
      </c>
      <c r="F430" s="47">
        <v>0</v>
      </c>
      <c r="G430" s="47">
        <v>0</v>
      </c>
    </row>
    <row r="431" spans="3:7" x14ac:dyDescent="0.25">
      <c r="C431" s="46" t="s">
        <v>69</v>
      </c>
      <c r="D431" s="47">
        <v>0</v>
      </c>
      <c r="E431" s="47">
        <v>0</v>
      </c>
      <c r="F431" s="47">
        <v>0</v>
      </c>
      <c r="G431" s="47">
        <v>0</v>
      </c>
    </row>
    <row r="432" spans="3:7" x14ac:dyDescent="0.25">
      <c r="C432" s="46" t="s">
        <v>70</v>
      </c>
      <c r="D432" s="47">
        <v>0</v>
      </c>
      <c r="E432" s="47">
        <v>0</v>
      </c>
      <c r="F432" s="47">
        <v>0</v>
      </c>
      <c r="G432" s="47">
        <v>0</v>
      </c>
    </row>
    <row r="433" spans="3:7" x14ac:dyDescent="0.25">
      <c r="C433" s="48" t="s">
        <v>71</v>
      </c>
      <c r="D433" s="47">
        <v>2949366000</v>
      </c>
      <c r="E433" s="47">
        <v>3069000000</v>
      </c>
      <c r="F433" s="47">
        <v>3076000000</v>
      </c>
      <c r="G433" s="47">
        <v>3076000000</v>
      </c>
    </row>
    <row r="434" spans="3:7" x14ac:dyDescent="0.25">
      <c r="C434" s="1370" t="s">
        <v>72</v>
      </c>
      <c r="D434" s="1371"/>
      <c r="E434" s="1371"/>
      <c r="F434" s="1371"/>
      <c r="G434" s="1371"/>
    </row>
    <row r="435" spans="3:7" x14ac:dyDescent="0.25">
      <c r="C435" s="325" t="s">
        <v>1864</v>
      </c>
      <c r="D435" s="1370" t="s">
        <v>1261</v>
      </c>
      <c r="E435" s="1371"/>
      <c r="F435" s="1371"/>
      <c r="G435" s="1371"/>
    </row>
    <row r="436" spans="3:7" x14ac:dyDescent="0.25">
      <c r="C436" s="40" t="s">
        <v>33</v>
      </c>
      <c r="D436" s="1368" t="s">
        <v>1863</v>
      </c>
      <c r="E436" s="1369"/>
      <c r="F436" s="1369"/>
      <c r="G436" s="1369"/>
    </row>
    <row r="437" spans="3:7" x14ac:dyDescent="0.25">
      <c r="C437" s="41" t="s">
        <v>35</v>
      </c>
      <c r="D437" s="1361" t="s">
        <v>1862</v>
      </c>
      <c r="E437" s="1362"/>
      <c r="F437" s="1362"/>
      <c r="G437" s="1362"/>
    </row>
    <row r="438" spans="3:7" x14ac:dyDescent="0.25">
      <c r="C438" s="41" t="s">
        <v>37</v>
      </c>
      <c r="D438" s="1361" t="s">
        <v>1823</v>
      </c>
      <c r="E438" s="1362"/>
      <c r="F438" s="1362"/>
      <c r="G438" s="1362"/>
    </row>
    <row r="439" spans="3:7" x14ac:dyDescent="0.25">
      <c r="C439" s="42"/>
      <c r="D439" s="43">
        <v>2022</v>
      </c>
      <c r="E439" s="43">
        <v>2023</v>
      </c>
      <c r="F439" s="43">
        <v>2024</v>
      </c>
      <c r="G439" s="43">
        <v>2025</v>
      </c>
    </row>
    <row r="440" spans="3:7" x14ac:dyDescent="0.25">
      <c r="C440" s="44"/>
      <c r="D440" s="45" t="s">
        <v>17</v>
      </c>
      <c r="E440" s="45" t="s">
        <v>18</v>
      </c>
      <c r="F440" s="45" t="s">
        <v>18</v>
      </c>
      <c r="G440" s="45" t="s">
        <v>18</v>
      </c>
    </row>
    <row r="441" spans="3:7" x14ac:dyDescent="0.25">
      <c r="C441" s="34" t="s">
        <v>39</v>
      </c>
      <c r="D441" s="38" t="s">
        <v>169</v>
      </c>
      <c r="E441" s="38" t="s">
        <v>447</v>
      </c>
      <c r="F441" s="38" t="s">
        <v>213</v>
      </c>
      <c r="G441" s="38" t="s">
        <v>679</v>
      </c>
    </row>
    <row r="442" spans="3:7" x14ac:dyDescent="0.25">
      <c r="C442" s="34" t="s">
        <v>40</v>
      </c>
      <c r="D442" s="38" t="s">
        <v>1861</v>
      </c>
      <c r="E442" s="38" t="s">
        <v>322</v>
      </c>
      <c r="F442" s="38" t="s">
        <v>1860</v>
      </c>
      <c r="G442" s="38" t="s">
        <v>1859</v>
      </c>
    </row>
    <row r="443" spans="3:7" x14ac:dyDescent="0.25">
      <c r="C443" s="34" t="s">
        <v>43</v>
      </c>
      <c r="D443" s="38" t="s">
        <v>1858</v>
      </c>
      <c r="E443" s="38" t="s">
        <v>1857</v>
      </c>
      <c r="F443" s="38" t="s">
        <v>1856</v>
      </c>
      <c r="G443" s="38" t="s">
        <v>1855</v>
      </c>
    </row>
    <row r="444" spans="3:7" x14ac:dyDescent="0.25">
      <c r="C444" s="34" t="s">
        <v>46</v>
      </c>
      <c r="D444" s="38" t="s">
        <v>47</v>
      </c>
      <c r="E444" s="38" t="s">
        <v>1854</v>
      </c>
      <c r="F444" s="38" t="s">
        <v>1853</v>
      </c>
      <c r="G444" s="38" t="s">
        <v>1852</v>
      </c>
    </row>
    <row r="445" spans="3:7" x14ac:dyDescent="0.25">
      <c r="C445" s="34" t="s">
        <v>49</v>
      </c>
      <c r="D445" s="38" t="s">
        <v>47</v>
      </c>
      <c r="E445" s="38" t="s">
        <v>1851</v>
      </c>
      <c r="F445" s="38" t="s">
        <v>1850</v>
      </c>
      <c r="G445" s="38" t="s">
        <v>1849</v>
      </c>
    </row>
    <row r="446" spans="3:7" x14ac:dyDescent="0.25">
      <c r="C446" s="34" t="s">
        <v>51</v>
      </c>
      <c r="D446" s="38" t="s">
        <v>47</v>
      </c>
      <c r="E446" s="38" t="s">
        <v>1848</v>
      </c>
      <c r="F446" s="38" t="s">
        <v>1847</v>
      </c>
      <c r="G446" s="38" t="s">
        <v>1846</v>
      </c>
    </row>
    <row r="447" spans="3:7" x14ac:dyDescent="0.25">
      <c r="C447" s="1363" t="s">
        <v>52</v>
      </c>
      <c r="D447" s="1364"/>
      <c r="E447" s="1364"/>
      <c r="F447" s="1364"/>
      <c r="G447" s="1364"/>
    </row>
    <row r="448" spans="3:7" x14ac:dyDescent="0.25">
      <c r="C448" s="42"/>
      <c r="D448" s="43">
        <v>2022</v>
      </c>
      <c r="E448" s="43">
        <v>2023</v>
      </c>
      <c r="F448" s="43">
        <v>2024</v>
      </c>
      <c r="G448" s="43">
        <v>2025</v>
      </c>
    </row>
    <row r="449" spans="3:7" x14ac:dyDescent="0.25">
      <c r="C449" s="44"/>
      <c r="D449" s="45" t="s">
        <v>17</v>
      </c>
      <c r="E449" s="45" t="s">
        <v>18</v>
      </c>
      <c r="F449" s="45" t="s">
        <v>18</v>
      </c>
      <c r="G449" s="45" t="s">
        <v>18</v>
      </c>
    </row>
    <row r="450" spans="3:7" x14ac:dyDescent="0.25">
      <c r="C450" s="46" t="s">
        <v>53</v>
      </c>
      <c r="D450" s="47">
        <v>0</v>
      </c>
      <c r="E450" s="47">
        <v>0</v>
      </c>
      <c r="F450" s="47">
        <v>0</v>
      </c>
      <c r="G450" s="47">
        <v>0</v>
      </c>
    </row>
    <row r="451" spans="3:7" x14ac:dyDescent="0.25">
      <c r="C451" s="46" t="s">
        <v>54</v>
      </c>
      <c r="D451" s="47">
        <v>0</v>
      </c>
      <c r="E451" s="47">
        <v>0</v>
      </c>
      <c r="F451" s="47">
        <v>0</v>
      </c>
      <c r="G451" s="47">
        <v>0</v>
      </c>
    </row>
    <row r="452" spans="3:7" x14ac:dyDescent="0.25">
      <c r="C452" s="46" t="s">
        <v>55</v>
      </c>
      <c r="D452" s="47">
        <v>0</v>
      </c>
      <c r="E452" s="47">
        <v>0</v>
      </c>
      <c r="F452" s="47">
        <v>0</v>
      </c>
      <c r="G452" s="47">
        <v>0</v>
      </c>
    </row>
    <row r="453" spans="3:7" x14ac:dyDescent="0.25">
      <c r="C453" s="46" t="s">
        <v>56</v>
      </c>
      <c r="D453" s="47">
        <v>0</v>
      </c>
      <c r="E453" s="47">
        <v>0</v>
      </c>
      <c r="F453" s="47">
        <v>0</v>
      </c>
      <c r="G453" s="47">
        <v>0</v>
      </c>
    </row>
    <row r="454" spans="3:7" x14ac:dyDescent="0.25">
      <c r="C454" s="46" t="s">
        <v>54</v>
      </c>
      <c r="D454" s="47">
        <v>0</v>
      </c>
      <c r="E454" s="47">
        <v>0</v>
      </c>
      <c r="F454" s="47">
        <v>0</v>
      </c>
      <c r="G454" s="47">
        <v>0</v>
      </c>
    </row>
    <row r="455" spans="3:7" x14ac:dyDescent="0.25">
      <c r="C455" s="46" t="s">
        <v>55</v>
      </c>
      <c r="D455" s="47">
        <v>0</v>
      </c>
      <c r="E455" s="47">
        <v>0</v>
      </c>
      <c r="F455" s="47">
        <v>0</v>
      </c>
      <c r="G455" s="47">
        <v>0</v>
      </c>
    </row>
    <row r="456" spans="3:7" x14ac:dyDescent="0.25">
      <c r="C456" s="46" t="s">
        <v>57</v>
      </c>
      <c r="D456" s="47">
        <v>0</v>
      </c>
      <c r="E456" s="47">
        <v>0</v>
      </c>
      <c r="F456" s="47">
        <v>0</v>
      </c>
      <c r="G456" s="47">
        <v>0</v>
      </c>
    </row>
    <row r="457" spans="3:7" x14ac:dyDescent="0.25">
      <c r="C457" s="46" t="s">
        <v>54</v>
      </c>
      <c r="D457" s="47">
        <v>0</v>
      </c>
      <c r="E457" s="47">
        <v>0</v>
      </c>
      <c r="F457" s="47">
        <v>0</v>
      </c>
      <c r="G457" s="47">
        <v>0</v>
      </c>
    </row>
    <row r="458" spans="3:7" x14ac:dyDescent="0.25">
      <c r="C458" s="46" t="s">
        <v>55</v>
      </c>
      <c r="D458" s="47">
        <v>0</v>
      </c>
      <c r="E458" s="47">
        <v>0</v>
      </c>
      <c r="F458" s="47">
        <v>0</v>
      </c>
      <c r="G458" s="47">
        <v>0</v>
      </c>
    </row>
    <row r="459" spans="3:7" x14ac:dyDescent="0.25">
      <c r="C459" s="46" t="s">
        <v>58</v>
      </c>
      <c r="D459" s="47">
        <v>0</v>
      </c>
      <c r="E459" s="47">
        <v>0</v>
      </c>
      <c r="F459" s="47">
        <v>0</v>
      </c>
      <c r="G459" s="47">
        <v>0</v>
      </c>
    </row>
    <row r="460" spans="3:7" x14ac:dyDescent="0.25">
      <c r="C460" s="46" t="s">
        <v>54</v>
      </c>
      <c r="D460" s="47">
        <v>0</v>
      </c>
      <c r="E460" s="47">
        <v>0</v>
      </c>
      <c r="F460" s="47">
        <v>0</v>
      </c>
      <c r="G460" s="47">
        <v>0</v>
      </c>
    </row>
    <row r="461" spans="3:7" x14ac:dyDescent="0.25">
      <c r="C461" s="46" t="s">
        <v>55</v>
      </c>
      <c r="D461" s="47">
        <v>0</v>
      </c>
      <c r="E461" s="47">
        <v>0</v>
      </c>
      <c r="F461" s="47">
        <v>0</v>
      </c>
      <c r="G461" s="47">
        <v>0</v>
      </c>
    </row>
    <row r="462" spans="3:7" x14ac:dyDescent="0.25">
      <c r="C462" s="46" t="s">
        <v>59</v>
      </c>
      <c r="D462" s="47">
        <v>0</v>
      </c>
      <c r="E462" s="47">
        <v>0</v>
      </c>
      <c r="F462" s="47">
        <v>0</v>
      </c>
      <c r="G462" s="47">
        <v>0</v>
      </c>
    </row>
    <row r="463" spans="3:7" x14ac:dyDescent="0.25">
      <c r="C463" s="46" t="s">
        <v>54</v>
      </c>
      <c r="D463" s="47">
        <v>0</v>
      </c>
      <c r="E463" s="47">
        <v>0</v>
      </c>
      <c r="F463" s="47">
        <v>0</v>
      </c>
      <c r="G463" s="47">
        <v>0</v>
      </c>
    </row>
    <row r="464" spans="3:7" x14ac:dyDescent="0.25">
      <c r="C464" s="46" t="s">
        <v>55</v>
      </c>
      <c r="D464" s="47">
        <v>0</v>
      </c>
      <c r="E464" s="47">
        <v>0</v>
      </c>
      <c r="F464" s="47">
        <v>0</v>
      </c>
      <c r="G464" s="47">
        <v>0</v>
      </c>
    </row>
    <row r="465" spans="3:7" x14ac:dyDescent="0.25">
      <c r="C465" s="46" t="s">
        <v>60</v>
      </c>
      <c r="D465" s="47">
        <v>0</v>
      </c>
      <c r="E465" s="47">
        <v>0</v>
      </c>
      <c r="F465" s="47">
        <v>0</v>
      </c>
      <c r="G465" s="47">
        <v>0</v>
      </c>
    </row>
    <row r="466" spans="3:7" x14ac:dyDescent="0.25">
      <c r="C466" s="46" t="s">
        <v>54</v>
      </c>
      <c r="D466" s="47">
        <v>0</v>
      </c>
      <c r="E466" s="47">
        <v>0</v>
      </c>
      <c r="F466" s="47">
        <v>0</v>
      </c>
      <c r="G466" s="47">
        <v>0</v>
      </c>
    </row>
    <row r="467" spans="3:7" x14ac:dyDescent="0.25">
      <c r="C467" s="46" t="s">
        <v>55</v>
      </c>
      <c r="D467" s="47">
        <v>0</v>
      </c>
      <c r="E467" s="47">
        <v>0</v>
      </c>
      <c r="F467" s="47">
        <v>0</v>
      </c>
      <c r="G467" s="47">
        <v>0</v>
      </c>
    </row>
    <row r="468" spans="3:7" x14ac:dyDescent="0.25">
      <c r="C468" s="46" t="s">
        <v>61</v>
      </c>
      <c r="D468" s="47">
        <v>0</v>
      </c>
      <c r="E468" s="47">
        <v>0</v>
      </c>
      <c r="F468" s="47">
        <v>0</v>
      </c>
      <c r="G468" s="47">
        <v>0</v>
      </c>
    </row>
    <row r="469" spans="3:7" x14ac:dyDescent="0.25">
      <c r="C469" s="46" t="s">
        <v>54</v>
      </c>
      <c r="D469" s="47">
        <v>0</v>
      </c>
      <c r="E469" s="47">
        <v>0</v>
      </c>
      <c r="F469" s="47">
        <v>0</v>
      </c>
      <c r="G469" s="47">
        <v>0</v>
      </c>
    </row>
    <row r="470" spans="3:7" x14ac:dyDescent="0.25">
      <c r="C470" s="46" t="s">
        <v>55</v>
      </c>
      <c r="D470" s="47">
        <v>0</v>
      </c>
      <c r="E470" s="47">
        <v>0</v>
      </c>
      <c r="F470" s="47">
        <v>0</v>
      </c>
      <c r="G470" s="47">
        <v>0</v>
      </c>
    </row>
    <row r="471" spans="3:7" x14ac:dyDescent="0.25">
      <c r="C471" s="46" t="s">
        <v>62</v>
      </c>
      <c r="D471" s="47">
        <v>0</v>
      </c>
      <c r="E471" s="47">
        <v>0</v>
      </c>
      <c r="F471" s="47">
        <v>0</v>
      </c>
      <c r="G471" s="47">
        <v>0</v>
      </c>
    </row>
    <row r="472" spans="3:7" x14ac:dyDescent="0.25">
      <c r="C472" s="46" t="s">
        <v>54</v>
      </c>
      <c r="D472" s="47">
        <v>0</v>
      </c>
      <c r="E472" s="47">
        <v>0</v>
      </c>
      <c r="F472" s="47">
        <v>0</v>
      </c>
      <c r="G472" s="47">
        <v>0</v>
      </c>
    </row>
    <row r="473" spans="3:7" x14ac:dyDescent="0.25">
      <c r="C473" s="46" t="s">
        <v>63</v>
      </c>
      <c r="D473" s="47">
        <v>0</v>
      </c>
      <c r="E473" s="47">
        <v>0</v>
      </c>
      <c r="F473" s="47">
        <v>0</v>
      </c>
      <c r="G473" s="47">
        <v>0</v>
      </c>
    </row>
    <row r="474" spans="3:7" x14ac:dyDescent="0.25">
      <c r="C474" s="46" t="s">
        <v>64</v>
      </c>
      <c r="D474" s="47">
        <v>0</v>
      </c>
      <c r="E474" s="47">
        <v>0</v>
      </c>
      <c r="F474" s="47">
        <v>0</v>
      </c>
      <c r="G474" s="47">
        <v>0</v>
      </c>
    </row>
    <row r="475" spans="3:7" x14ac:dyDescent="0.25">
      <c r="C475" s="46" t="s">
        <v>65</v>
      </c>
      <c r="D475" s="47">
        <v>0</v>
      </c>
      <c r="E475" s="47">
        <v>0</v>
      </c>
      <c r="F475" s="47">
        <v>0</v>
      </c>
      <c r="G475" s="47">
        <v>0</v>
      </c>
    </row>
    <row r="476" spans="3:7" x14ac:dyDescent="0.25">
      <c r="C476" s="46" t="s">
        <v>66</v>
      </c>
      <c r="D476" s="47">
        <v>0</v>
      </c>
      <c r="E476" s="47">
        <v>0</v>
      </c>
      <c r="F476" s="47">
        <v>0</v>
      </c>
      <c r="G476" s="47">
        <v>0</v>
      </c>
    </row>
    <row r="477" spans="3:7" x14ac:dyDescent="0.25">
      <c r="C477" s="46" t="s">
        <v>67</v>
      </c>
      <c r="D477" s="47">
        <v>29940000</v>
      </c>
      <c r="E477" s="47">
        <v>15000000</v>
      </c>
      <c r="F477" s="47">
        <v>7830000</v>
      </c>
      <c r="G477" s="47">
        <v>3570000</v>
      </c>
    </row>
    <row r="478" spans="3:7" x14ac:dyDescent="0.25">
      <c r="C478" s="46" t="s">
        <v>54</v>
      </c>
      <c r="D478" s="47">
        <v>29940000</v>
      </c>
      <c r="E478" s="47">
        <v>15000000</v>
      </c>
      <c r="F478" s="47">
        <v>7830000</v>
      </c>
      <c r="G478" s="47">
        <v>3570000</v>
      </c>
    </row>
    <row r="479" spans="3:7" x14ac:dyDescent="0.25">
      <c r="C479" s="46" t="s">
        <v>63</v>
      </c>
      <c r="D479" s="47">
        <v>0</v>
      </c>
      <c r="E479" s="47">
        <v>0</v>
      </c>
      <c r="F479" s="47">
        <v>0</v>
      </c>
      <c r="G479" s="47">
        <v>0</v>
      </c>
    </row>
    <row r="480" spans="3:7" x14ac:dyDescent="0.25">
      <c r="C480" s="46" t="s">
        <v>64</v>
      </c>
      <c r="D480" s="47">
        <v>0</v>
      </c>
      <c r="E480" s="47">
        <v>0</v>
      </c>
      <c r="F480" s="47">
        <v>0</v>
      </c>
      <c r="G480" s="47">
        <v>0</v>
      </c>
    </row>
    <row r="481" spans="3:7" x14ac:dyDescent="0.25">
      <c r="C481" s="46" t="s">
        <v>65</v>
      </c>
      <c r="D481" s="47">
        <v>0</v>
      </c>
      <c r="E481" s="47">
        <v>0</v>
      </c>
      <c r="F481" s="47">
        <v>0</v>
      </c>
      <c r="G481" s="47">
        <v>0</v>
      </c>
    </row>
    <row r="482" spans="3:7" x14ac:dyDescent="0.25">
      <c r="C482" s="46" t="s">
        <v>66</v>
      </c>
      <c r="D482" s="47">
        <v>0</v>
      </c>
      <c r="E482" s="47">
        <v>0</v>
      </c>
      <c r="F482" s="47">
        <v>0</v>
      </c>
      <c r="G482" s="47">
        <v>0</v>
      </c>
    </row>
    <row r="483" spans="3:7" x14ac:dyDescent="0.25">
      <c r="C483" s="46" t="s">
        <v>68</v>
      </c>
      <c r="D483" s="47">
        <v>0</v>
      </c>
      <c r="E483" s="47">
        <v>0</v>
      </c>
      <c r="F483" s="47">
        <v>0</v>
      </c>
      <c r="G483" s="47">
        <v>0</v>
      </c>
    </row>
    <row r="484" spans="3:7" x14ac:dyDescent="0.25">
      <c r="C484" s="46" t="s">
        <v>54</v>
      </c>
      <c r="D484" s="47">
        <v>0</v>
      </c>
      <c r="E484" s="47">
        <v>0</v>
      </c>
      <c r="F484" s="47">
        <v>0</v>
      </c>
      <c r="G484" s="47">
        <v>0</v>
      </c>
    </row>
    <row r="485" spans="3:7" x14ac:dyDescent="0.25">
      <c r="C485" s="46" t="s">
        <v>63</v>
      </c>
      <c r="D485" s="47">
        <v>0</v>
      </c>
      <c r="E485" s="47">
        <v>0</v>
      </c>
      <c r="F485" s="47">
        <v>0</v>
      </c>
      <c r="G485" s="47">
        <v>0</v>
      </c>
    </row>
    <row r="486" spans="3:7" x14ac:dyDescent="0.25">
      <c r="C486" s="46" t="s">
        <v>64</v>
      </c>
      <c r="D486" s="47">
        <v>0</v>
      </c>
      <c r="E486" s="47">
        <v>0</v>
      </c>
      <c r="F486" s="47">
        <v>0</v>
      </c>
      <c r="G486" s="47">
        <v>0</v>
      </c>
    </row>
    <row r="487" spans="3:7" x14ac:dyDescent="0.25">
      <c r="C487" s="46" t="s">
        <v>65</v>
      </c>
      <c r="D487" s="47">
        <v>0</v>
      </c>
      <c r="E487" s="47">
        <v>0</v>
      </c>
      <c r="F487" s="47">
        <v>0</v>
      </c>
      <c r="G487" s="47">
        <v>0</v>
      </c>
    </row>
    <row r="488" spans="3:7" x14ac:dyDescent="0.25">
      <c r="C488" s="46" t="s">
        <v>66</v>
      </c>
      <c r="D488" s="47">
        <v>0</v>
      </c>
      <c r="E488" s="47">
        <v>0</v>
      </c>
      <c r="F488" s="47">
        <v>0</v>
      </c>
      <c r="G488" s="47">
        <v>0</v>
      </c>
    </row>
    <row r="489" spans="3:7" x14ac:dyDescent="0.25">
      <c r="C489" s="46" t="s">
        <v>69</v>
      </c>
      <c r="D489" s="47">
        <v>0</v>
      </c>
      <c r="E489" s="47">
        <v>0</v>
      </c>
      <c r="F489" s="47">
        <v>0</v>
      </c>
      <c r="G489" s="47">
        <v>0</v>
      </c>
    </row>
    <row r="490" spans="3:7" x14ac:dyDescent="0.25">
      <c r="C490" s="46" t="s">
        <v>70</v>
      </c>
      <c r="D490" s="47">
        <v>0</v>
      </c>
      <c r="E490" s="47">
        <v>0</v>
      </c>
      <c r="F490" s="47">
        <v>0</v>
      </c>
      <c r="G490" s="47">
        <v>0</v>
      </c>
    </row>
    <row r="491" spans="3:7" x14ac:dyDescent="0.25">
      <c r="C491" s="48" t="s">
        <v>71</v>
      </c>
      <c r="D491" s="47">
        <v>29940000</v>
      </c>
      <c r="E491" s="47">
        <v>15000000</v>
      </c>
      <c r="F491" s="47">
        <v>7830000</v>
      </c>
      <c r="G491" s="47">
        <v>3570000</v>
      </c>
    </row>
    <row r="492" spans="3:7" x14ac:dyDescent="0.25">
      <c r="C492" s="325" t="s">
        <v>1845</v>
      </c>
      <c r="D492" s="1370" t="s">
        <v>1207</v>
      </c>
      <c r="E492" s="1371"/>
      <c r="F492" s="1371"/>
      <c r="G492" s="1371"/>
    </row>
    <row r="493" spans="3:7" x14ac:dyDescent="0.25">
      <c r="C493" s="40" t="s">
        <v>33</v>
      </c>
      <c r="D493" s="1368" t="s">
        <v>1844</v>
      </c>
      <c r="E493" s="1369"/>
      <c r="F493" s="1369"/>
      <c r="G493" s="1369"/>
    </row>
    <row r="494" spans="3:7" x14ac:dyDescent="0.25">
      <c r="C494" s="41" t="s">
        <v>35</v>
      </c>
      <c r="D494" s="1361" t="s">
        <v>1843</v>
      </c>
      <c r="E494" s="1362"/>
      <c r="F494" s="1362"/>
      <c r="G494" s="1362"/>
    </row>
    <row r="495" spans="3:7" x14ac:dyDescent="0.25">
      <c r="C495" s="41" t="s">
        <v>37</v>
      </c>
      <c r="D495" s="1361" t="s">
        <v>1842</v>
      </c>
      <c r="E495" s="1362"/>
      <c r="F495" s="1362"/>
      <c r="G495" s="1362"/>
    </row>
    <row r="496" spans="3:7" x14ac:dyDescent="0.25">
      <c r="C496" s="42"/>
      <c r="D496" s="43">
        <v>2022</v>
      </c>
      <c r="E496" s="43">
        <v>2023</v>
      </c>
      <c r="F496" s="43">
        <v>2024</v>
      </c>
      <c r="G496" s="43">
        <v>2025</v>
      </c>
    </row>
    <row r="497" spans="3:7" x14ac:dyDescent="0.25">
      <c r="C497" s="44"/>
      <c r="D497" s="45" t="s">
        <v>17</v>
      </c>
      <c r="E497" s="45" t="s">
        <v>18</v>
      </c>
      <c r="F497" s="45" t="s">
        <v>18</v>
      </c>
      <c r="G497" s="45" t="s">
        <v>18</v>
      </c>
    </row>
    <row r="498" spans="3:7" x14ac:dyDescent="0.25">
      <c r="C498" s="34" t="s">
        <v>39</v>
      </c>
      <c r="D498" s="38" t="s">
        <v>213</v>
      </c>
      <c r="E498" s="38" t="s">
        <v>308</v>
      </c>
      <c r="F498" s="38" t="s">
        <v>84</v>
      </c>
      <c r="G498" s="38" t="s">
        <v>135</v>
      </c>
    </row>
    <row r="499" spans="3:7" x14ac:dyDescent="0.25">
      <c r="C499" s="34" t="s">
        <v>40</v>
      </c>
      <c r="D499" s="38" t="s">
        <v>322</v>
      </c>
      <c r="E499" s="38" t="s">
        <v>1841</v>
      </c>
      <c r="F499" s="38" t="s">
        <v>80</v>
      </c>
      <c r="G499" s="38" t="s">
        <v>443</v>
      </c>
    </row>
    <row r="500" spans="3:7" x14ac:dyDescent="0.25">
      <c r="C500" s="34" t="s">
        <v>43</v>
      </c>
      <c r="D500" s="38" t="s">
        <v>1840</v>
      </c>
      <c r="E500" s="38" t="s">
        <v>80</v>
      </c>
      <c r="F500" s="38" t="s">
        <v>80</v>
      </c>
      <c r="G500" s="38" t="s">
        <v>1630</v>
      </c>
    </row>
    <row r="501" spans="3:7" x14ac:dyDescent="0.25">
      <c r="C501" s="34" t="s">
        <v>46</v>
      </c>
      <c r="D501" s="38" t="s">
        <v>47</v>
      </c>
      <c r="E501" s="38" t="s">
        <v>1839</v>
      </c>
      <c r="F501" s="38" t="s">
        <v>1837</v>
      </c>
      <c r="G501" s="38" t="s">
        <v>134</v>
      </c>
    </row>
    <row r="502" spans="3:7" x14ac:dyDescent="0.25">
      <c r="C502" s="34" t="s">
        <v>49</v>
      </c>
      <c r="D502" s="38" t="s">
        <v>47</v>
      </c>
      <c r="E502" s="38" t="s">
        <v>1838</v>
      </c>
      <c r="F502" s="38" t="s">
        <v>1837</v>
      </c>
      <c r="G502" s="38" t="s">
        <v>1836</v>
      </c>
    </row>
    <row r="503" spans="3:7" x14ac:dyDescent="0.25">
      <c r="C503" s="34" t="s">
        <v>51</v>
      </c>
      <c r="D503" s="38" t="s">
        <v>47</v>
      </c>
      <c r="E503" s="38" t="s">
        <v>1835</v>
      </c>
      <c r="F503" s="38" t="s">
        <v>48</v>
      </c>
      <c r="G503" s="38" t="s">
        <v>1834</v>
      </c>
    </row>
    <row r="504" spans="3:7" x14ac:dyDescent="0.25">
      <c r="C504" s="1363" t="s">
        <v>52</v>
      </c>
      <c r="D504" s="1364"/>
      <c r="E504" s="1364"/>
      <c r="F504" s="1364"/>
      <c r="G504" s="1364"/>
    </row>
    <row r="505" spans="3:7" x14ac:dyDescent="0.25">
      <c r="C505" s="42"/>
      <c r="D505" s="43">
        <v>2022</v>
      </c>
      <c r="E505" s="43">
        <v>2023</v>
      </c>
      <c r="F505" s="43">
        <v>2024</v>
      </c>
      <c r="G505" s="43">
        <v>2025</v>
      </c>
    </row>
    <row r="506" spans="3:7" x14ac:dyDescent="0.25">
      <c r="C506" s="44"/>
      <c r="D506" s="45" t="s">
        <v>17</v>
      </c>
      <c r="E506" s="45" t="s">
        <v>18</v>
      </c>
      <c r="F506" s="45" t="s">
        <v>18</v>
      </c>
      <c r="G506" s="45" t="s">
        <v>18</v>
      </c>
    </row>
    <row r="507" spans="3:7" x14ac:dyDescent="0.25">
      <c r="C507" s="46" t="s">
        <v>53</v>
      </c>
      <c r="D507" s="47">
        <v>0</v>
      </c>
      <c r="E507" s="47">
        <v>0</v>
      </c>
      <c r="F507" s="47">
        <v>0</v>
      </c>
      <c r="G507" s="47">
        <v>0</v>
      </c>
    </row>
    <row r="508" spans="3:7" x14ac:dyDescent="0.25">
      <c r="C508" s="46" t="s">
        <v>54</v>
      </c>
      <c r="D508" s="47">
        <v>0</v>
      </c>
      <c r="E508" s="47">
        <v>0</v>
      </c>
      <c r="F508" s="47">
        <v>0</v>
      </c>
      <c r="G508" s="47">
        <v>0</v>
      </c>
    </row>
    <row r="509" spans="3:7" x14ac:dyDescent="0.25">
      <c r="C509" s="46" t="s">
        <v>55</v>
      </c>
      <c r="D509" s="47">
        <v>0</v>
      </c>
      <c r="E509" s="47">
        <v>0</v>
      </c>
      <c r="F509" s="47">
        <v>0</v>
      </c>
      <c r="G509" s="47">
        <v>0</v>
      </c>
    </row>
    <row r="510" spans="3:7" x14ac:dyDescent="0.25">
      <c r="C510" s="46" t="s">
        <v>56</v>
      </c>
      <c r="D510" s="47">
        <v>0</v>
      </c>
      <c r="E510" s="47">
        <v>0</v>
      </c>
      <c r="F510" s="47">
        <v>0</v>
      </c>
      <c r="G510" s="47">
        <v>0</v>
      </c>
    </row>
    <row r="511" spans="3:7" x14ac:dyDescent="0.25">
      <c r="C511" s="46" t="s">
        <v>54</v>
      </c>
      <c r="D511" s="47">
        <v>0</v>
      </c>
      <c r="E511" s="47">
        <v>0</v>
      </c>
      <c r="F511" s="47">
        <v>0</v>
      </c>
      <c r="G511" s="47">
        <v>0</v>
      </c>
    </row>
    <row r="512" spans="3:7" x14ac:dyDescent="0.25">
      <c r="C512" s="46" t="s">
        <v>55</v>
      </c>
      <c r="D512" s="47">
        <v>0</v>
      </c>
      <c r="E512" s="47">
        <v>0</v>
      </c>
      <c r="F512" s="47">
        <v>0</v>
      </c>
      <c r="G512" s="47">
        <v>0</v>
      </c>
    </row>
    <row r="513" spans="3:7" x14ac:dyDescent="0.25">
      <c r="C513" s="46" t="s">
        <v>57</v>
      </c>
      <c r="D513" s="47">
        <v>0</v>
      </c>
      <c r="E513" s="47">
        <v>0</v>
      </c>
      <c r="F513" s="47">
        <v>0</v>
      </c>
      <c r="G513" s="47">
        <v>0</v>
      </c>
    </row>
    <row r="514" spans="3:7" x14ac:dyDescent="0.25">
      <c r="C514" s="46" t="s">
        <v>54</v>
      </c>
      <c r="D514" s="47">
        <v>0</v>
      </c>
      <c r="E514" s="47">
        <v>0</v>
      </c>
      <c r="F514" s="47">
        <v>0</v>
      </c>
      <c r="G514" s="47">
        <v>0</v>
      </c>
    </row>
    <row r="515" spans="3:7" x14ac:dyDescent="0.25">
      <c r="C515" s="46" t="s">
        <v>55</v>
      </c>
      <c r="D515" s="47">
        <v>0</v>
      </c>
      <c r="E515" s="47">
        <v>0</v>
      </c>
      <c r="F515" s="47">
        <v>0</v>
      </c>
      <c r="G515" s="47">
        <v>0</v>
      </c>
    </row>
    <row r="516" spans="3:7" x14ac:dyDescent="0.25">
      <c r="C516" s="46" t="s">
        <v>58</v>
      </c>
      <c r="D516" s="47">
        <v>0</v>
      </c>
      <c r="E516" s="47">
        <v>0</v>
      </c>
      <c r="F516" s="47">
        <v>0</v>
      </c>
      <c r="G516" s="47">
        <v>0</v>
      </c>
    </row>
    <row r="517" spans="3:7" x14ac:dyDescent="0.25">
      <c r="C517" s="46" t="s">
        <v>54</v>
      </c>
      <c r="D517" s="47">
        <v>0</v>
      </c>
      <c r="E517" s="47">
        <v>0</v>
      </c>
      <c r="F517" s="47">
        <v>0</v>
      </c>
      <c r="G517" s="47">
        <v>0</v>
      </c>
    </row>
    <row r="518" spans="3:7" x14ac:dyDescent="0.25">
      <c r="C518" s="46" t="s">
        <v>55</v>
      </c>
      <c r="D518" s="47">
        <v>0</v>
      </c>
      <c r="E518" s="47">
        <v>0</v>
      </c>
      <c r="F518" s="47">
        <v>0</v>
      </c>
      <c r="G518" s="47">
        <v>0</v>
      </c>
    </row>
    <row r="519" spans="3:7" x14ac:dyDescent="0.25">
      <c r="C519" s="46" t="s">
        <v>59</v>
      </c>
      <c r="D519" s="47">
        <v>0</v>
      </c>
      <c r="E519" s="47">
        <v>0</v>
      </c>
      <c r="F519" s="47">
        <v>0</v>
      </c>
      <c r="G519" s="47">
        <v>0</v>
      </c>
    </row>
    <row r="520" spans="3:7" x14ac:dyDescent="0.25">
      <c r="C520" s="46" t="s">
        <v>54</v>
      </c>
      <c r="D520" s="47">
        <v>0</v>
      </c>
      <c r="E520" s="47">
        <v>0</v>
      </c>
      <c r="F520" s="47">
        <v>0</v>
      </c>
      <c r="G520" s="47">
        <v>0</v>
      </c>
    </row>
    <row r="521" spans="3:7" x14ac:dyDescent="0.25">
      <c r="C521" s="46" t="s">
        <v>55</v>
      </c>
      <c r="D521" s="47">
        <v>0</v>
      </c>
      <c r="E521" s="47">
        <v>0</v>
      </c>
      <c r="F521" s="47">
        <v>0</v>
      </c>
      <c r="G521" s="47">
        <v>0</v>
      </c>
    </row>
    <row r="522" spans="3:7" x14ac:dyDescent="0.25">
      <c r="C522" s="46" t="s">
        <v>60</v>
      </c>
      <c r="D522" s="47">
        <v>0</v>
      </c>
      <c r="E522" s="47">
        <v>0</v>
      </c>
      <c r="F522" s="47">
        <v>0</v>
      </c>
      <c r="G522" s="47">
        <v>0</v>
      </c>
    </row>
    <row r="523" spans="3:7" x14ac:dyDescent="0.25">
      <c r="C523" s="46" t="s">
        <v>54</v>
      </c>
      <c r="D523" s="47">
        <v>0</v>
      </c>
      <c r="E523" s="47">
        <v>0</v>
      </c>
      <c r="F523" s="47">
        <v>0</v>
      </c>
      <c r="G523" s="47">
        <v>0</v>
      </c>
    </row>
    <row r="524" spans="3:7" x14ac:dyDescent="0.25">
      <c r="C524" s="46" t="s">
        <v>55</v>
      </c>
      <c r="D524" s="47">
        <v>0</v>
      </c>
      <c r="E524" s="47">
        <v>0</v>
      </c>
      <c r="F524" s="47">
        <v>0</v>
      </c>
      <c r="G524" s="47">
        <v>0</v>
      </c>
    </row>
    <row r="525" spans="3:7" x14ac:dyDescent="0.25">
      <c r="C525" s="46" t="s">
        <v>61</v>
      </c>
      <c r="D525" s="47">
        <v>0</v>
      </c>
      <c r="E525" s="47">
        <v>0</v>
      </c>
      <c r="F525" s="47">
        <v>0</v>
      </c>
      <c r="G525" s="47">
        <v>0</v>
      </c>
    </row>
    <row r="526" spans="3:7" x14ac:dyDescent="0.25">
      <c r="C526" s="46" t="s">
        <v>54</v>
      </c>
      <c r="D526" s="47">
        <v>0</v>
      </c>
      <c r="E526" s="47">
        <v>0</v>
      </c>
      <c r="F526" s="47">
        <v>0</v>
      </c>
      <c r="G526" s="47">
        <v>0</v>
      </c>
    </row>
    <row r="527" spans="3:7" x14ac:dyDescent="0.25">
      <c r="C527" s="46" t="s">
        <v>55</v>
      </c>
      <c r="D527" s="47">
        <v>0</v>
      </c>
      <c r="E527" s="47">
        <v>0</v>
      </c>
      <c r="F527" s="47">
        <v>0</v>
      </c>
      <c r="G527" s="47">
        <v>0</v>
      </c>
    </row>
    <row r="528" spans="3:7" x14ac:dyDescent="0.25">
      <c r="C528" s="46" t="s">
        <v>62</v>
      </c>
      <c r="D528" s="47">
        <v>0</v>
      </c>
      <c r="E528" s="47">
        <v>0</v>
      </c>
      <c r="F528" s="47">
        <v>0</v>
      </c>
      <c r="G528" s="47">
        <v>0</v>
      </c>
    </row>
    <row r="529" spans="3:7" x14ac:dyDescent="0.25">
      <c r="C529" s="46" t="s">
        <v>54</v>
      </c>
      <c r="D529" s="47">
        <v>0</v>
      </c>
      <c r="E529" s="47">
        <v>0</v>
      </c>
      <c r="F529" s="47">
        <v>0</v>
      </c>
      <c r="G529" s="47">
        <v>0</v>
      </c>
    </row>
    <row r="530" spans="3:7" x14ac:dyDescent="0.25">
      <c r="C530" s="46" t="s">
        <v>63</v>
      </c>
      <c r="D530" s="47">
        <v>0</v>
      </c>
      <c r="E530" s="47">
        <v>0</v>
      </c>
      <c r="F530" s="47">
        <v>0</v>
      </c>
      <c r="G530" s="47">
        <v>0</v>
      </c>
    </row>
    <row r="531" spans="3:7" x14ac:dyDescent="0.25">
      <c r="C531" s="46" t="s">
        <v>64</v>
      </c>
      <c r="D531" s="47">
        <v>0</v>
      </c>
      <c r="E531" s="47">
        <v>0</v>
      </c>
      <c r="F531" s="47">
        <v>0</v>
      </c>
      <c r="G531" s="47">
        <v>0</v>
      </c>
    </row>
    <row r="532" spans="3:7" x14ac:dyDescent="0.25">
      <c r="C532" s="46" t="s">
        <v>65</v>
      </c>
      <c r="D532" s="47">
        <v>0</v>
      </c>
      <c r="E532" s="47">
        <v>0</v>
      </c>
      <c r="F532" s="47">
        <v>0</v>
      </c>
      <c r="G532" s="47">
        <v>0</v>
      </c>
    </row>
    <row r="533" spans="3:7" x14ac:dyDescent="0.25">
      <c r="C533" s="46" t="s">
        <v>66</v>
      </c>
      <c r="D533" s="47">
        <v>0</v>
      </c>
      <c r="E533" s="47">
        <v>0</v>
      </c>
      <c r="F533" s="47">
        <v>0</v>
      </c>
      <c r="G533" s="47">
        <v>0</v>
      </c>
    </row>
    <row r="534" spans="3:7" x14ac:dyDescent="0.25">
      <c r="C534" s="46" t="s">
        <v>67</v>
      </c>
      <c r="D534" s="47">
        <v>15000000</v>
      </c>
      <c r="E534" s="47">
        <v>27000000</v>
      </c>
      <c r="F534" s="47">
        <v>3000000</v>
      </c>
      <c r="G534" s="47">
        <v>6200000</v>
      </c>
    </row>
    <row r="535" spans="3:7" x14ac:dyDescent="0.25">
      <c r="C535" s="46" t="s">
        <v>54</v>
      </c>
      <c r="D535" s="47">
        <v>15000000</v>
      </c>
      <c r="E535" s="47">
        <v>27000000</v>
      </c>
      <c r="F535" s="47">
        <v>3000000</v>
      </c>
      <c r="G535" s="47">
        <v>6200000</v>
      </c>
    </row>
    <row r="536" spans="3:7" x14ac:dyDescent="0.25">
      <c r="C536" s="46" t="s">
        <v>63</v>
      </c>
      <c r="D536" s="47">
        <v>0</v>
      </c>
      <c r="E536" s="47">
        <v>0</v>
      </c>
      <c r="F536" s="47">
        <v>0</v>
      </c>
      <c r="G536" s="47">
        <v>0</v>
      </c>
    </row>
    <row r="537" spans="3:7" x14ac:dyDescent="0.25">
      <c r="C537" s="46" t="s">
        <v>64</v>
      </c>
      <c r="D537" s="47">
        <v>0</v>
      </c>
      <c r="E537" s="47">
        <v>0</v>
      </c>
      <c r="F537" s="47">
        <v>0</v>
      </c>
      <c r="G537" s="47">
        <v>0</v>
      </c>
    </row>
    <row r="538" spans="3:7" x14ac:dyDescent="0.25">
      <c r="C538" s="46" t="s">
        <v>65</v>
      </c>
      <c r="D538" s="47">
        <v>0</v>
      </c>
      <c r="E538" s="47">
        <v>0</v>
      </c>
      <c r="F538" s="47">
        <v>0</v>
      </c>
      <c r="G538" s="47">
        <v>0</v>
      </c>
    </row>
    <row r="539" spans="3:7" x14ac:dyDescent="0.25">
      <c r="C539" s="46" t="s">
        <v>66</v>
      </c>
      <c r="D539" s="47">
        <v>0</v>
      </c>
      <c r="E539" s="47">
        <v>0</v>
      </c>
      <c r="F539" s="47">
        <v>0</v>
      </c>
      <c r="G539" s="47">
        <v>0</v>
      </c>
    </row>
    <row r="540" spans="3:7" x14ac:dyDescent="0.25">
      <c r="C540" s="46" t="s">
        <v>68</v>
      </c>
      <c r="D540" s="47">
        <v>0</v>
      </c>
      <c r="E540" s="47">
        <v>0</v>
      </c>
      <c r="F540" s="47">
        <v>0</v>
      </c>
      <c r="G540" s="47">
        <v>0</v>
      </c>
    </row>
    <row r="541" spans="3:7" x14ac:dyDescent="0.25">
      <c r="C541" s="46" t="s">
        <v>54</v>
      </c>
      <c r="D541" s="47">
        <v>0</v>
      </c>
      <c r="E541" s="47">
        <v>0</v>
      </c>
      <c r="F541" s="47">
        <v>0</v>
      </c>
      <c r="G541" s="47">
        <v>0</v>
      </c>
    </row>
    <row r="542" spans="3:7" x14ac:dyDescent="0.25">
      <c r="C542" s="46" t="s">
        <v>63</v>
      </c>
      <c r="D542" s="47">
        <v>0</v>
      </c>
      <c r="E542" s="47">
        <v>0</v>
      </c>
      <c r="F542" s="47">
        <v>0</v>
      </c>
      <c r="G542" s="47">
        <v>0</v>
      </c>
    </row>
    <row r="543" spans="3:7" x14ac:dyDescent="0.25">
      <c r="C543" s="46" t="s">
        <v>64</v>
      </c>
      <c r="D543" s="47">
        <v>0</v>
      </c>
      <c r="E543" s="47">
        <v>0</v>
      </c>
      <c r="F543" s="47">
        <v>0</v>
      </c>
      <c r="G543" s="47">
        <v>0</v>
      </c>
    </row>
    <row r="544" spans="3:7" x14ac:dyDescent="0.25">
      <c r="C544" s="46" t="s">
        <v>65</v>
      </c>
      <c r="D544" s="47">
        <v>0</v>
      </c>
      <c r="E544" s="47">
        <v>0</v>
      </c>
      <c r="F544" s="47">
        <v>0</v>
      </c>
      <c r="G544" s="47">
        <v>0</v>
      </c>
    </row>
    <row r="545" spans="3:7" x14ac:dyDescent="0.25">
      <c r="C545" s="46" t="s">
        <v>66</v>
      </c>
      <c r="D545" s="47">
        <v>0</v>
      </c>
      <c r="E545" s="47">
        <v>0</v>
      </c>
      <c r="F545" s="47">
        <v>0</v>
      </c>
      <c r="G545" s="47">
        <v>0</v>
      </c>
    </row>
    <row r="546" spans="3:7" x14ac:dyDescent="0.25">
      <c r="C546" s="46" t="s">
        <v>69</v>
      </c>
      <c r="D546" s="47">
        <v>0</v>
      </c>
      <c r="E546" s="47">
        <v>0</v>
      </c>
      <c r="F546" s="47">
        <v>0</v>
      </c>
      <c r="G546" s="47">
        <v>0</v>
      </c>
    </row>
    <row r="547" spans="3:7" x14ac:dyDescent="0.25">
      <c r="C547" s="46" t="s">
        <v>70</v>
      </c>
      <c r="D547" s="47">
        <v>0</v>
      </c>
      <c r="E547" s="47">
        <v>0</v>
      </c>
      <c r="F547" s="47">
        <v>0</v>
      </c>
      <c r="G547" s="47">
        <v>0</v>
      </c>
    </row>
    <row r="548" spans="3:7" x14ac:dyDescent="0.25">
      <c r="C548" s="48" t="s">
        <v>71</v>
      </c>
      <c r="D548" s="47">
        <v>15000000</v>
      </c>
      <c r="E548" s="47">
        <v>27000000</v>
      </c>
      <c r="F548" s="47">
        <v>3000000</v>
      </c>
      <c r="G548" s="47">
        <v>6200000</v>
      </c>
    </row>
    <row r="549" spans="3:7" x14ac:dyDescent="0.25">
      <c r="C549" s="325" t="s">
        <v>1833</v>
      </c>
      <c r="D549" s="1370" t="s">
        <v>1832</v>
      </c>
      <c r="E549" s="1371"/>
      <c r="F549" s="1371"/>
      <c r="G549" s="1371"/>
    </row>
    <row r="550" spans="3:7" x14ac:dyDescent="0.25">
      <c r="C550" s="40" t="s">
        <v>33</v>
      </c>
      <c r="D550" s="1368" t="s">
        <v>1831</v>
      </c>
      <c r="E550" s="1369"/>
      <c r="F550" s="1369"/>
      <c r="G550" s="1369"/>
    </row>
    <row r="551" spans="3:7" x14ac:dyDescent="0.25">
      <c r="C551" s="41" t="s">
        <v>35</v>
      </c>
      <c r="D551" s="1361" t="s">
        <v>1830</v>
      </c>
      <c r="E551" s="1362"/>
      <c r="F551" s="1362"/>
      <c r="G551" s="1362"/>
    </row>
    <row r="552" spans="3:7" x14ac:dyDescent="0.25">
      <c r="C552" s="41" t="s">
        <v>37</v>
      </c>
      <c r="D552" s="1361" t="s">
        <v>1829</v>
      </c>
      <c r="E552" s="1362"/>
      <c r="F552" s="1362"/>
      <c r="G552" s="1362"/>
    </row>
    <row r="553" spans="3:7" x14ac:dyDescent="0.25">
      <c r="C553" s="42"/>
      <c r="D553" s="43">
        <v>2022</v>
      </c>
      <c r="E553" s="43">
        <v>2023</v>
      </c>
      <c r="F553" s="43">
        <v>2024</v>
      </c>
      <c r="G553" s="43">
        <v>2025</v>
      </c>
    </row>
    <row r="554" spans="3:7" x14ac:dyDescent="0.25">
      <c r="C554" s="44"/>
      <c r="D554" s="45" t="s">
        <v>17</v>
      </c>
      <c r="E554" s="45" t="s">
        <v>18</v>
      </c>
      <c r="F554" s="45" t="s">
        <v>18</v>
      </c>
      <c r="G554" s="45" t="s">
        <v>18</v>
      </c>
    </row>
    <row r="555" spans="3:7" x14ac:dyDescent="0.25">
      <c r="C555" s="34" t="s">
        <v>39</v>
      </c>
      <c r="D555" s="38" t="s">
        <v>84</v>
      </c>
      <c r="E555" s="38" t="s">
        <v>84</v>
      </c>
      <c r="F555" s="38" t="s">
        <v>48</v>
      </c>
      <c r="G555" s="38" t="s">
        <v>48</v>
      </c>
    </row>
    <row r="556" spans="3:7" x14ac:dyDescent="0.25">
      <c r="C556" s="34" t="s">
        <v>40</v>
      </c>
      <c r="D556" s="38" t="s">
        <v>1828</v>
      </c>
      <c r="E556" s="38" t="s">
        <v>1827</v>
      </c>
      <c r="F556" s="38" t="s">
        <v>48</v>
      </c>
      <c r="G556" s="38" t="s">
        <v>48</v>
      </c>
    </row>
    <row r="557" spans="3:7" x14ac:dyDescent="0.25">
      <c r="C557" s="34" t="s">
        <v>43</v>
      </c>
      <c r="D557" s="38" t="s">
        <v>1828</v>
      </c>
      <c r="E557" s="38" t="s">
        <v>1827</v>
      </c>
      <c r="F557" s="38" t="s">
        <v>48</v>
      </c>
      <c r="G557" s="38" t="s">
        <v>48</v>
      </c>
    </row>
    <row r="558" spans="3:7" x14ac:dyDescent="0.25">
      <c r="C558" s="34" t="s">
        <v>46</v>
      </c>
      <c r="D558" s="38" t="s">
        <v>47</v>
      </c>
      <c r="E558" s="38" t="s">
        <v>48</v>
      </c>
      <c r="F558" s="38" t="s">
        <v>238</v>
      </c>
      <c r="G558" s="38" t="s">
        <v>47</v>
      </c>
    </row>
    <row r="559" spans="3:7" x14ac:dyDescent="0.25">
      <c r="C559" s="34" t="s">
        <v>49</v>
      </c>
      <c r="D559" s="38" t="s">
        <v>47</v>
      </c>
      <c r="E559" s="38" t="s">
        <v>1826</v>
      </c>
      <c r="F559" s="38" t="s">
        <v>238</v>
      </c>
      <c r="G559" s="38" t="s">
        <v>47</v>
      </c>
    </row>
    <row r="560" spans="3:7" x14ac:dyDescent="0.25">
      <c r="C560" s="34" t="s">
        <v>51</v>
      </c>
      <c r="D560" s="38" t="s">
        <v>47</v>
      </c>
      <c r="E560" s="38" t="s">
        <v>1826</v>
      </c>
      <c r="F560" s="38" t="s">
        <v>238</v>
      </c>
      <c r="G560" s="38" t="s">
        <v>47</v>
      </c>
    </row>
    <row r="561" spans="3:7" x14ac:dyDescent="0.25">
      <c r="C561" s="1363" t="s">
        <v>52</v>
      </c>
      <c r="D561" s="1364"/>
      <c r="E561" s="1364"/>
      <c r="F561" s="1364"/>
      <c r="G561" s="1364"/>
    </row>
    <row r="562" spans="3:7" x14ac:dyDescent="0.25">
      <c r="C562" s="42"/>
      <c r="D562" s="43">
        <v>2022</v>
      </c>
      <c r="E562" s="43">
        <v>2023</v>
      </c>
      <c r="F562" s="43">
        <v>2024</v>
      </c>
      <c r="G562" s="43">
        <v>2025</v>
      </c>
    </row>
    <row r="563" spans="3:7" x14ac:dyDescent="0.25">
      <c r="C563" s="44"/>
      <c r="D563" s="45" t="s">
        <v>17</v>
      </c>
      <c r="E563" s="45" t="s">
        <v>18</v>
      </c>
      <c r="F563" s="45" t="s">
        <v>18</v>
      </c>
      <c r="G563" s="45" t="s">
        <v>18</v>
      </c>
    </row>
    <row r="564" spans="3:7" x14ac:dyDescent="0.25">
      <c r="C564" s="46" t="s">
        <v>53</v>
      </c>
      <c r="D564" s="47">
        <v>0</v>
      </c>
      <c r="E564" s="47">
        <v>0</v>
      </c>
      <c r="F564" s="47">
        <v>0</v>
      </c>
      <c r="G564" s="47">
        <v>0</v>
      </c>
    </row>
    <row r="565" spans="3:7" x14ac:dyDescent="0.25">
      <c r="C565" s="46" t="s">
        <v>54</v>
      </c>
      <c r="D565" s="47">
        <v>0</v>
      </c>
      <c r="E565" s="47">
        <v>0</v>
      </c>
      <c r="F565" s="47">
        <v>0</v>
      </c>
      <c r="G565" s="47">
        <v>0</v>
      </c>
    </row>
    <row r="566" spans="3:7" x14ac:dyDescent="0.25">
      <c r="C566" s="46" t="s">
        <v>55</v>
      </c>
      <c r="D566" s="47">
        <v>0</v>
      </c>
      <c r="E566" s="47">
        <v>0</v>
      </c>
      <c r="F566" s="47">
        <v>0</v>
      </c>
      <c r="G566" s="47">
        <v>0</v>
      </c>
    </row>
    <row r="567" spans="3:7" x14ac:dyDescent="0.25">
      <c r="C567" s="46" t="s">
        <v>56</v>
      </c>
      <c r="D567" s="47">
        <v>0</v>
      </c>
      <c r="E567" s="47">
        <v>0</v>
      </c>
      <c r="F567" s="47">
        <v>0</v>
      </c>
      <c r="G567" s="47">
        <v>0</v>
      </c>
    </row>
    <row r="568" spans="3:7" x14ac:dyDescent="0.25">
      <c r="C568" s="46" t="s">
        <v>54</v>
      </c>
      <c r="D568" s="47">
        <v>0</v>
      </c>
      <c r="E568" s="47">
        <v>0</v>
      </c>
      <c r="F568" s="47">
        <v>0</v>
      </c>
      <c r="G568" s="47">
        <v>0</v>
      </c>
    </row>
    <row r="569" spans="3:7" x14ac:dyDescent="0.25">
      <c r="C569" s="46" t="s">
        <v>55</v>
      </c>
      <c r="D569" s="47">
        <v>0</v>
      </c>
      <c r="E569" s="47">
        <v>0</v>
      </c>
      <c r="F569" s="47">
        <v>0</v>
      </c>
      <c r="G569" s="47">
        <v>0</v>
      </c>
    </row>
    <row r="570" spans="3:7" x14ac:dyDescent="0.25">
      <c r="C570" s="46" t="s">
        <v>57</v>
      </c>
      <c r="D570" s="47">
        <v>0</v>
      </c>
      <c r="E570" s="47">
        <v>0</v>
      </c>
      <c r="F570" s="47">
        <v>0</v>
      </c>
      <c r="G570" s="47">
        <v>0</v>
      </c>
    </row>
    <row r="571" spans="3:7" x14ac:dyDescent="0.25">
      <c r="C571" s="46" t="s">
        <v>54</v>
      </c>
      <c r="D571" s="47">
        <v>0</v>
      </c>
      <c r="E571" s="47">
        <v>0</v>
      </c>
      <c r="F571" s="47">
        <v>0</v>
      </c>
      <c r="G571" s="47">
        <v>0</v>
      </c>
    </row>
    <row r="572" spans="3:7" x14ac:dyDescent="0.25">
      <c r="C572" s="46" t="s">
        <v>55</v>
      </c>
      <c r="D572" s="47">
        <v>0</v>
      </c>
      <c r="E572" s="47">
        <v>0</v>
      </c>
      <c r="F572" s="47">
        <v>0</v>
      </c>
      <c r="G572" s="47">
        <v>0</v>
      </c>
    </row>
    <row r="573" spans="3:7" x14ac:dyDescent="0.25">
      <c r="C573" s="46" t="s">
        <v>58</v>
      </c>
      <c r="D573" s="47">
        <v>0</v>
      </c>
      <c r="E573" s="47">
        <v>0</v>
      </c>
      <c r="F573" s="47">
        <v>0</v>
      </c>
      <c r="G573" s="47">
        <v>0</v>
      </c>
    </row>
    <row r="574" spans="3:7" x14ac:dyDescent="0.25">
      <c r="C574" s="46" t="s">
        <v>54</v>
      </c>
      <c r="D574" s="47">
        <v>0</v>
      </c>
      <c r="E574" s="47">
        <v>0</v>
      </c>
      <c r="F574" s="47">
        <v>0</v>
      </c>
      <c r="G574" s="47">
        <v>0</v>
      </c>
    </row>
    <row r="575" spans="3:7" x14ac:dyDescent="0.25">
      <c r="C575" s="46" t="s">
        <v>55</v>
      </c>
      <c r="D575" s="47">
        <v>0</v>
      </c>
      <c r="E575" s="47">
        <v>0</v>
      </c>
      <c r="F575" s="47">
        <v>0</v>
      </c>
      <c r="G575" s="47">
        <v>0</v>
      </c>
    </row>
    <row r="576" spans="3:7" x14ac:dyDescent="0.25">
      <c r="C576" s="46" t="s">
        <v>59</v>
      </c>
      <c r="D576" s="47">
        <v>0</v>
      </c>
      <c r="E576" s="47">
        <v>0</v>
      </c>
      <c r="F576" s="47">
        <v>0</v>
      </c>
      <c r="G576" s="47">
        <v>0</v>
      </c>
    </row>
    <row r="577" spans="3:7" x14ac:dyDescent="0.25">
      <c r="C577" s="46" t="s">
        <v>54</v>
      </c>
      <c r="D577" s="47">
        <v>0</v>
      </c>
      <c r="E577" s="47">
        <v>0</v>
      </c>
      <c r="F577" s="47">
        <v>0</v>
      </c>
      <c r="G577" s="47">
        <v>0</v>
      </c>
    </row>
    <row r="578" spans="3:7" x14ac:dyDescent="0.25">
      <c r="C578" s="46" t="s">
        <v>55</v>
      </c>
      <c r="D578" s="47">
        <v>0</v>
      </c>
      <c r="E578" s="47">
        <v>0</v>
      </c>
      <c r="F578" s="47">
        <v>0</v>
      </c>
      <c r="G578" s="47">
        <v>0</v>
      </c>
    </row>
    <row r="579" spans="3:7" x14ac:dyDescent="0.25">
      <c r="C579" s="46" t="s">
        <v>60</v>
      </c>
      <c r="D579" s="47">
        <v>0</v>
      </c>
      <c r="E579" s="47">
        <v>0</v>
      </c>
      <c r="F579" s="47">
        <v>0</v>
      </c>
      <c r="G579" s="47">
        <v>0</v>
      </c>
    </row>
    <row r="580" spans="3:7" x14ac:dyDescent="0.25">
      <c r="C580" s="46" t="s">
        <v>54</v>
      </c>
      <c r="D580" s="47">
        <v>0</v>
      </c>
      <c r="E580" s="47">
        <v>0</v>
      </c>
      <c r="F580" s="47">
        <v>0</v>
      </c>
      <c r="G580" s="47">
        <v>0</v>
      </c>
    </row>
    <row r="581" spans="3:7" x14ac:dyDescent="0.25">
      <c r="C581" s="46" t="s">
        <v>55</v>
      </c>
      <c r="D581" s="47">
        <v>0</v>
      </c>
      <c r="E581" s="47">
        <v>0</v>
      </c>
      <c r="F581" s="47">
        <v>0</v>
      </c>
      <c r="G581" s="47">
        <v>0</v>
      </c>
    </row>
    <row r="582" spans="3:7" x14ac:dyDescent="0.25">
      <c r="C582" s="46" t="s">
        <v>61</v>
      </c>
      <c r="D582" s="47">
        <v>0</v>
      </c>
      <c r="E582" s="47">
        <v>0</v>
      </c>
      <c r="F582" s="47">
        <v>0</v>
      </c>
      <c r="G582" s="47">
        <v>0</v>
      </c>
    </row>
    <row r="583" spans="3:7" x14ac:dyDescent="0.25">
      <c r="C583" s="46" t="s">
        <v>54</v>
      </c>
      <c r="D583" s="47">
        <v>0</v>
      </c>
      <c r="E583" s="47">
        <v>0</v>
      </c>
      <c r="F583" s="47">
        <v>0</v>
      </c>
      <c r="G583" s="47">
        <v>0</v>
      </c>
    </row>
    <row r="584" spans="3:7" x14ac:dyDescent="0.25">
      <c r="C584" s="46" t="s">
        <v>55</v>
      </c>
      <c r="D584" s="47">
        <v>0</v>
      </c>
      <c r="E584" s="47">
        <v>0</v>
      </c>
      <c r="F584" s="47">
        <v>0</v>
      </c>
      <c r="G584" s="47">
        <v>0</v>
      </c>
    </row>
    <row r="585" spans="3:7" x14ac:dyDescent="0.25">
      <c r="C585" s="46" t="s">
        <v>62</v>
      </c>
      <c r="D585" s="47">
        <v>29000000</v>
      </c>
      <c r="E585" s="47">
        <v>38000000</v>
      </c>
      <c r="F585" s="47">
        <v>0</v>
      </c>
      <c r="G585" s="47">
        <v>0</v>
      </c>
    </row>
    <row r="586" spans="3:7" x14ac:dyDescent="0.25">
      <c r="C586" s="46" t="s">
        <v>54</v>
      </c>
      <c r="D586" s="47">
        <v>29000000</v>
      </c>
      <c r="E586" s="47">
        <v>38000000</v>
      </c>
      <c r="F586" s="47">
        <v>0</v>
      </c>
      <c r="G586" s="47">
        <v>0</v>
      </c>
    </row>
    <row r="587" spans="3:7" x14ac:dyDescent="0.25">
      <c r="C587" s="46" t="s">
        <v>63</v>
      </c>
      <c r="D587" s="47">
        <v>0</v>
      </c>
      <c r="E587" s="47">
        <v>0</v>
      </c>
      <c r="F587" s="47">
        <v>0</v>
      </c>
      <c r="G587" s="47">
        <v>0</v>
      </c>
    </row>
    <row r="588" spans="3:7" x14ac:dyDescent="0.25">
      <c r="C588" s="46" t="s">
        <v>64</v>
      </c>
      <c r="D588" s="47">
        <v>0</v>
      </c>
      <c r="E588" s="47">
        <v>0</v>
      </c>
      <c r="F588" s="47">
        <v>0</v>
      </c>
      <c r="G588" s="47">
        <v>0</v>
      </c>
    </row>
    <row r="589" spans="3:7" x14ac:dyDescent="0.25">
      <c r="C589" s="46" t="s">
        <v>65</v>
      </c>
      <c r="D589" s="47">
        <v>0</v>
      </c>
      <c r="E589" s="47">
        <v>0</v>
      </c>
      <c r="F589" s="47">
        <v>0</v>
      </c>
      <c r="G589" s="47">
        <v>0</v>
      </c>
    </row>
    <row r="590" spans="3:7" x14ac:dyDescent="0.25">
      <c r="C590" s="46" t="s">
        <v>66</v>
      </c>
      <c r="D590" s="47">
        <v>0</v>
      </c>
      <c r="E590" s="47">
        <v>0</v>
      </c>
      <c r="F590" s="47">
        <v>0</v>
      </c>
      <c r="G590" s="47">
        <v>0</v>
      </c>
    </row>
    <row r="591" spans="3:7" x14ac:dyDescent="0.25">
      <c r="C591" s="46" t="s">
        <v>67</v>
      </c>
      <c r="D591" s="47">
        <v>0</v>
      </c>
      <c r="E591" s="47">
        <v>0</v>
      </c>
      <c r="F591" s="47">
        <v>0</v>
      </c>
      <c r="G591" s="47">
        <v>0</v>
      </c>
    </row>
    <row r="592" spans="3:7" x14ac:dyDescent="0.25">
      <c r="C592" s="46" t="s">
        <v>54</v>
      </c>
      <c r="D592" s="47">
        <v>0</v>
      </c>
      <c r="E592" s="47">
        <v>0</v>
      </c>
      <c r="F592" s="47">
        <v>0</v>
      </c>
      <c r="G592" s="47">
        <v>0</v>
      </c>
    </row>
    <row r="593" spans="3:7" x14ac:dyDescent="0.25">
      <c r="C593" s="46" t="s">
        <v>63</v>
      </c>
      <c r="D593" s="47">
        <v>0</v>
      </c>
      <c r="E593" s="47">
        <v>0</v>
      </c>
      <c r="F593" s="47">
        <v>0</v>
      </c>
      <c r="G593" s="47">
        <v>0</v>
      </c>
    </row>
    <row r="594" spans="3:7" x14ac:dyDescent="0.25">
      <c r="C594" s="46" t="s">
        <v>64</v>
      </c>
      <c r="D594" s="47">
        <v>0</v>
      </c>
      <c r="E594" s="47">
        <v>0</v>
      </c>
      <c r="F594" s="47">
        <v>0</v>
      </c>
      <c r="G594" s="47">
        <v>0</v>
      </c>
    </row>
    <row r="595" spans="3:7" x14ac:dyDescent="0.25">
      <c r="C595" s="46" t="s">
        <v>65</v>
      </c>
      <c r="D595" s="47">
        <v>0</v>
      </c>
      <c r="E595" s="47">
        <v>0</v>
      </c>
      <c r="F595" s="47">
        <v>0</v>
      </c>
      <c r="G595" s="47">
        <v>0</v>
      </c>
    </row>
    <row r="596" spans="3:7" x14ac:dyDescent="0.25">
      <c r="C596" s="46" t="s">
        <v>66</v>
      </c>
      <c r="D596" s="47">
        <v>0</v>
      </c>
      <c r="E596" s="47">
        <v>0</v>
      </c>
      <c r="F596" s="47">
        <v>0</v>
      </c>
      <c r="G596" s="47">
        <v>0</v>
      </c>
    </row>
    <row r="597" spans="3:7" x14ac:dyDescent="0.25">
      <c r="C597" s="46" t="s">
        <v>68</v>
      </c>
      <c r="D597" s="47">
        <v>0</v>
      </c>
      <c r="E597" s="47">
        <v>0</v>
      </c>
      <c r="F597" s="47">
        <v>0</v>
      </c>
      <c r="G597" s="47">
        <v>0</v>
      </c>
    </row>
    <row r="598" spans="3:7" x14ac:dyDescent="0.25">
      <c r="C598" s="46" t="s">
        <v>54</v>
      </c>
      <c r="D598" s="47">
        <v>0</v>
      </c>
      <c r="E598" s="47">
        <v>0</v>
      </c>
      <c r="F598" s="47">
        <v>0</v>
      </c>
      <c r="G598" s="47">
        <v>0</v>
      </c>
    </row>
    <row r="599" spans="3:7" x14ac:dyDescent="0.25">
      <c r="C599" s="46" t="s">
        <v>63</v>
      </c>
      <c r="D599" s="47">
        <v>0</v>
      </c>
      <c r="E599" s="47">
        <v>0</v>
      </c>
      <c r="F599" s="47">
        <v>0</v>
      </c>
      <c r="G599" s="47">
        <v>0</v>
      </c>
    </row>
    <row r="600" spans="3:7" x14ac:dyDescent="0.25">
      <c r="C600" s="46" t="s">
        <v>64</v>
      </c>
      <c r="D600" s="47">
        <v>0</v>
      </c>
      <c r="E600" s="47">
        <v>0</v>
      </c>
      <c r="F600" s="47">
        <v>0</v>
      </c>
      <c r="G600" s="47">
        <v>0</v>
      </c>
    </row>
    <row r="601" spans="3:7" x14ac:dyDescent="0.25">
      <c r="C601" s="46" t="s">
        <v>65</v>
      </c>
      <c r="D601" s="47">
        <v>0</v>
      </c>
      <c r="E601" s="47">
        <v>0</v>
      </c>
      <c r="F601" s="47">
        <v>0</v>
      </c>
      <c r="G601" s="47">
        <v>0</v>
      </c>
    </row>
    <row r="602" spans="3:7" x14ac:dyDescent="0.25">
      <c r="C602" s="46" t="s">
        <v>66</v>
      </c>
      <c r="D602" s="47">
        <v>0</v>
      </c>
      <c r="E602" s="47">
        <v>0</v>
      </c>
      <c r="F602" s="47">
        <v>0</v>
      </c>
      <c r="G602" s="47">
        <v>0</v>
      </c>
    </row>
    <row r="603" spans="3:7" x14ac:dyDescent="0.25">
      <c r="C603" s="46" t="s">
        <v>69</v>
      </c>
      <c r="D603" s="47">
        <v>0</v>
      </c>
      <c r="E603" s="47">
        <v>0</v>
      </c>
      <c r="F603" s="47">
        <v>0</v>
      </c>
      <c r="G603" s="47">
        <v>0</v>
      </c>
    </row>
    <row r="604" spans="3:7" x14ac:dyDescent="0.25">
      <c r="C604" s="46" t="s">
        <v>70</v>
      </c>
      <c r="D604" s="47">
        <v>0</v>
      </c>
      <c r="E604" s="47">
        <v>0</v>
      </c>
      <c r="F604" s="47">
        <v>0</v>
      </c>
      <c r="G604" s="47">
        <v>0</v>
      </c>
    </row>
    <row r="605" spans="3:7" x14ac:dyDescent="0.25">
      <c r="C605" s="48" t="s">
        <v>71</v>
      </c>
      <c r="D605" s="47">
        <v>29000000</v>
      </c>
      <c r="E605" s="47">
        <v>38000000</v>
      </c>
      <c r="F605" s="47">
        <v>0</v>
      </c>
      <c r="G605" s="47">
        <v>0</v>
      </c>
    </row>
    <row r="606" spans="3:7" x14ac:dyDescent="0.25">
      <c r="C606" s="40" t="s">
        <v>33</v>
      </c>
      <c r="D606" s="1368" t="s">
        <v>1825</v>
      </c>
      <c r="E606" s="1369"/>
      <c r="F606" s="1369"/>
      <c r="G606" s="1369"/>
    </row>
    <row r="607" spans="3:7" x14ac:dyDescent="0.25">
      <c r="C607" s="41" t="s">
        <v>35</v>
      </c>
      <c r="D607" s="1361" t="s">
        <v>1824</v>
      </c>
      <c r="E607" s="1362"/>
      <c r="F607" s="1362"/>
      <c r="G607" s="1362"/>
    </row>
    <row r="608" spans="3:7" x14ac:dyDescent="0.25">
      <c r="C608" s="41" t="s">
        <v>37</v>
      </c>
      <c r="D608" s="1361" t="s">
        <v>1823</v>
      </c>
      <c r="E608" s="1362"/>
      <c r="F608" s="1362"/>
      <c r="G608" s="1362"/>
    </row>
    <row r="609" spans="3:7" x14ac:dyDescent="0.25">
      <c r="C609" s="42"/>
      <c r="D609" s="43">
        <v>2022</v>
      </c>
      <c r="E609" s="43">
        <v>2023</v>
      </c>
      <c r="F609" s="43">
        <v>2024</v>
      </c>
      <c r="G609" s="43">
        <v>2025</v>
      </c>
    </row>
    <row r="610" spans="3:7" x14ac:dyDescent="0.25">
      <c r="C610" s="44"/>
      <c r="D610" s="45" t="s">
        <v>17</v>
      </c>
      <c r="E610" s="45" t="s">
        <v>18</v>
      </c>
      <c r="F610" s="45" t="s">
        <v>18</v>
      </c>
      <c r="G610" s="45" t="s">
        <v>18</v>
      </c>
    </row>
    <row r="611" spans="3:7" x14ac:dyDescent="0.25">
      <c r="C611" s="34" t="s">
        <v>39</v>
      </c>
      <c r="D611" s="38" t="s">
        <v>143</v>
      </c>
      <c r="E611" s="38" t="s">
        <v>135</v>
      </c>
      <c r="F611" s="38" t="s">
        <v>48</v>
      </c>
      <c r="G611" s="38" t="s">
        <v>48</v>
      </c>
    </row>
    <row r="612" spans="3:7" x14ac:dyDescent="0.25">
      <c r="C612" s="34" t="s">
        <v>40</v>
      </c>
      <c r="D612" s="38" t="s">
        <v>1822</v>
      </c>
      <c r="E612" s="38" t="s">
        <v>1821</v>
      </c>
      <c r="F612" s="38" t="s">
        <v>48</v>
      </c>
      <c r="G612" s="38" t="s">
        <v>48</v>
      </c>
    </row>
    <row r="613" spans="3:7" x14ac:dyDescent="0.25">
      <c r="C613" s="34" t="s">
        <v>43</v>
      </c>
      <c r="D613" s="38" t="s">
        <v>1820</v>
      </c>
      <c r="E613" s="38" t="s">
        <v>1819</v>
      </c>
      <c r="F613" s="38" t="s">
        <v>48</v>
      </c>
      <c r="G613" s="38" t="s">
        <v>48</v>
      </c>
    </row>
    <row r="614" spans="3:7" x14ac:dyDescent="0.25">
      <c r="C614" s="34" t="s">
        <v>46</v>
      </c>
      <c r="D614" s="38" t="s">
        <v>47</v>
      </c>
      <c r="E614" s="38" t="s">
        <v>725</v>
      </c>
      <c r="F614" s="38" t="s">
        <v>238</v>
      </c>
      <c r="G614" s="38" t="s">
        <v>47</v>
      </c>
    </row>
    <row r="615" spans="3:7" x14ac:dyDescent="0.25">
      <c r="C615" s="34" t="s">
        <v>49</v>
      </c>
      <c r="D615" s="38" t="s">
        <v>47</v>
      </c>
      <c r="E615" s="38" t="s">
        <v>1818</v>
      </c>
      <c r="F615" s="38" t="s">
        <v>238</v>
      </c>
      <c r="G615" s="38" t="s">
        <v>47</v>
      </c>
    </row>
    <row r="616" spans="3:7" x14ac:dyDescent="0.25">
      <c r="C616" s="34" t="s">
        <v>51</v>
      </c>
      <c r="D616" s="38" t="s">
        <v>47</v>
      </c>
      <c r="E616" s="38" t="s">
        <v>1817</v>
      </c>
      <c r="F616" s="38" t="s">
        <v>238</v>
      </c>
      <c r="G616" s="38" t="s">
        <v>47</v>
      </c>
    </row>
    <row r="617" spans="3:7" x14ac:dyDescent="0.25">
      <c r="C617" s="1363" t="s">
        <v>52</v>
      </c>
      <c r="D617" s="1364"/>
      <c r="E617" s="1364"/>
      <c r="F617" s="1364"/>
      <c r="G617" s="1364"/>
    </row>
    <row r="618" spans="3:7" x14ac:dyDescent="0.25">
      <c r="C618" s="42"/>
      <c r="D618" s="43">
        <v>2022</v>
      </c>
      <c r="E618" s="43">
        <v>2023</v>
      </c>
      <c r="F618" s="43">
        <v>2024</v>
      </c>
      <c r="G618" s="43">
        <v>2025</v>
      </c>
    </row>
    <row r="619" spans="3:7" x14ac:dyDescent="0.25">
      <c r="C619" s="44"/>
      <c r="D619" s="45" t="s">
        <v>17</v>
      </c>
      <c r="E619" s="45" t="s">
        <v>18</v>
      </c>
      <c r="F619" s="45" t="s">
        <v>18</v>
      </c>
      <c r="G619" s="45" t="s">
        <v>18</v>
      </c>
    </row>
    <row r="620" spans="3:7" x14ac:dyDescent="0.25">
      <c r="C620" s="46" t="s">
        <v>53</v>
      </c>
      <c r="D620" s="47">
        <v>0</v>
      </c>
      <c r="E620" s="47">
        <v>0</v>
      </c>
      <c r="F620" s="47">
        <v>0</v>
      </c>
      <c r="G620" s="47">
        <v>0</v>
      </c>
    </row>
    <row r="621" spans="3:7" x14ac:dyDescent="0.25">
      <c r="C621" s="46" t="s">
        <v>54</v>
      </c>
      <c r="D621" s="47">
        <v>0</v>
      </c>
      <c r="E621" s="47">
        <v>0</v>
      </c>
      <c r="F621" s="47">
        <v>0</v>
      </c>
      <c r="G621" s="47">
        <v>0</v>
      </c>
    </row>
    <row r="622" spans="3:7" x14ac:dyDescent="0.25">
      <c r="C622" s="46" t="s">
        <v>55</v>
      </c>
      <c r="D622" s="47">
        <v>0</v>
      </c>
      <c r="E622" s="47">
        <v>0</v>
      </c>
      <c r="F622" s="47">
        <v>0</v>
      </c>
      <c r="G622" s="47">
        <v>0</v>
      </c>
    </row>
    <row r="623" spans="3:7" x14ac:dyDescent="0.25">
      <c r="C623" s="46" t="s">
        <v>56</v>
      </c>
      <c r="D623" s="47">
        <v>0</v>
      </c>
      <c r="E623" s="47">
        <v>0</v>
      </c>
      <c r="F623" s="47">
        <v>0</v>
      </c>
      <c r="G623" s="47">
        <v>0</v>
      </c>
    </row>
    <row r="624" spans="3:7" x14ac:dyDescent="0.25">
      <c r="C624" s="46" t="s">
        <v>54</v>
      </c>
      <c r="D624" s="47">
        <v>0</v>
      </c>
      <c r="E624" s="47">
        <v>0</v>
      </c>
      <c r="F624" s="47">
        <v>0</v>
      </c>
      <c r="G624" s="47">
        <v>0</v>
      </c>
    </row>
    <row r="625" spans="3:7" x14ac:dyDescent="0.25">
      <c r="C625" s="46" t="s">
        <v>55</v>
      </c>
      <c r="D625" s="47">
        <v>0</v>
      </c>
      <c r="E625" s="47">
        <v>0</v>
      </c>
      <c r="F625" s="47">
        <v>0</v>
      </c>
      <c r="G625" s="47">
        <v>0</v>
      </c>
    </row>
    <row r="626" spans="3:7" x14ac:dyDescent="0.25">
      <c r="C626" s="46" t="s">
        <v>57</v>
      </c>
      <c r="D626" s="47">
        <v>0</v>
      </c>
      <c r="E626" s="47">
        <v>0</v>
      </c>
      <c r="F626" s="47">
        <v>0</v>
      </c>
      <c r="G626" s="47">
        <v>0</v>
      </c>
    </row>
    <row r="627" spans="3:7" x14ac:dyDescent="0.25">
      <c r="C627" s="46" t="s">
        <v>54</v>
      </c>
      <c r="D627" s="47">
        <v>0</v>
      </c>
      <c r="E627" s="47">
        <v>0</v>
      </c>
      <c r="F627" s="47">
        <v>0</v>
      </c>
      <c r="G627" s="47">
        <v>0</v>
      </c>
    </row>
    <row r="628" spans="3:7" x14ac:dyDescent="0.25">
      <c r="C628" s="46" t="s">
        <v>55</v>
      </c>
      <c r="D628" s="47">
        <v>0</v>
      </c>
      <c r="E628" s="47">
        <v>0</v>
      </c>
      <c r="F628" s="47">
        <v>0</v>
      </c>
      <c r="G628" s="47">
        <v>0</v>
      </c>
    </row>
    <row r="629" spans="3:7" x14ac:dyDescent="0.25">
      <c r="C629" s="46" t="s">
        <v>58</v>
      </c>
      <c r="D629" s="47">
        <v>0</v>
      </c>
      <c r="E629" s="47">
        <v>0</v>
      </c>
      <c r="F629" s="47">
        <v>0</v>
      </c>
      <c r="G629" s="47">
        <v>0</v>
      </c>
    </row>
    <row r="630" spans="3:7" x14ac:dyDescent="0.25">
      <c r="C630" s="46" t="s">
        <v>54</v>
      </c>
      <c r="D630" s="47">
        <v>0</v>
      </c>
      <c r="E630" s="47">
        <v>0</v>
      </c>
      <c r="F630" s="47">
        <v>0</v>
      </c>
      <c r="G630" s="47">
        <v>0</v>
      </c>
    </row>
    <row r="631" spans="3:7" x14ac:dyDescent="0.25">
      <c r="C631" s="46" t="s">
        <v>55</v>
      </c>
      <c r="D631" s="47">
        <v>0</v>
      </c>
      <c r="E631" s="47">
        <v>0</v>
      </c>
      <c r="F631" s="47">
        <v>0</v>
      </c>
      <c r="G631" s="47">
        <v>0</v>
      </c>
    </row>
    <row r="632" spans="3:7" x14ac:dyDescent="0.25">
      <c r="C632" s="46" t="s">
        <v>59</v>
      </c>
      <c r="D632" s="47">
        <v>0</v>
      </c>
      <c r="E632" s="47">
        <v>0</v>
      </c>
      <c r="F632" s="47">
        <v>0</v>
      </c>
      <c r="G632" s="47">
        <v>0</v>
      </c>
    </row>
    <row r="633" spans="3:7" x14ac:dyDescent="0.25">
      <c r="C633" s="46" t="s">
        <v>54</v>
      </c>
      <c r="D633" s="47">
        <v>0</v>
      </c>
      <c r="E633" s="47">
        <v>0</v>
      </c>
      <c r="F633" s="47">
        <v>0</v>
      </c>
      <c r="G633" s="47">
        <v>0</v>
      </c>
    </row>
    <row r="634" spans="3:7" x14ac:dyDescent="0.25">
      <c r="C634" s="46" t="s">
        <v>55</v>
      </c>
      <c r="D634" s="47">
        <v>0</v>
      </c>
      <c r="E634" s="47">
        <v>0</v>
      </c>
      <c r="F634" s="47">
        <v>0</v>
      </c>
      <c r="G634" s="47">
        <v>0</v>
      </c>
    </row>
    <row r="635" spans="3:7" x14ac:dyDescent="0.25">
      <c r="C635" s="46" t="s">
        <v>60</v>
      </c>
      <c r="D635" s="47">
        <v>0</v>
      </c>
      <c r="E635" s="47">
        <v>0</v>
      </c>
      <c r="F635" s="47">
        <v>0</v>
      </c>
      <c r="G635" s="47">
        <v>0</v>
      </c>
    </row>
    <row r="636" spans="3:7" x14ac:dyDescent="0.25">
      <c r="C636" s="46" t="s">
        <v>54</v>
      </c>
      <c r="D636" s="47">
        <v>0</v>
      </c>
      <c r="E636" s="47">
        <v>0</v>
      </c>
      <c r="F636" s="47">
        <v>0</v>
      </c>
      <c r="G636" s="47">
        <v>0</v>
      </c>
    </row>
    <row r="637" spans="3:7" x14ac:dyDescent="0.25">
      <c r="C637" s="46" t="s">
        <v>55</v>
      </c>
      <c r="D637" s="47">
        <v>0</v>
      </c>
      <c r="E637" s="47">
        <v>0</v>
      </c>
      <c r="F637" s="47">
        <v>0</v>
      </c>
      <c r="G637" s="47">
        <v>0</v>
      </c>
    </row>
    <row r="638" spans="3:7" x14ac:dyDescent="0.25">
      <c r="C638" s="46" t="s">
        <v>61</v>
      </c>
      <c r="D638" s="47">
        <v>0</v>
      </c>
      <c r="E638" s="47">
        <v>0</v>
      </c>
      <c r="F638" s="47">
        <v>0</v>
      </c>
      <c r="G638" s="47">
        <v>0</v>
      </c>
    </row>
    <row r="639" spans="3:7" x14ac:dyDescent="0.25">
      <c r="C639" s="46" t="s">
        <v>54</v>
      </c>
      <c r="D639" s="47">
        <v>0</v>
      </c>
      <c r="E639" s="47">
        <v>0</v>
      </c>
      <c r="F639" s="47">
        <v>0</v>
      </c>
      <c r="G639" s="47">
        <v>0</v>
      </c>
    </row>
    <row r="640" spans="3:7" x14ac:dyDescent="0.25">
      <c r="C640" s="46" t="s">
        <v>55</v>
      </c>
      <c r="D640" s="47">
        <v>0</v>
      </c>
      <c r="E640" s="47">
        <v>0</v>
      </c>
      <c r="F640" s="47">
        <v>0</v>
      </c>
      <c r="G640" s="47">
        <v>0</v>
      </c>
    </row>
    <row r="641" spans="3:7" x14ac:dyDescent="0.25">
      <c r="C641" s="46" t="s">
        <v>62</v>
      </c>
      <c r="D641" s="47">
        <v>0</v>
      </c>
      <c r="E641" s="47">
        <v>0</v>
      </c>
      <c r="F641" s="47">
        <v>0</v>
      </c>
      <c r="G641" s="47">
        <v>0</v>
      </c>
    </row>
    <row r="642" spans="3:7" x14ac:dyDescent="0.25">
      <c r="C642" s="46" t="s">
        <v>54</v>
      </c>
      <c r="D642" s="47">
        <v>0</v>
      </c>
      <c r="E642" s="47">
        <v>0</v>
      </c>
      <c r="F642" s="47">
        <v>0</v>
      </c>
      <c r="G642" s="47">
        <v>0</v>
      </c>
    </row>
    <row r="643" spans="3:7" x14ac:dyDescent="0.25">
      <c r="C643" s="46" t="s">
        <v>63</v>
      </c>
      <c r="D643" s="47">
        <v>0</v>
      </c>
      <c r="E643" s="47">
        <v>0</v>
      </c>
      <c r="F643" s="47">
        <v>0</v>
      </c>
      <c r="G643" s="47">
        <v>0</v>
      </c>
    </row>
    <row r="644" spans="3:7" x14ac:dyDescent="0.25">
      <c r="C644" s="46" t="s">
        <v>64</v>
      </c>
      <c r="D644" s="47">
        <v>0</v>
      </c>
      <c r="E644" s="47">
        <v>0</v>
      </c>
      <c r="F644" s="47">
        <v>0</v>
      </c>
      <c r="G644" s="47">
        <v>0</v>
      </c>
    </row>
    <row r="645" spans="3:7" x14ac:dyDescent="0.25">
      <c r="C645" s="46" t="s">
        <v>65</v>
      </c>
      <c r="D645" s="47">
        <v>0</v>
      </c>
      <c r="E645" s="47">
        <v>0</v>
      </c>
      <c r="F645" s="47">
        <v>0</v>
      </c>
      <c r="G645" s="47">
        <v>0</v>
      </c>
    </row>
    <row r="646" spans="3:7" x14ac:dyDescent="0.25">
      <c r="C646" s="46" t="s">
        <v>66</v>
      </c>
      <c r="D646" s="47">
        <v>0</v>
      </c>
      <c r="E646" s="47">
        <v>0</v>
      </c>
      <c r="F646" s="47">
        <v>0</v>
      </c>
      <c r="G646" s="47">
        <v>0</v>
      </c>
    </row>
    <row r="647" spans="3:7" x14ac:dyDescent="0.25">
      <c r="C647" s="46" t="s">
        <v>67</v>
      </c>
      <c r="D647" s="47">
        <v>52700000</v>
      </c>
      <c r="E647" s="47">
        <v>30920000</v>
      </c>
      <c r="F647" s="47">
        <v>0</v>
      </c>
      <c r="G647" s="47">
        <v>0</v>
      </c>
    </row>
    <row r="648" spans="3:7" x14ac:dyDescent="0.25">
      <c r="C648" s="46" t="s">
        <v>54</v>
      </c>
      <c r="D648" s="47">
        <v>52700000</v>
      </c>
      <c r="E648" s="47">
        <v>30920000</v>
      </c>
      <c r="F648" s="47">
        <v>0</v>
      </c>
      <c r="G648" s="47">
        <v>0</v>
      </c>
    </row>
    <row r="649" spans="3:7" x14ac:dyDescent="0.25">
      <c r="C649" s="46" t="s">
        <v>63</v>
      </c>
      <c r="D649" s="47">
        <v>0</v>
      </c>
      <c r="E649" s="47">
        <v>0</v>
      </c>
      <c r="F649" s="47">
        <v>0</v>
      </c>
      <c r="G649" s="47">
        <v>0</v>
      </c>
    </row>
    <row r="650" spans="3:7" x14ac:dyDescent="0.25">
      <c r="C650" s="46" t="s">
        <v>64</v>
      </c>
      <c r="D650" s="47">
        <v>0</v>
      </c>
      <c r="E650" s="47">
        <v>0</v>
      </c>
      <c r="F650" s="47">
        <v>0</v>
      </c>
      <c r="G650" s="47">
        <v>0</v>
      </c>
    </row>
    <row r="651" spans="3:7" x14ac:dyDescent="0.25">
      <c r="C651" s="46" t="s">
        <v>65</v>
      </c>
      <c r="D651" s="47">
        <v>0</v>
      </c>
      <c r="E651" s="47">
        <v>0</v>
      </c>
      <c r="F651" s="47">
        <v>0</v>
      </c>
      <c r="G651" s="47">
        <v>0</v>
      </c>
    </row>
    <row r="652" spans="3:7" x14ac:dyDescent="0.25">
      <c r="C652" s="46" t="s">
        <v>66</v>
      </c>
      <c r="D652" s="47">
        <v>0</v>
      </c>
      <c r="E652" s="47">
        <v>0</v>
      </c>
      <c r="F652" s="47">
        <v>0</v>
      </c>
      <c r="G652" s="47">
        <v>0</v>
      </c>
    </row>
    <row r="653" spans="3:7" x14ac:dyDescent="0.25">
      <c r="C653" s="46" t="s">
        <v>68</v>
      </c>
      <c r="D653" s="47">
        <v>0</v>
      </c>
      <c r="E653" s="47">
        <v>0</v>
      </c>
      <c r="F653" s="47">
        <v>0</v>
      </c>
      <c r="G653" s="47">
        <v>0</v>
      </c>
    </row>
    <row r="654" spans="3:7" x14ac:dyDescent="0.25">
      <c r="C654" s="46" t="s">
        <v>54</v>
      </c>
      <c r="D654" s="47">
        <v>0</v>
      </c>
      <c r="E654" s="47">
        <v>0</v>
      </c>
      <c r="F654" s="47">
        <v>0</v>
      </c>
      <c r="G654" s="47">
        <v>0</v>
      </c>
    </row>
    <row r="655" spans="3:7" x14ac:dyDescent="0.25">
      <c r="C655" s="46" t="s">
        <v>63</v>
      </c>
      <c r="D655" s="47">
        <v>0</v>
      </c>
      <c r="E655" s="47">
        <v>0</v>
      </c>
      <c r="F655" s="47">
        <v>0</v>
      </c>
      <c r="G655" s="47">
        <v>0</v>
      </c>
    </row>
    <row r="656" spans="3:7" x14ac:dyDescent="0.25">
      <c r="C656" s="46" t="s">
        <v>64</v>
      </c>
      <c r="D656" s="47">
        <v>0</v>
      </c>
      <c r="E656" s="47">
        <v>0</v>
      </c>
      <c r="F656" s="47">
        <v>0</v>
      </c>
      <c r="G656" s="47">
        <v>0</v>
      </c>
    </row>
    <row r="657" spans="3:7" x14ac:dyDescent="0.25">
      <c r="C657" s="46" t="s">
        <v>65</v>
      </c>
      <c r="D657" s="47">
        <v>0</v>
      </c>
      <c r="E657" s="47">
        <v>0</v>
      </c>
      <c r="F657" s="47">
        <v>0</v>
      </c>
      <c r="G657" s="47">
        <v>0</v>
      </c>
    </row>
    <row r="658" spans="3:7" x14ac:dyDescent="0.25">
      <c r="C658" s="46" t="s">
        <v>66</v>
      </c>
      <c r="D658" s="47">
        <v>0</v>
      </c>
      <c r="E658" s="47">
        <v>0</v>
      </c>
      <c r="F658" s="47">
        <v>0</v>
      </c>
      <c r="G658" s="47">
        <v>0</v>
      </c>
    </row>
    <row r="659" spans="3:7" x14ac:dyDescent="0.25">
      <c r="C659" s="46" t="s">
        <v>69</v>
      </c>
      <c r="D659" s="47">
        <v>0</v>
      </c>
      <c r="E659" s="47">
        <v>0</v>
      </c>
      <c r="F659" s="47">
        <v>0</v>
      </c>
      <c r="G659" s="47">
        <v>0</v>
      </c>
    </row>
    <row r="660" spans="3:7" x14ac:dyDescent="0.25">
      <c r="C660" s="46" t="s">
        <v>70</v>
      </c>
      <c r="D660" s="47">
        <v>0</v>
      </c>
      <c r="E660" s="47">
        <v>0</v>
      </c>
      <c r="F660" s="47">
        <v>0</v>
      </c>
      <c r="G660" s="47">
        <v>0</v>
      </c>
    </row>
    <row r="661" spans="3:7" x14ac:dyDescent="0.25">
      <c r="C661" s="48" t="s">
        <v>71</v>
      </c>
      <c r="D661" s="47">
        <v>52700000</v>
      </c>
      <c r="E661" s="47">
        <v>30920000</v>
      </c>
      <c r="F661" s="47">
        <v>0</v>
      </c>
      <c r="G661" s="47">
        <v>0</v>
      </c>
    </row>
    <row r="662" spans="3:7" x14ac:dyDescent="0.25">
      <c r="C662" s="325" t="s">
        <v>1816</v>
      </c>
      <c r="D662" s="1370" t="s">
        <v>1815</v>
      </c>
      <c r="E662" s="1371"/>
      <c r="F662" s="1371"/>
      <c r="G662" s="1371"/>
    </row>
    <row r="663" spans="3:7" x14ac:dyDescent="0.25">
      <c r="C663" s="40" t="s">
        <v>33</v>
      </c>
      <c r="D663" s="1368" t="s">
        <v>1814</v>
      </c>
      <c r="E663" s="1369"/>
      <c r="F663" s="1369"/>
      <c r="G663" s="1369"/>
    </row>
    <row r="664" spans="3:7" x14ac:dyDescent="0.25">
      <c r="C664" s="41" t="s">
        <v>35</v>
      </c>
      <c r="D664" s="1361" t="s">
        <v>1813</v>
      </c>
      <c r="E664" s="1362"/>
      <c r="F664" s="1362"/>
      <c r="G664" s="1362"/>
    </row>
    <row r="665" spans="3:7" x14ac:dyDescent="0.25">
      <c r="C665" s="41" t="s">
        <v>37</v>
      </c>
      <c r="D665" s="1361" t="s">
        <v>1812</v>
      </c>
      <c r="E665" s="1362"/>
      <c r="F665" s="1362"/>
      <c r="G665" s="1362"/>
    </row>
    <row r="666" spans="3:7" x14ac:dyDescent="0.25">
      <c r="C666" s="42"/>
      <c r="D666" s="43">
        <v>2022</v>
      </c>
      <c r="E666" s="43">
        <v>2023</v>
      </c>
      <c r="F666" s="43">
        <v>2024</v>
      </c>
      <c r="G666" s="43">
        <v>2025</v>
      </c>
    </row>
    <row r="667" spans="3:7" x14ac:dyDescent="0.25">
      <c r="C667" s="44"/>
      <c r="D667" s="45" t="s">
        <v>17</v>
      </c>
      <c r="E667" s="45" t="s">
        <v>18</v>
      </c>
      <c r="F667" s="45" t="s">
        <v>18</v>
      </c>
      <c r="G667" s="45" t="s">
        <v>18</v>
      </c>
    </row>
    <row r="668" spans="3:7" x14ac:dyDescent="0.25">
      <c r="C668" s="34" t="s">
        <v>39</v>
      </c>
      <c r="D668" s="38" t="s">
        <v>1411</v>
      </c>
      <c r="E668" s="38" t="s">
        <v>1811</v>
      </c>
      <c r="F668" s="38" t="s">
        <v>790</v>
      </c>
      <c r="G668" s="38" t="s">
        <v>447</v>
      </c>
    </row>
    <row r="669" spans="3:7" x14ac:dyDescent="0.25">
      <c r="C669" s="34" t="s">
        <v>40</v>
      </c>
      <c r="D669" s="38" t="s">
        <v>1810</v>
      </c>
      <c r="E669" s="38" t="s">
        <v>1698</v>
      </c>
      <c r="F669" s="38" t="s">
        <v>1809</v>
      </c>
      <c r="G669" s="38" t="s">
        <v>1808</v>
      </c>
    </row>
    <row r="670" spans="3:7" x14ac:dyDescent="0.25">
      <c r="C670" s="34" t="s">
        <v>43</v>
      </c>
      <c r="D670" s="38" t="s">
        <v>1807</v>
      </c>
      <c r="E670" s="38" t="s">
        <v>1806</v>
      </c>
      <c r="F670" s="38" t="s">
        <v>1805</v>
      </c>
      <c r="G670" s="38" t="s">
        <v>1804</v>
      </c>
    </row>
    <row r="671" spans="3:7" x14ac:dyDescent="0.25">
      <c r="C671" s="34" t="s">
        <v>46</v>
      </c>
      <c r="D671" s="38" t="s">
        <v>47</v>
      </c>
      <c r="E671" s="38" t="s">
        <v>1803</v>
      </c>
      <c r="F671" s="38" t="s">
        <v>1802</v>
      </c>
      <c r="G671" s="38" t="s">
        <v>1801</v>
      </c>
    </row>
    <row r="672" spans="3:7" x14ac:dyDescent="0.25">
      <c r="C672" s="34" t="s">
        <v>49</v>
      </c>
      <c r="D672" s="38" t="s">
        <v>47</v>
      </c>
      <c r="E672" s="38" t="s">
        <v>1800</v>
      </c>
      <c r="F672" s="38" t="s">
        <v>1799</v>
      </c>
      <c r="G672" s="38" t="s">
        <v>1798</v>
      </c>
    </row>
    <row r="673" spans="3:7" x14ac:dyDescent="0.25">
      <c r="C673" s="34" t="s">
        <v>51</v>
      </c>
      <c r="D673" s="38" t="s">
        <v>47</v>
      </c>
      <c r="E673" s="38" t="s">
        <v>1797</v>
      </c>
      <c r="F673" s="38" t="s">
        <v>1796</v>
      </c>
      <c r="G673" s="38" t="s">
        <v>1795</v>
      </c>
    </row>
    <row r="674" spans="3:7" x14ac:dyDescent="0.25">
      <c r="C674" s="1363" t="s">
        <v>52</v>
      </c>
      <c r="D674" s="1364"/>
      <c r="E674" s="1364"/>
      <c r="F674" s="1364"/>
      <c r="G674" s="1364"/>
    </row>
    <row r="675" spans="3:7" x14ac:dyDescent="0.25">
      <c r="C675" s="42"/>
      <c r="D675" s="43">
        <v>2022</v>
      </c>
      <c r="E675" s="43">
        <v>2023</v>
      </c>
      <c r="F675" s="43">
        <v>2024</v>
      </c>
      <c r="G675" s="43">
        <v>2025</v>
      </c>
    </row>
    <row r="676" spans="3:7" x14ac:dyDescent="0.25">
      <c r="C676" s="44"/>
      <c r="D676" s="45" t="s">
        <v>17</v>
      </c>
      <c r="E676" s="45" t="s">
        <v>18</v>
      </c>
      <c r="F676" s="45" t="s">
        <v>18</v>
      </c>
      <c r="G676" s="45" t="s">
        <v>18</v>
      </c>
    </row>
    <row r="677" spans="3:7" x14ac:dyDescent="0.25">
      <c r="C677" s="46" t="s">
        <v>53</v>
      </c>
      <c r="D677" s="47">
        <v>0</v>
      </c>
      <c r="E677" s="47">
        <v>0</v>
      </c>
      <c r="F677" s="47">
        <v>0</v>
      </c>
      <c r="G677" s="47">
        <v>0</v>
      </c>
    </row>
    <row r="678" spans="3:7" x14ac:dyDescent="0.25">
      <c r="C678" s="46" t="s">
        <v>54</v>
      </c>
      <c r="D678" s="47">
        <v>0</v>
      </c>
      <c r="E678" s="47">
        <v>0</v>
      </c>
      <c r="F678" s="47">
        <v>0</v>
      </c>
      <c r="G678" s="47">
        <v>0</v>
      </c>
    </row>
    <row r="679" spans="3:7" x14ac:dyDescent="0.25">
      <c r="C679" s="46" t="s">
        <v>55</v>
      </c>
      <c r="D679" s="47">
        <v>0</v>
      </c>
      <c r="E679" s="47">
        <v>0</v>
      </c>
      <c r="F679" s="47">
        <v>0</v>
      </c>
      <c r="G679" s="47">
        <v>0</v>
      </c>
    </row>
    <row r="680" spans="3:7" x14ac:dyDescent="0.25">
      <c r="C680" s="46" t="s">
        <v>56</v>
      </c>
      <c r="D680" s="47">
        <v>0</v>
      </c>
      <c r="E680" s="47">
        <v>0</v>
      </c>
      <c r="F680" s="47">
        <v>0</v>
      </c>
      <c r="G680" s="47">
        <v>0</v>
      </c>
    </row>
    <row r="681" spans="3:7" x14ac:dyDescent="0.25">
      <c r="C681" s="46" t="s">
        <v>54</v>
      </c>
      <c r="D681" s="47">
        <v>0</v>
      </c>
      <c r="E681" s="47">
        <v>0</v>
      </c>
      <c r="F681" s="47">
        <v>0</v>
      </c>
      <c r="G681" s="47">
        <v>0</v>
      </c>
    </row>
    <row r="682" spans="3:7" x14ac:dyDescent="0.25">
      <c r="C682" s="46" t="s">
        <v>55</v>
      </c>
      <c r="D682" s="47">
        <v>0</v>
      </c>
      <c r="E682" s="47">
        <v>0</v>
      </c>
      <c r="F682" s="47">
        <v>0</v>
      </c>
      <c r="G682" s="47">
        <v>0</v>
      </c>
    </row>
    <row r="683" spans="3:7" x14ac:dyDescent="0.25">
      <c r="C683" s="46" t="s">
        <v>57</v>
      </c>
      <c r="D683" s="47">
        <v>0</v>
      </c>
      <c r="E683" s="47">
        <v>0</v>
      </c>
      <c r="F683" s="47">
        <v>0</v>
      </c>
      <c r="G683" s="47">
        <v>0</v>
      </c>
    </row>
    <row r="684" spans="3:7" x14ac:dyDescent="0.25">
      <c r="C684" s="46" t="s">
        <v>54</v>
      </c>
      <c r="D684" s="47">
        <v>0</v>
      </c>
      <c r="E684" s="47">
        <v>0</v>
      </c>
      <c r="F684" s="47">
        <v>0</v>
      </c>
      <c r="G684" s="47">
        <v>0</v>
      </c>
    </row>
    <row r="685" spans="3:7" x14ac:dyDescent="0.25">
      <c r="C685" s="46" t="s">
        <v>55</v>
      </c>
      <c r="D685" s="47">
        <v>0</v>
      </c>
      <c r="E685" s="47">
        <v>0</v>
      </c>
      <c r="F685" s="47">
        <v>0</v>
      </c>
      <c r="G685" s="47">
        <v>0</v>
      </c>
    </row>
    <row r="686" spans="3:7" x14ac:dyDescent="0.25">
      <c r="C686" s="46" t="s">
        <v>58</v>
      </c>
      <c r="D686" s="47">
        <v>0</v>
      </c>
      <c r="E686" s="47">
        <v>0</v>
      </c>
      <c r="F686" s="47">
        <v>0</v>
      </c>
      <c r="G686" s="47">
        <v>0</v>
      </c>
    </row>
    <row r="687" spans="3:7" x14ac:dyDescent="0.25">
      <c r="C687" s="46" t="s">
        <v>54</v>
      </c>
      <c r="D687" s="47">
        <v>0</v>
      </c>
      <c r="E687" s="47">
        <v>0</v>
      </c>
      <c r="F687" s="47">
        <v>0</v>
      </c>
      <c r="G687" s="47">
        <v>0</v>
      </c>
    </row>
    <row r="688" spans="3:7" x14ac:dyDescent="0.25">
      <c r="C688" s="46" t="s">
        <v>55</v>
      </c>
      <c r="D688" s="47">
        <v>0</v>
      </c>
      <c r="E688" s="47">
        <v>0</v>
      </c>
      <c r="F688" s="47">
        <v>0</v>
      </c>
      <c r="G688" s="47">
        <v>0</v>
      </c>
    </row>
    <row r="689" spans="3:7" x14ac:dyDescent="0.25">
      <c r="C689" s="46" t="s">
        <v>59</v>
      </c>
      <c r="D689" s="47">
        <v>0</v>
      </c>
      <c r="E689" s="47">
        <v>0</v>
      </c>
      <c r="F689" s="47">
        <v>0</v>
      </c>
      <c r="G689" s="47">
        <v>0</v>
      </c>
    </row>
    <row r="690" spans="3:7" x14ac:dyDescent="0.25">
      <c r="C690" s="46" t="s">
        <v>54</v>
      </c>
      <c r="D690" s="47">
        <v>0</v>
      </c>
      <c r="E690" s="47">
        <v>0</v>
      </c>
      <c r="F690" s="47">
        <v>0</v>
      </c>
      <c r="G690" s="47">
        <v>0</v>
      </c>
    </row>
    <row r="691" spans="3:7" x14ac:dyDescent="0.25">
      <c r="C691" s="46" t="s">
        <v>55</v>
      </c>
      <c r="D691" s="47">
        <v>0</v>
      </c>
      <c r="E691" s="47">
        <v>0</v>
      </c>
      <c r="F691" s="47">
        <v>0</v>
      </c>
      <c r="G691" s="47">
        <v>0</v>
      </c>
    </row>
    <row r="692" spans="3:7" x14ac:dyDescent="0.25">
      <c r="C692" s="46" t="s">
        <v>60</v>
      </c>
      <c r="D692" s="47">
        <v>0</v>
      </c>
      <c r="E692" s="47">
        <v>0</v>
      </c>
      <c r="F692" s="47">
        <v>0</v>
      </c>
      <c r="G692" s="47">
        <v>0</v>
      </c>
    </row>
    <row r="693" spans="3:7" x14ac:dyDescent="0.25">
      <c r="C693" s="46" t="s">
        <v>54</v>
      </c>
      <c r="D693" s="47">
        <v>0</v>
      </c>
      <c r="E693" s="47">
        <v>0</v>
      </c>
      <c r="F693" s="47">
        <v>0</v>
      </c>
      <c r="G693" s="47">
        <v>0</v>
      </c>
    </row>
    <row r="694" spans="3:7" x14ac:dyDescent="0.25">
      <c r="C694" s="46" t="s">
        <v>55</v>
      </c>
      <c r="D694" s="47">
        <v>0</v>
      </c>
      <c r="E694" s="47">
        <v>0</v>
      </c>
      <c r="F694" s="47">
        <v>0</v>
      </c>
      <c r="G694" s="47">
        <v>0</v>
      </c>
    </row>
    <row r="695" spans="3:7" x14ac:dyDescent="0.25">
      <c r="C695" s="46" t="s">
        <v>61</v>
      </c>
      <c r="D695" s="47">
        <v>0</v>
      </c>
      <c r="E695" s="47">
        <v>0</v>
      </c>
      <c r="F695" s="47">
        <v>0</v>
      </c>
      <c r="G695" s="47">
        <v>0</v>
      </c>
    </row>
    <row r="696" spans="3:7" x14ac:dyDescent="0.25">
      <c r="C696" s="46" t="s">
        <v>54</v>
      </c>
      <c r="D696" s="47">
        <v>0</v>
      </c>
      <c r="E696" s="47">
        <v>0</v>
      </c>
      <c r="F696" s="47">
        <v>0</v>
      </c>
      <c r="G696" s="47">
        <v>0</v>
      </c>
    </row>
    <row r="697" spans="3:7" x14ac:dyDescent="0.25">
      <c r="C697" s="46" t="s">
        <v>55</v>
      </c>
      <c r="D697" s="47">
        <v>0</v>
      </c>
      <c r="E697" s="47">
        <v>0</v>
      </c>
      <c r="F697" s="47">
        <v>0</v>
      </c>
      <c r="G697" s="47">
        <v>0</v>
      </c>
    </row>
    <row r="698" spans="3:7" x14ac:dyDescent="0.25">
      <c r="C698" s="46" t="s">
        <v>62</v>
      </c>
      <c r="D698" s="47">
        <v>0</v>
      </c>
      <c r="E698" s="47">
        <v>0</v>
      </c>
      <c r="F698" s="47">
        <v>0</v>
      </c>
      <c r="G698" s="47">
        <v>0</v>
      </c>
    </row>
    <row r="699" spans="3:7" x14ac:dyDescent="0.25">
      <c r="C699" s="46" t="s">
        <v>54</v>
      </c>
      <c r="D699" s="47">
        <v>0</v>
      </c>
      <c r="E699" s="47">
        <v>0</v>
      </c>
      <c r="F699" s="47">
        <v>0</v>
      </c>
      <c r="G699" s="47">
        <v>0</v>
      </c>
    </row>
    <row r="700" spans="3:7" x14ac:dyDescent="0.25">
      <c r="C700" s="46" t="s">
        <v>63</v>
      </c>
      <c r="D700" s="47">
        <v>0</v>
      </c>
      <c r="E700" s="47">
        <v>0</v>
      </c>
      <c r="F700" s="47">
        <v>0</v>
      </c>
      <c r="G700" s="47">
        <v>0</v>
      </c>
    </row>
    <row r="701" spans="3:7" x14ac:dyDescent="0.25">
      <c r="C701" s="46" t="s">
        <v>64</v>
      </c>
      <c r="D701" s="47">
        <v>0</v>
      </c>
      <c r="E701" s="47">
        <v>0</v>
      </c>
      <c r="F701" s="47">
        <v>0</v>
      </c>
      <c r="G701" s="47">
        <v>0</v>
      </c>
    </row>
    <row r="702" spans="3:7" x14ac:dyDescent="0.25">
      <c r="C702" s="46" t="s">
        <v>65</v>
      </c>
      <c r="D702" s="47">
        <v>0</v>
      </c>
      <c r="E702" s="47">
        <v>0</v>
      </c>
      <c r="F702" s="47">
        <v>0</v>
      </c>
      <c r="G702" s="47">
        <v>0</v>
      </c>
    </row>
    <row r="703" spans="3:7" x14ac:dyDescent="0.25">
      <c r="C703" s="46" t="s">
        <v>66</v>
      </c>
      <c r="D703" s="47">
        <v>0</v>
      </c>
      <c r="E703" s="47">
        <v>0</v>
      </c>
      <c r="F703" s="47">
        <v>0</v>
      </c>
      <c r="G703" s="47">
        <v>0</v>
      </c>
    </row>
    <row r="704" spans="3:7" x14ac:dyDescent="0.25">
      <c r="C704" s="46" t="s">
        <v>67</v>
      </c>
      <c r="D704" s="47">
        <v>38760000</v>
      </c>
      <c r="E704" s="47">
        <v>25000000</v>
      </c>
      <c r="F704" s="47">
        <v>25980000</v>
      </c>
      <c r="G704" s="47">
        <v>20810000</v>
      </c>
    </row>
    <row r="705" spans="3:7" x14ac:dyDescent="0.25">
      <c r="C705" s="46" t="s">
        <v>54</v>
      </c>
      <c r="D705" s="47">
        <v>38760000</v>
      </c>
      <c r="E705" s="47">
        <v>25000000</v>
      </c>
      <c r="F705" s="47">
        <v>25980000</v>
      </c>
      <c r="G705" s="47">
        <v>20810000</v>
      </c>
    </row>
    <row r="706" spans="3:7" x14ac:dyDescent="0.25">
      <c r="C706" s="46" t="s">
        <v>63</v>
      </c>
      <c r="D706" s="47">
        <v>0</v>
      </c>
      <c r="E706" s="47">
        <v>0</v>
      </c>
      <c r="F706" s="47">
        <v>0</v>
      </c>
      <c r="G706" s="47">
        <v>0</v>
      </c>
    </row>
    <row r="707" spans="3:7" x14ac:dyDescent="0.25">
      <c r="C707" s="46" t="s">
        <v>64</v>
      </c>
      <c r="D707" s="47">
        <v>0</v>
      </c>
      <c r="E707" s="47">
        <v>0</v>
      </c>
      <c r="F707" s="47">
        <v>0</v>
      </c>
      <c r="G707" s="47">
        <v>0</v>
      </c>
    </row>
    <row r="708" spans="3:7" x14ac:dyDescent="0.25">
      <c r="C708" s="46" t="s">
        <v>65</v>
      </c>
      <c r="D708" s="47">
        <v>0</v>
      </c>
      <c r="E708" s="47">
        <v>0</v>
      </c>
      <c r="F708" s="47">
        <v>0</v>
      </c>
      <c r="G708" s="47">
        <v>0</v>
      </c>
    </row>
    <row r="709" spans="3:7" x14ac:dyDescent="0.25">
      <c r="C709" s="46" t="s">
        <v>66</v>
      </c>
      <c r="D709" s="47">
        <v>0</v>
      </c>
      <c r="E709" s="47">
        <v>0</v>
      </c>
      <c r="F709" s="47">
        <v>0</v>
      </c>
      <c r="G709" s="47">
        <v>0</v>
      </c>
    </row>
    <row r="710" spans="3:7" x14ac:dyDescent="0.25">
      <c r="C710" s="46" t="s">
        <v>68</v>
      </c>
      <c r="D710" s="47">
        <v>0</v>
      </c>
      <c r="E710" s="47">
        <v>0</v>
      </c>
      <c r="F710" s="47">
        <v>0</v>
      </c>
      <c r="G710" s="47">
        <v>0</v>
      </c>
    </row>
    <row r="711" spans="3:7" x14ac:dyDescent="0.25">
      <c r="C711" s="46" t="s">
        <v>54</v>
      </c>
      <c r="D711" s="47">
        <v>0</v>
      </c>
      <c r="E711" s="47">
        <v>0</v>
      </c>
      <c r="F711" s="47">
        <v>0</v>
      </c>
      <c r="G711" s="47">
        <v>0</v>
      </c>
    </row>
    <row r="712" spans="3:7" x14ac:dyDescent="0.25">
      <c r="C712" s="46" t="s">
        <v>63</v>
      </c>
      <c r="D712" s="47">
        <v>0</v>
      </c>
      <c r="E712" s="47">
        <v>0</v>
      </c>
      <c r="F712" s="47">
        <v>0</v>
      </c>
      <c r="G712" s="47">
        <v>0</v>
      </c>
    </row>
    <row r="713" spans="3:7" x14ac:dyDescent="0.25">
      <c r="C713" s="46" t="s">
        <v>64</v>
      </c>
      <c r="D713" s="47">
        <v>0</v>
      </c>
      <c r="E713" s="47">
        <v>0</v>
      </c>
      <c r="F713" s="47">
        <v>0</v>
      </c>
      <c r="G713" s="47">
        <v>0</v>
      </c>
    </row>
    <row r="714" spans="3:7" x14ac:dyDescent="0.25">
      <c r="C714" s="46" t="s">
        <v>65</v>
      </c>
      <c r="D714" s="47">
        <v>0</v>
      </c>
      <c r="E714" s="47">
        <v>0</v>
      </c>
      <c r="F714" s="47">
        <v>0</v>
      </c>
      <c r="G714" s="47">
        <v>0</v>
      </c>
    </row>
    <row r="715" spans="3:7" x14ac:dyDescent="0.25">
      <c r="C715" s="46" t="s">
        <v>66</v>
      </c>
      <c r="D715" s="47">
        <v>0</v>
      </c>
      <c r="E715" s="47">
        <v>0</v>
      </c>
      <c r="F715" s="47">
        <v>0</v>
      </c>
      <c r="G715" s="47">
        <v>0</v>
      </c>
    </row>
    <row r="716" spans="3:7" x14ac:dyDescent="0.25">
      <c r="C716" s="46" t="s">
        <v>69</v>
      </c>
      <c r="D716" s="47">
        <v>0</v>
      </c>
      <c r="E716" s="47">
        <v>0</v>
      </c>
      <c r="F716" s="47">
        <v>0</v>
      </c>
      <c r="G716" s="47">
        <v>0</v>
      </c>
    </row>
    <row r="717" spans="3:7" x14ac:dyDescent="0.25">
      <c r="C717" s="46" t="s">
        <v>70</v>
      </c>
      <c r="D717" s="47">
        <v>0</v>
      </c>
      <c r="E717" s="47">
        <v>0</v>
      </c>
      <c r="F717" s="47">
        <v>0</v>
      </c>
      <c r="G717" s="47">
        <v>0</v>
      </c>
    </row>
    <row r="718" spans="3:7" x14ac:dyDescent="0.25">
      <c r="C718" s="48" t="s">
        <v>71</v>
      </c>
      <c r="D718" s="47">
        <v>38760000</v>
      </c>
      <c r="E718" s="47">
        <v>25000000</v>
      </c>
      <c r="F718" s="47">
        <v>25980000</v>
      </c>
      <c r="G718" s="47">
        <v>20810000</v>
      </c>
    </row>
    <row r="719" spans="3:7" x14ac:dyDescent="0.25">
      <c r="C719" s="325" t="s">
        <v>1794</v>
      </c>
      <c r="D719" s="1370" t="s">
        <v>1793</v>
      </c>
      <c r="E719" s="1371"/>
      <c r="F719" s="1371"/>
      <c r="G719" s="1371"/>
    </row>
    <row r="720" spans="3:7" x14ac:dyDescent="0.25">
      <c r="C720" s="40" t="s">
        <v>33</v>
      </c>
      <c r="D720" s="1368" t="s">
        <v>1792</v>
      </c>
      <c r="E720" s="1369"/>
      <c r="F720" s="1369"/>
      <c r="G720" s="1369"/>
    </row>
    <row r="721" spans="3:7" x14ac:dyDescent="0.25">
      <c r="C721" s="41" t="s">
        <v>35</v>
      </c>
      <c r="D721" s="1361" t="s">
        <v>1791</v>
      </c>
      <c r="E721" s="1362"/>
      <c r="F721" s="1362"/>
      <c r="G721" s="1362"/>
    </row>
    <row r="722" spans="3:7" x14ac:dyDescent="0.25">
      <c r="C722" s="41" t="s">
        <v>37</v>
      </c>
      <c r="D722" s="1361" t="s">
        <v>1790</v>
      </c>
      <c r="E722" s="1362"/>
      <c r="F722" s="1362"/>
      <c r="G722" s="1362"/>
    </row>
    <row r="723" spans="3:7" x14ac:dyDescent="0.25">
      <c r="C723" s="42"/>
      <c r="D723" s="43">
        <v>2022</v>
      </c>
      <c r="E723" s="43">
        <v>2023</v>
      </c>
      <c r="F723" s="43">
        <v>2024</v>
      </c>
      <c r="G723" s="43">
        <v>2025</v>
      </c>
    </row>
    <row r="724" spans="3:7" x14ac:dyDescent="0.25">
      <c r="C724" s="44"/>
      <c r="D724" s="45" t="s">
        <v>17</v>
      </c>
      <c r="E724" s="45" t="s">
        <v>18</v>
      </c>
      <c r="F724" s="45" t="s">
        <v>18</v>
      </c>
      <c r="G724" s="45" t="s">
        <v>18</v>
      </c>
    </row>
    <row r="725" spans="3:7" x14ac:dyDescent="0.25">
      <c r="C725" s="34" t="s">
        <v>39</v>
      </c>
      <c r="D725" s="38" t="s">
        <v>137</v>
      </c>
      <c r="E725" s="38" t="s">
        <v>135</v>
      </c>
      <c r="F725" s="38" t="s">
        <v>84</v>
      </c>
      <c r="G725" s="38" t="s">
        <v>84</v>
      </c>
    </row>
    <row r="726" spans="3:7" x14ac:dyDescent="0.25">
      <c r="C726" s="34" t="s">
        <v>40</v>
      </c>
      <c r="D726" s="38" t="s">
        <v>1789</v>
      </c>
      <c r="E726" s="38" t="s">
        <v>1788</v>
      </c>
      <c r="F726" s="38" t="s">
        <v>1785</v>
      </c>
      <c r="G726" s="38" t="s">
        <v>1784</v>
      </c>
    </row>
    <row r="727" spans="3:7" x14ac:dyDescent="0.25">
      <c r="C727" s="34" t="s">
        <v>43</v>
      </c>
      <c r="D727" s="38" t="s">
        <v>1787</v>
      </c>
      <c r="E727" s="38" t="s">
        <v>1786</v>
      </c>
      <c r="F727" s="38" t="s">
        <v>1785</v>
      </c>
      <c r="G727" s="38" t="s">
        <v>1784</v>
      </c>
    </row>
    <row r="728" spans="3:7" x14ac:dyDescent="0.25">
      <c r="C728" s="34" t="s">
        <v>46</v>
      </c>
      <c r="D728" s="38" t="s">
        <v>47</v>
      </c>
      <c r="E728" s="38" t="s">
        <v>940</v>
      </c>
      <c r="F728" s="38" t="s">
        <v>727</v>
      </c>
      <c r="G728" s="38" t="s">
        <v>48</v>
      </c>
    </row>
    <row r="729" spans="3:7" x14ac:dyDescent="0.25">
      <c r="C729" s="34" t="s">
        <v>49</v>
      </c>
      <c r="D729" s="38" t="s">
        <v>47</v>
      </c>
      <c r="E729" s="38" t="s">
        <v>1783</v>
      </c>
      <c r="F729" s="38" t="s">
        <v>1782</v>
      </c>
      <c r="G729" s="38" t="s">
        <v>1779</v>
      </c>
    </row>
    <row r="730" spans="3:7" x14ac:dyDescent="0.25">
      <c r="C730" s="34" t="s">
        <v>51</v>
      </c>
      <c r="D730" s="38" t="s">
        <v>47</v>
      </c>
      <c r="E730" s="38" t="s">
        <v>1781</v>
      </c>
      <c r="F730" s="38" t="s">
        <v>1780</v>
      </c>
      <c r="G730" s="38" t="s">
        <v>1779</v>
      </c>
    </row>
    <row r="731" spans="3:7" x14ac:dyDescent="0.25">
      <c r="C731" s="1363" t="s">
        <v>52</v>
      </c>
      <c r="D731" s="1364"/>
      <c r="E731" s="1364"/>
      <c r="F731" s="1364"/>
      <c r="G731" s="1364"/>
    </row>
    <row r="732" spans="3:7" x14ac:dyDescent="0.25">
      <c r="C732" s="42"/>
      <c r="D732" s="43">
        <v>2022</v>
      </c>
      <c r="E732" s="43">
        <v>2023</v>
      </c>
      <c r="F732" s="43">
        <v>2024</v>
      </c>
      <c r="G732" s="43">
        <v>2025</v>
      </c>
    </row>
    <row r="733" spans="3:7" x14ac:dyDescent="0.25">
      <c r="C733" s="44"/>
      <c r="D733" s="45" t="s">
        <v>17</v>
      </c>
      <c r="E733" s="45" t="s">
        <v>18</v>
      </c>
      <c r="F733" s="45" t="s">
        <v>18</v>
      </c>
      <c r="G733" s="45" t="s">
        <v>18</v>
      </c>
    </row>
    <row r="734" spans="3:7" x14ac:dyDescent="0.25">
      <c r="C734" s="46" t="s">
        <v>53</v>
      </c>
      <c r="D734" s="47">
        <v>0</v>
      </c>
      <c r="E734" s="47">
        <v>0</v>
      </c>
      <c r="F734" s="47">
        <v>0</v>
      </c>
      <c r="G734" s="47">
        <v>0</v>
      </c>
    </row>
    <row r="735" spans="3:7" x14ac:dyDescent="0.25">
      <c r="C735" s="46" t="s">
        <v>54</v>
      </c>
      <c r="D735" s="47">
        <v>0</v>
      </c>
      <c r="E735" s="47">
        <v>0</v>
      </c>
      <c r="F735" s="47">
        <v>0</v>
      </c>
      <c r="G735" s="47">
        <v>0</v>
      </c>
    </row>
    <row r="736" spans="3:7" x14ac:dyDescent="0.25">
      <c r="C736" s="46" t="s">
        <v>55</v>
      </c>
      <c r="D736" s="47">
        <v>0</v>
      </c>
      <c r="E736" s="47">
        <v>0</v>
      </c>
      <c r="F736" s="47">
        <v>0</v>
      </c>
      <c r="G736" s="47">
        <v>0</v>
      </c>
    </row>
    <row r="737" spans="3:7" x14ac:dyDescent="0.25">
      <c r="C737" s="46" t="s">
        <v>56</v>
      </c>
      <c r="D737" s="47">
        <v>0</v>
      </c>
      <c r="E737" s="47">
        <v>0</v>
      </c>
      <c r="F737" s="47">
        <v>0</v>
      </c>
      <c r="G737" s="47">
        <v>0</v>
      </c>
    </row>
    <row r="738" spans="3:7" x14ac:dyDescent="0.25">
      <c r="C738" s="46" t="s">
        <v>54</v>
      </c>
      <c r="D738" s="47">
        <v>0</v>
      </c>
      <c r="E738" s="47">
        <v>0</v>
      </c>
      <c r="F738" s="47">
        <v>0</v>
      </c>
      <c r="G738" s="47">
        <v>0</v>
      </c>
    </row>
    <row r="739" spans="3:7" x14ac:dyDescent="0.25">
      <c r="C739" s="46" t="s">
        <v>55</v>
      </c>
      <c r="D739" s="47">
        <v>0</v>
      </c>
      <c r="E739" s="47">
        <v>0</v>
      </c>
      <c r="F739" s="47">
        <v>0</v>
      </c>
      <c r="G739" s="47">
        <v>0</v>
      </c>
    </row>
    <row r="740" spans="3:7" x14ac:dyDescent="0.25">
      <c r="C740" s="46" t="s">
        <v>57</v>
      </c>
      <c r="D740" s="47">
        <v>0</v>
      </c>
      <c r="E740" s="47">
        <v>0</v>
      </c>
      <c r="F740" s="47">
        <v>0</v>
      </c>
      <c r="G740" s="47">
        <v>0</v>
      </c>
    </row>
    <row r="741" spans="3:7" x14ac:dyDescent="0.25">
      <c r="C741" s="46" t="s">
        <v>54</v>
      </c>
      <c r="D741" s="47">
        <v>0</v>
      </c>
      <c r="E741" s="47">
        <v>0</v>
      </c>
      <c r="F741" s="47">
        <v>0</v>
      </c>
      <c r="G741" s="47">
        <v>0</v>
      </c>
    </row>
    <row r="742" spans="3:7" x14ac:dyDescent="0.25">
      <c r="C742" s="46" t="s">
        <v>55</v>
      </c>
      <c r="D742" s="47">
        <v>0</v>
      </c>
      <c r="E742" s="47">
        <v>0</v>
      </c>
      <c r="F742" s="47">
        <v>0</v>
      </c>
      <c r="G742" s="47">
        <v>0</v>
      </c>
    </row>
    <row r="743" spans="3:7" x14ac:dyDescent="0.25">
      <c r="C743" s="46" t="s">
        <v>58</v>
      </c>
      <c r="D743" s="47">
        <v>0</v>
      </c>
      <c r="E743" s="47">
        <v>0</v>
      </c>
      <c r="F743" s="47">
        <v>0</v>
      </c>
      <c r="G743" s="47">
        <v>0</v>
      </c>
    </row>
    <row r="744" spans="3:7" x14ac:dyDescent="0.25">
      <c r="C744" s="46" t="s">
        <v>54</v>
      </c>
      <c r="D744" s="47">
        <v>0</v>
      </c>
      <c r="E744" s="47">
        <v>0</v>
      </c>
      <c r="F744" s="47">
        <v>0</v>
      </c>
      <c r="G744" s="47">
        <v>0</v>
      </c>
    </row>
    <row r="745" spans="3:7" x14ac:dyDescent="0.25">
      <c r="C745" s="46" t="s">
        <v>55</v>
      </c>
      <c r="D745" s="47">
        <v>0</v>
      </c>
      <c r="E745" s="47">
        <v>0</v>
      </c>
      <c r="F745" s="47">
        <v>0</v>
      </c>
      <c r="G745" s="47">
        <v>0</v>
      </c>
    </row>
    <row r="746" spans="3:7" x14ac:dyDescent="0.25">
      <c r="C746" s="46" t="s">
        <v>59</v>
      </c>
      <c r="D746" s="47">
        <v>0</v>
      </c>
      <c r="E746" s="47">
        <v>0</v>
      </c>
      <c r="F746" s="47">
        <v>0</v>
      </c>
      <c r="G746" s="47">
        <v>0</v>
      </c>
    </row>
    <row r="747" spans="3:7" x14ac:dyDescent="0.25">
      <c r="C747" s="46" t="s">
        <v>54</v>
      </c>
      <c r="D747" s="47">
        <v>0</v>
      </c>
      <c r="E747" s="47">
        <v>0</v>
      </c>
      <c r="F747" s="47">
        <v>0</v>
      </c>
      <c r="G747" s="47">
        <v>0</v>
      </c>
    </row>
    <row r="748" spans="3:7" x14ac:dyDescent="0.25">
      <c r="C748" s="46" t="s">
        <v>55</v>
      </c>
      <c r="D748" s="47">
        <v>0</v>
      </c>
      <c r="E748" s="47">
        <v>0</v>
      </c>
      <c r="F748" s="47">
        <v>0</v>
      </c>
      <c r="G748" s="47">
        <v>0</v>
      </c>
    </row>
    <row r="749" spans="3:7" x14ac:dyDescent="0.25">
      <c r="C749" s="46" t="s">
        <v>60</v>
      </c>
      <c r="D749" s="47">
        <v>0</v>
      </c>
      <c r="E749" s="47">
        <v>0</v>
      </c>
      <c r="F749" s="47">
        <v>0</v>
      </c>
      <c r="G749" s="47">
        <v>0</v>
      </c>
    </row>
    <row r="750" spans="3:7" x14ac:dyDescent="0.25">
      <c r="C750" s="46" t="s">
        <v>54</v>
      </c>
      <c r="D750" s="47">
        <v>0</v>
      </c>
      <c r="E750" s="47">
        <v>0</v>
      </c>
      <c r="F750" s="47">
        <v>0</v>
      </c>
      <c r="G750" s="47">
        <v>0</v>
      </c>
    </row>
    <row r="751" spans="3:7" x14ac:dyDescent="0.25">
      <c r="C751" s="46" t="s">
        <v>55</v>
      </c>
      <c r="D751" s="47">
        <v>0</v>
      </c>
      <c r="E751" s="47">
        <v>0</v>
      </c>
      <c r="F751" s="47">
        <v>0</v>
      </c>
      <c r="G751" s="47">
        <v>0</v>
      </c>
    </row>
    <row r="752" spans="3:7" x14ac:dyDescent="0.25">
      <c r="C752" s="46" t="s">
        <v>61</v>
      </c>
      <c r="D752" s="47">
        <v>0</v>
      </c>
      <c r="E752" s="47">
        <v>0</v>
      </c>
      <c r="F752" s="47">
        <v>0</v>
      </c>
      <c r="G752" s="47">
        <v>0</v>
      </c>
    </row>
    <row r="753" spans="3:7" x14ac:dyDescent="0.25">
      <c r="C753" s="46" t="s">
        <v>54</v>
      </c>
      <c r="D753" s="47">
        <v>0</v>
      </c>
      <c r="E753" s="47">
        <v>0</v>
      </c>
      <c r="F753" s="47">
        <v>0</v>
      </c>
      <c r="G753" s="47">
        <v>0</v>
      </c>
    </row>
    <row r="754" spans="3:7" x14ac:dyDescent="0.25">
      <c r="C754" s="46" t="s">
        <v>55</v>
      </c>
      <c r="D754" s="47">
        <v>0</v>
      </c>
      <c r="E754" s="47">
        <v>0</v>
      </c>
      <c r="F754" s="47">
        <v>0</v>
      </c>
      <c r="G754" s="47">
        <v>0</v>
      </c>
    </row>
    <row r="755" spans="3:7" x14ac:dyDescent="0.25">
      <c r="C755" s="46" t="s">
        <v>62</v>
      </c>
      <c r="D755" s="47">
        <v>0</v>
      </c>
      <c r="E755" s="47">
        <v>0</v>
      </c>
      <c r="F755" s="47">
        <v>0</v>
      </c>
      <c r="G755" s="47">
        <v>0</v>
      </c>
    </row>
    <row r="756" spans="3:7" x14ac:dyDescent="0.25">
      <c r="C756" s="46" t="s">
        <v>54</v>
      </c>
      <c r="D756" s="47">
        <v>0</v>
      </c>
      <c r="E756" s="47">
        <v>0</v>
      </c>
      <c r="F756" s="47">
        <v>0</v>
      </c>
      <c r="G756" s="47">
        <v>0</v>
      </c>
    </row>
    <row r="757" spans="3:7" x14ac:dyDescent="0.25">
      <c r="C757" s="46" t="s">
        <v>63</v>
      </c>
      <c r="D757" s="47">
        <v>0</v>
      </c>
      <c r="E757" s="47">
        <v>0</v>
      </c>
      <c r="F757" s="47">
        <v>0</v>
      </c>
      <c r="G757" s="47">
        <v>0</v>
      </c>
    </row>
    <row r="758" spans="3:7" x14ac:dyDescent="0.25">
      <c r="C758" s="46" t="s">
        <v>64</v>
      </c>
      <c r="D758" s="47">
        <v>0</v>
      </c>
      <c r="E758" s="47">
        <v>0</v>
      </c>
      <c r="F758" s="47">
        <v>0</v>
      </c>
      <c r="G758" s="47">
        <v>0</v>
      </c>
    </row>
    <row r="759" spans="3:7" x14ac:dyDescent="0.25">
      <c r="C759" s="46" t="s">
        <v>65</v>
      </c>
      <c r="D759" s="47">
        <v>0</v>
      </c>
      <c r="E759" s="47">
        <v>0</v>
      </c>
      <c r="F759" s="47">
        <v>0</v>
      </c>
      <c r="G759" s="47">
        <v>0</v>
      </c>
    </row>
    <row r="760" spans="3:7" x14ac:dyDescent="0.25">
      <c r="C760" s="46" t="s">
        <v>66</v>
      </c>
      <c r="D760" s="47">
        <v>0</v>
      </c>
      <c r="E760" s="47">
        <v>0</v>
      </c>
      <c r="F760" s="47">
        <v>0</v>
      </c>
      <c r="G760" s="47">
        <v>0</v>
      </c>
    </row>
    <row r="761" spans="3:7" x14ac:dyDescent="0.25">
      <c r="C761" s="46" t="s">
        <v>67</v>
      </c>
      <c r="D761" s="47">
        <v>231600000</v>
      </c>
      <c r="E761" s="47">
        <v>99080000</v>
      </c>
      <c r="F761" s="47">
        <v>198190000</v>
      </c>
      <c r="G761" s="47">
        <v>154420000</v>
      </c>
    </row>
    <row r="762" spans="3:7" x14ac:dyDescent="0.25">
      <c r="C762" s="46" t="s">
        <v>54</v>
      </c>
      <c r="D762" s="47">
        <v>231600000</v>
      </c>
      <c r="E762" s="47">
        <v>99080000</v>
      </c>
      <c r="F762" s="47">
        <v>198190000</v>
      </c>
      <c r="G762" s="47">
        <v>154420000</v>
      </c>
    </row>
    <row r="763" spans="3:7" x14ac:dyDescent="0.25">
      <c r="C763" s="46" t="s">
        <v>63</v>
      </c>
      <c r="D763" s="47">
        <v>0</v>
      </c>
      <c r="E763" s="47">
        <v>0</v>
      </c>
      <c r="F763" s="47">
        <v>0</v>
      </c>
      <c r="G763" s="47">
        <v>0</v>
      </c>
    </row>
    <row r="764" spans="3:7" x14ac:dyDescent="0.25">
      <c r="C764" s="46" t="s">
        <v>64</v>
      </c>
      <c r="D764" s="47">
        <v>0</v>
      </c>
      <c r="E764" s="47">
        <v>0</v>
      </c>
      <c r="F764" s="47">
        <v>0</v>
      </c>
      <c r="G764" s="47">
        <v>0</v>
      </c>
    </row>
    <row r="765" spans="3:7" x14ac:dyDescent="0.25">
      <c r="C765" s="46" t="s">
        <v>65</v>
      </c>
      <c r="D765" s="47">
        <v>0</v>
      </c>
      <c r="E765" s="47">
        <v>0</v>
      </c>
      <c r="F765" s="47">
        <v>0</v>
      </c>
      <c r="G765" s="47">
        <v>0</v>
      </c>
    </row>
    <row r="766" spans="3:7" x14ac:dyDescent="0.25">
      <c r="C766" s="46" t="s">
        <v>66</v>
      </c>
      <c r="D766" s="47">
        <v>0</v>
      </c>
      <c r="E766" s="47">
        <v>0</v>
      </c>
      <c r="F766" s="47">
        <v>0</v>
      </c>
      <c r="G766" s="47">
        <v>0</v>
      </c>
    </row>
    <row r="767" spans="3:7" x14ac:dyDescent="0.25">
      <c r="C767" s="46" t="s">
        <v>68</v>
      </c>
      <c r="D767" s="47">
        <v>0</v>
      </c>
      <c r="E767" s="47">
        <v>0</v>
      </c>
      <c r="F767" s="47">
        <v>0</v>
      </c>
      <c r="G767" s="47">
        <v>0</v>
      </c>
    </row>
    <row r="768" spans="3:7" x14ac:dyDescent="0.25">
      <c r="C768" s="46" t="s">
        <v>54</v>
      </c>
      <c r="D768" s="47">
        <v>0</v>
      </c>
      <c r="E768" s="47">
        <v>0</v>
      </c>
      <c r="F768" s="47">
        <v>0</v>
      </c>
      <c r="G768" s="47">
        <v>0</v>
      </c>
    </row>
    <row r="769" spans="3:7" x14ac:dyDescent="0.25">
      <c r="C769" s="46" t="s">
        <v>63</v>
      </c>
      <c r="D769" s="47">
        <v>0</v>
      </c>
      <c r="E769" s="47">
        <v>0</v>
      </c>
      <c r="F769" s="47">
        <v>0</v>
      </c>
      <c r="G769" s="47">
        <v>0</v>
      </c>
    </row>
    <row r="770" spans="3:7" x14ac:dyDescent="0.25">
      <c r="C770" s="46" t="s">
        <v>64</v>
      </c>
      <c r="D770" s="47">
        <v>0</v>
      </c>
      <c r="E770" s="47">
        <v>0</v>
      </c>
      <c r="F770" s="47">
        <v>0</v>
      </c>
      <c r="G770" s="47">
        <v>0</v>
      </c>
    </row>
    <row r="771" spans="3:7" x14ac:dyDescent="0.25">
      <c r="C771" s="46" t="s">
        <v>65</v>
      </c>
      <c r="D771" s="47">
        <v>0</v>
      </c>
      <c r="E771" s="47">
        <v>0</v>
      </c>
      <c r="F771" s="47">
        <v>0</v>
      </c>
      <c r="G771" s="47">
        <v>0</v>
      </c>
    </row>
    <row r="772" spans="3:7" x14ac:dyDescent="0.25">
      <c r="C772" s="46" t="s">
        <v>66</v>
      </c>
      <c r="D772" s="47">
        <v>0</v>
      </c>
      <c r="E772" s="47">
        <v>0</v>
      </c>
      <c r="F772" s="47">
        <v>0</v>
      </c>
      <c r="G772" s="47">
        <v>0</v>
      </c>
    </row>
    <row r="773" spans="3:7" x14ac:dyDescent="0.25">
      <c r="C773" s="46" t="s">
        <v>69</v>
      </c>
      <c r="D773" s="47">
        <v>0</v>
      </c>
      <c r="E773" s="47">
        <v>0</v>
      </c>
      <c r="F773" s="47">
        <v>0</v>
      </c>
      <c r="G773" s="47">
        <v>0</v>
      </c>
    </row>
    <row r="774" spans="3:7" x14ac:dyDescent="0.25">
      <c r="C774" s="46" t="s">
        <v>70</v>
      </c>
      <c r="D774" s="47">
        <v>0</v>
      </c>
      <c r="E774" s="47">
        <v>0</v>
      </c>
      <c r="F774" s="47">
        <v>0</v>
      </c>
      <c r="G774" s="47">
        <v>0</v>
      </c>
    </row>
    <row r="775" spans="3:7" x14ac:dyDescent="0.25">
      <c r="C775" s="48" t="s">
        <v>71</v>
      </c>
      <c r="D775" s="47">
        <v>231600000</v>
      </c>
      <c r="E775" s="47">
        <v>99080000</v>
      </c>
      <c r="F775" s="47">
        <v>198190000</v>
      </c>
      <c r="G775" s="47">
        <v>154420000</v>
      </c>
    </row>
    <row r="776" spans="3:7" x14ac:dyDescent="0.25">
      <c r="C776" s="50" t="s">
        <v>47</v>
      </c>
      <c r="D776" s="51" t="s">
        <v>47</v>
      </c>
      <c r="E776" s="51" t="s">
        <v>47</v>
      </c>
      <c r="F776" s="51" t="s">
        <v>47</v>
      </c>
      <c r="G776" s="51" t="s">
        <v>47</v>
      </c>
    </row>
    <row r="777" spans="3:7" x14ac:dyDescent="0.25">
      <c r="C777" s="33" t="s">
        <v>118</v>
      </c>
      <c r="D777" s="52">
        <v>3346366000</v>
      </c>
      <c r="E777" s="52">
        <v>3304000000</v>
      </c>
      <c r="F777" s="52">
        <v>3311000000</v>
      </c>
      <c r="G777" s="52">
        <v>3261000000</v>
      </c>
    </row>
    <row r="778" spans="3:7" x14ac:dyDescent="0.25">
      <c r="C778" s="34" t="s">
        <v>53</v>
      </c>
      <c r="D778" s="53">
        <v>2185441000</v>
      </c>
      <c r="E778" s="53">
        <v>2197500000</v>
      </c>
      <c r="F778" s="53">
        <v>2182426000</v>
      </c>
      <c r="G778" s="53">
        <v>2177426000</v>
      </c>
    </row>
    <row r="779" spans="3:7" x14ac:dyDescent="0.25">
      <c r="C779" s="34" t="s">
        <v>54</v>
      </c>
      <c r="D779" s="53">
        <v>2185441000</v>
      </c>
      <c r="E779" s="53">
        <v>2197500000</v>
      </c>
      <c r="F779" s="53">
        <v>2182426000</v>
      </c>
      <c r="G779" s="53">
        <v>2177426000</v>
      </c>
    </row>
    <row r="780" spans="3:7" x14ac:dyDescent="0.25">
      <c r="C780" s="34" t="s">
        <v>55</v>
      </c>
      <c r="D780" s="53">
        <v>0</v>
      </c>
      <c r="E780" s="53">
        <v>0</v>
      </c>
      <c r="F780" s="53">
        <v>0</v>
      </c>
      <c r="G780" s="53">
        <v>0</v>
      </c>
    </row>
    <row r="781" spans="3:7" x14ac:dyDescent="0.25">
      <c r="C781" s="34" t="s">
        <v>56</v>
      </c>
      <c r="D781" s="53">
        <v>253000000</v>
      </c>
      <c r="E781" s="53">
        <v>270000000</v>
      </c>
      <c r="F781" s="53">
        <v>280000000</v>
      </c>
      <c r="G781" s="53">
        <v>285000000</v>
      </c>
    </row>
    <row r="782" spans="3:7" x14ac:dyDescent="0.25">
      <c r="C782" s="34" t="s">
        <v>54</v>
      </c>
      <c r="D782" s="53">
        <v>253000000</v>
      </c>
      <c r="E782" s="53">
        <v>270000000</v>
      </c>
      <c r="F782" s="53">
        <v>280000000</v>
      </c>
      <c r="G782" s="53">
        <v>285000000</v>
      </c>
    </row>
    <row r="783" spans="3:7" x14ac:dyDescent="0.25">
      <c r="C783" s="34" t="s">
        <v>55</v>
      </c>
      <c r="D783" s="53">
        <v>0</v>
      </c>
      <c r="E783" s="53">
        <v>0</v>
      </c>
      <c r="F783" s="53">
        <v>0</v>
      </c>
      <c r="G783" s="53">
        <v>0</v>
      </c>
    </row>
    <row r="784" spans="3:7" x14ac:dyDescent="0.25">
      <c r="C784" s="34" t="s">
        <v>57</v>
      </c>
      <c r="D784" s="53">
        <v>502975000</v>
      </c>
      <c r="E784" s="53">
        <v>593500000</v>
      </c>
      <c r="F784" s="53">
        <v>603574000</v>
      </c>
      <c r="G784" s="53">
        <v>603574000</v>
      </c>
    </row>
    <row r="785" spans="3:7" x14ac:dyDescent="0.25">
      <c r="C785" s="34" t="s">
        <v>54</v>
      </c>
      <c r="D785" s="53">
        <v>502975000</v>
      </c>
      <c r="E785" s="53">
        <v>593500000</v>
      </c>
      <c r="F785" s="53">
        <v>603574000</v>
      </c>
      <c r="G785" s="53">
        <v>603574000</v>
      </c>
    </row>
    <row r="786" spans="3:7" x14ac:dyDescent="0.25">
      <c r="C786" s="34" t="s">
        <v>55</v>
      </c>
      <c r="D786" s="53">
        <v>0</v>
      </c>
      <c r="E786" s="53">
        <v>0</v>
      </c>
      <c r="F786" s="53">
        <v>0</v>
      </c>
      <c r="G786" s="53">
        <v>0</v>
      </c>
    </row>
    <row r="787" spans="3:7" x14ac:dyDescent="0.25">
      <c r="C787" s="34" t="s">
        <v>58</v>
      </c>
      <c r="D787" s="53">
        <v>0</v>
      </c>
      <c r="E787" s="53">
        <v>0</v>
      </c>
      <c r="F787" s="53">
        <v>0</v>
      </c>
      <c r="G787" s="53">
        <v>0</v>
      </c>
    </row>
    <row r="788" spans="3:7" x14ac:dyDescent="0.25">
      <c r="C788" s="34" t="s">
        <v>54</v>
      </c>
      <c r="D788" s="53">
        <v>0</v>
      </c>
      <c r="E788" s="53">
        <v>0</v>
      </c>
      <c r="F788" s="53">
        <v>0</v>
      </c>
      <c r="G788" s="53">
        <v>0</v>
      </c>
    </row>
    <row r="789" spans="3:7" x14ac:dyDescent="0.25">
      <c r="C789" s="34" t="s">
        <v>55</v>
      </c>
      <c r="D789" s="53">
        <v>0</v>
      </c>
      <c r="E789" s="53">
        <v>0</v>
      </c>
      <c r="F789" s="53">
        <v>0</v>
      </c>
      <c r="G789" s="53">
        <v>0</v>
      </c>
    </row>
    <row r="790" spans="3:7" x14ac:dyDescent="0.25">
      <c r="C790" s="34" t="s">
        <v>119</v>
      </c>
      <c r="D790" s="54">
        <v>0</v>
      </c>
      <c r="E790" s="54">
        <v>0</v>
      </c>
      <c r="F790" s="54">
        <v>0</v>
      </c>
      <c r="G790" s="54">
        <v>0</v>
      </c>
    </row>
    <row r="791" spans="3:7" x14ac:dyDescent="0.25">
      <c r="C791" s="34" t="s">
        <v>54</v>
      </c>
      <c r="D791" s="53">
        <v>0</v>
      </c>
      <c r="E791" s="53">
        <v>0</v>
      </c>
      <c r="F791" s="53">
        <v>0</v>
      </c>
      <c r="G791" s="53">
        <v>0</v>
      </c>
    </row>
    <row r="792" spans="3:7" x14ac:dyDescent="0.25">
      <c r="C792" s="34" t="s">
        <v>55</v>
      </c>
      <c r="D792" s="53">
        <v>0</v>
      </c>
      <c r="E792" s="53">
        <v>0</v>
      </c>
      <c r="F792" s="53">
        <v>0</v>
      </c>
      <c r="G792" s="53">
        <v>0</v>
      </c>
    </row>
    <row r="793" spans="3:7" x14ac:dyDescent="0.25">
      <c r="C793" s="34" t="s">
        <v>60</v>
      </c>
      <c r="D793" s="53">
        <v>0</v>
      </c>
      <c r="E793" s="53">
        <v>0</v>
      </c>
      <c r="F793" s="53">
        <v>0</v>
      </c>
      <c r="G793" s="53">
        <v>0</v>
      </c>
    </row>
    <row r="794" spans="3:7" x14ac:dyDescent="0.25">
      <c r="C794" s="34" t="s">
        <v>54</v>
      </c>
      <c r="D794" s="53">
        <v>0</v>
      </c>
      <c r="E794" s="53">
        <v>0</v>
      </c>
      <c r="F794" s="53">
        <v>0</v>
      </c>
      <c r="G794" s="53">
        <v>0</v>
      </c>
    </row>
    <row r="795" spans="3:7" x14ac:dyDescent="0.25">
      <c r="C795" s="34" t="s">
        <v>55</v>
      </c>
      <c r="D795" s="53">
        <v>0</v>
      </c>
      <c r="E795" s="53">
        <v>0</v>
      </c>
      <c r="F795" s="53">
        <v>0</v>
      </c>
      <c r="G795" s="53">
        <v>0</v>
      </c>
    </row>
    <row r="796" spans="3:7" x14ac:dyDescent="0.25">
      <c r="C796" s="34" t="s">
        <v>61</v>
      </c>
      <c r="D796" s="53">
        <v>7950000</v>
      </c>
      <c r="E796" s="53">
        <v>8000000</v>
      </c>
      <c r="F796" s="53">
        <v>10000000</v>
      </c>
      <c r="G796" s="53">
        <v>10000000</v>
      </c>
    </row>
    <row r="797" spans="3:7" x14ac:dyDescent="0.25">
      <c r="C797" s="34" t="s">
        <v>54</v>
      </c>
      <c r="D797" s="53">
        <v>7950000</v>
      </c>
      <c r="E797" s="53">
        <v>8000000</v>
      </c>
      <c r="F797" s="53">
        <v>10000000</v>
      </c>
      <c r="G797" s="53">
        <v>10000000</v>
      </c>
    </row>
    <row r="798" spans="3:7" x14ac:dyDescent="0.25">
      <c r="C798" s="34" t="s">
        <v>55</v>
      </c>
      <c r="D798" s="53">
        <v>0</v>
      </c>
      <c r="E798" s="53">
        <v>0</v>
      </c>
      <c r="F798" s="53">
        <v>0</v>
      </c>
      <c r="G798" s="53">
        <v>0</v>
      </c>
    </row>
    <row r="799" spans="3:7" x14ac:dyDescent="0.25">
      <c r="C799" s="34" t="s">
        <v>62</v>
      </c>
      <c r="D799" s="53">
        <v>29000000</v>
      </c>
      <c r="E799" s="53">
        <v>38000000</v>
      </c>
      <c r="F799" s="53">
        <v>0</v>
      </c>
      <c r="G799" s="53">
        <v>0</v>
      </c>
    </row>
    <row r="800" spans="3:7" x14ac:dyDescent="0.25">
      <c r="C800" s="34" t="s">
        <v>54</v>
      </c>
      <c r="D800" s="53">
        <v>29000000</v>
      </c>
      <c r="E800" s="53">
        <v>38000000</v>
      </c>
      <c r="F800" s="53">
        <v>0</v>
      </c>
      <c r="G800" s="53">
        <v>0</v>
      </c>
    </row>
    <row r="801" spans="3:7" x14ac:dyDescent="0.25">
      <c r="C801" s="34" t="s">
        <v>63</v>
      </c>
      <c r="D801" s="53">
        <v>0</v>
      </c>
      <c r="E801" s="53">
        <v>0</v>
      </c>
      <c r="F801" s="53">
        <v>0</v>
      </c>
      <c r="G801" s="53">
        <v>0</v>
      </c>
    </row>
    <row r="802" spans="3:7" x14ac:dyDescent="0.25">
      <c r="C802" s="34" t="s">
        <v>64</v>
      </c>
      <c r="D802" s="53">
        <v>0</v>
      </c>
      <c r="E802" s="53">
        <v>0</v>
      </c>
      <c r="F802" s="53">
        <v>0</v>
      </c>
      <c r="G802" s="53">
        <v>0</v>
      </c>
    </row>
    <row r="803" spans="3:7" x14ac:dyDescent="0.25">
      <c r="C803" s="34" t="s">
        <v>65</v>
      </c>
      <c r="D803" s="53">
        <v>0</v>
      </c>
      <c r="E803" s="53">
        <v>0</v>
      </c>
      <c r="F803" s="53">
        <v>0</v>
      </c>
      <c r="G803" s="53">
        <v>0</v>
      </c>
    </row>
    <row r="804" spans="3:7" x14ac:dyDescent="0.25">
      <c r="C804" s="34" t="s">
        <v>66</v>
      </c>
      <c r="D804" s="53">
        <v>0</v>
      </c>
      <c r="E804" s="53">
        <v>0</v>
      </c>
      <c r="F804" s="53">
        <v>0</v>
      </c>
      <c r="G804" s="53">
        <v>0</v>
      </c>
    </row>
    <row r="805" spans="3:7" x14ac:dyDescent="0.25">
      <c r="C805" s="34" t="s">
        <v>67</v>
      </c>
      <c r="D805" s="53">
        <v>368000000</v>
      </c>
      <c r="E805" s="53">
        <v>197000000</v>
      </c>
      <c r="F805" s="53">
        <v>235000000</v>
      </c>
      <c r="G805" s="53">
        <v>185000000</v>
      </c>
    </row>
    <row r="806" spans="3:7" x14ac:dyDescent="0.25">
      <c r="C806" s="34" t="s">
        <v>54</v>
      </c>
      <c r="D806" s="53">
        <v>368000000</v>
      </c>
      <c r="E806" s="53">
        <v>197000000</v>
      </c>
      <c r="F806" s="53">
        <v>235000000</v>
      </c>
      <c r="G806" s="53">
        <v>185000000</v>
      </c>
    </row>
    <row r="807" spans="3:7" x14ac:dyDescent="0.25">
      <c r="C807" s="34" t="s">
        <v>63</v>
      </c>
      <c r="D807" s="53">
        <v>0</v>
      </c>
      <c r="E807" s="53">
        <v>0</v>
      </c>
      <c r="F807" s="53">
        <v>0</v>
      </c>
      <c r="G807" s="53">
        <v>0</v>
      </c>
    </row>
    <row r="808" spans="3:7" x14ac:dyDescent="0.25">
      <c r="C808" s="34" t="s">
        <v>64</v>
      </c>
      <c r="D808" s="53">
        <v>0</v>
      </c>
      <c r="E808" s="53">
        <v>0</v>
      </c>
      <c r="F808" s="53">
        <v>0</v>
      </c>
      <c r="G808" s="53">
        <v>0</v>
      </c>
    </row>
    <row r="809" spans="3:7" x14ac:dyDescent="0.25">
      <c r="C809" s="34" t="s">
        <v>65</v>
      </c>
      <c r="D809" s="53">
        <v>0</v>
      </c>
      <c r="E809" s="53">
        <v>0</v>
      </c>
      <c r="F809" s="53">
        <v>0</v>
      </c>
      <c r="G809" s="53">
        <v>0</v>
      </c>
    </row>
    <row r="810" spans="3:7" x14ac:dyDescent="0.25">
      <c r="C810" s="34" t="s">
        <v>66</v>
      </c>
      <c r="D810" s="53">
        <v>0</v>
      </c>
      <c r="E810" s="53">
        <v>0</v>
      </c>
      <c r="F810" s="53">
        <v>0</v>
      </c>
      <c r="G810" s="53">
        <v>0</v>
      </c>
    </row>
    <row r="811" spans="3:7" x14ac:dyDescent="0.25">
      <c r="C811" s="34" t="s">
        <v>68</v>
      </c>
      <c r="D811" s="53">
        <v>0</v>
      </c>
      <c r="E811" s="53">
        <v>0</v>
      </c>
      <c r="F811" s="53">
        <v>0</v>
      </c>
      <c r="G811" s="53">
        <v>0</v>
      </c>
    </row>
    <row r="812" spans="3:7" x14ac:dyDescent="0.25">
      <c r="C812" s="34" t="s">
        <v>54</v>
      </c>
      <c r="D812" s="53">
        <v>0</v>
      </c>
      <c r="E812" s="53">
        <v>0</v>
      </c>
      <c r="F812" s="53">
        <v>0</v>
      </c>
      <c r="G812" s="53">
        <v>0</v>
      </c>
    </row>
    <row r="813" spans="3:7" x14ac:dyDescent="0.25">
      <c r="C813" s="34" t="s">
        <v>63</v>
      </c>
      <c r="D813" s="53">
        <v>0</v>
      </c>
      <c r="E813" s="53">
        <v>0</v>
      </c>
      <c r="F813" s="53">
        <v>0</v>
      </c>
      <c r="G813" s="53">
        <v>0</v>
      </c>
    </row>
    <row r="814" spans="3:7" x14ac:dyDescent="0.25">
      <c r="C814" s="34" t="s">
        <v>64</v>
      </c>
      <c r="D814" s="53">
        <v>0</v>
      </c>
      <c r="E814" s="53">
        <v>0</v>
      </c>
      <c r="F814" s="53">
        <v>0</v>
      </c>
      <c r="G814" s="53">
        <v>0</v>
      </c>
    </row>
    <row r="815" spans="3:7" x14ac:dyDescent="0.25">
      <c r="C815" s="34" t="s">
        <v>65</v>
      </c>
      <c r="D815" s="53">
        <v>0</v>
      </c>
      <c r="E815" s="53">
        <v>0</v>
      </c>
      <c r="F815" s="53">
        <v>0</v>
      </c>
      <c r="G815" s="53">
        <v>0</v>
      </c>
    </row>
    <row r="816" spans="3:7" x14ac:dyDescent="0.25">
      <c r="C816" s="34" t="s">
        <v>66</v>
      </c>
      <c r="D816" s="53">
        <v>0</v>
      </c>
      <c r="E816" s="53">
        <v>0</v>
      </c>
      <c r="F816" s="53">
        <v>0</v>
      </c>
      <c r="G816" s="53">
        <v>0</v>
      </c>
    </row>
    <row r="817" spans="3:7" x14ac:dyDescent="0.25">
      <c r="C817" s="34" t="s">
        <v>69</v>
      </c>
      <c r="D817" s="53">
        <v>0</v>
      </c>
      <c r="E817" s="53">
        <v>0</v>
      </c>
      <c r="F817" s="53">
        <v>0</v>
      </c>
      <c r="G817" s="53">
        <v>0</v>
      </c>
    </row>
    <row r="818" spans="3:7" x14ac:dyDescent="0.25">
      <c r="C818" s="34" t="s">
        <v>70</v>
      </c>
      <c r="D818" s="53">
        <v>0</v>
      </c>
      <c r="E818" s="53">
        <v>0</v>
      </c>
      <c r="F818" s="53">
        <v>0</v>
      </c>
      <c r="G818" s="53">
        <v>0</v>
      </c>
    </row>
  </sheetData>
  <mergeCells count="92">
    <mergeCell ref="D720:G720"/>
    <mergeCell ref="D721:G721"/>
    <mergeCell ref="D722:G722"/>
    <mergeCell ref="C731:G731"/>
    <mergeCell ref="D663:G663"/>
    <mergeCell ref="D664:G664"/>
    <mergeCell ref="D665:G665"/>
    <mergeCell ref="C674:G674"/>
    <mergeCell ref="D719:G719"/>
    <mergeCell ref="D549:G549"/>
    <mergeCell ref="D550:G550"/>
    <mergeCell ref="D551:G551"/>
    <mergeCell ref="D552:G552"/>
    <mergeCell ref="C561:G561"/>
    <mergeCell ref="D606:G606"/>
    <mergeCell ref="D607:G607"/>
    <mergeCell ref="D608:G608"/>
    <mergeCell ref="C617:G617"/>
    <mergeCell ref="D662:G662"/>
    <mergeCell ref="D435:G435"/>
    <mergeCell ref="D436:G436"/>
    <mergeCell ref="D437:G437"/>
    <mergeCell ref="D438:G438"/>
    <mergeCell ref="C447:G447"/>
    <mergeCell ref="D492:G492"/>
    <mergeCell ref="D493:G493"/>
    <mergeCell ref="D494:G494"/>
    <mergeCell ref="D495:G495"/>
    <mergeCell ref="C504:G504"/>
    <mergeCell ref="C366:G366"/>
    <mergeCell ref="D367:G367"/>
    <mergeCell ref="D371:G371"/>
    <mergeCell ref="C376:G376"/>
    <mergeCell ref="D377:G377"/>
    <mergeCell ref="D378:G378"/>
    <mergeCell ref="D379:G379"/>
    <mergeCell ref="D380:G380"/>
    <mergeCell ref="C389:G389"/>
    <mergeCell ref="C434:G434"/>
    <mergeCell ref="D259:G259"/>
    <mergeCell ref="C268:G268"/>
    <mergeCell ref="C358:G358"/>
    <mergeCell ref="C359:G359"/>
    <mergeCell ref="D360:G360"/>
    <mergeCell ref="D361:G361"/>
    <mergeCell ref="D362:G362"/>
    <mergeCell ref="D363:G363"/>
    <mergeCell ref="D364:G364"/>
    <mergeCell ref="C365:G365"/>
    <mergeCell ref="D243:G243"/>
    <mergeCell ref="D244:G244"/>
    <mergeCell ref="C245:G245"/>
    <mergeCell ref="C246:G246"/>
    <mergeCell ref="D247:G247"/>
    <mergeCell ref="D251:G251"/>
    <mergeCell ref="C255:G255"/>
    <mergeCell ref="D256:G256"/>
    <mergeCell ref="D257:G257"/>
    <mergeCell ref="D258:G258"/>
    <mergeCell ref="C1:G1"/>
    <mergeCell ref="C2:G2"/>
    <mergeCell ref="D3:G3"/>
    <mergeCell ref="D4:G4"/>
    <mergeCell ref="D5:G5"/>
    <mergeCell ref="C238:G238"/>
    <mergeCell ref="C239:G239"/>
    <mergeCell ref="D240:G240"/>
    <mergeCell ref="D241:G241"/>
    <mergeCell ref="D242:G242"/>
    <mergeCell ref="C29:G29"/>
    <mergeCell ref="D6:G6"/>
    <mergeCell ref="D7:G7"/>
    <mergeCell ref="C8:G8"/>
    <mergeCell ref="C9:G9"/>
    <mergeCell ref="D10:G10"/>
    <mergeCell ref="D11:G11"/>
    <mergeCell ref="C16:G16"/>
    <mergeCell ref="D17:G17"/>
    <mergeCell ref="D18:G18"/>
    <mergeCell ref="D19:G19"/>
    <mergeCell ref="D20:G20"/>
    <mergeCell ref="C144:G144"/>
    <mergeCell ref="D77:G77"/>
    <mergeCell ref="D78:G78"/>
    <mergeCell ref="C87:G87"/>
    <mergeCell ref="D132:G132"/>
    <mergeCell ref="D133:G133"/>
    <mergeCell ref="C74:G74"/>
    <mergeCell ref="D75:G75"/>
    <mergeCell ref="D76:G76"/>
    <mergeCell ref="D134:G134"/>
    <mergeCell ref="D135:G135"/>
  </mergeCells>
  <pageMargins left="0" right="0" top="0" bottom="0"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42</vt:i4>
      </vt:variant>
    </vt:vector>
  </HeadingPairs>
  <TitlesOfParts>
    <vt:vector size="89" baseType="lpstr">
      <vt:lpstr>01</vt:lpstr>
      <vt:lpstr>02</vt:lpstr>
      <vt:lpstr>03</vt:lpstr>
      <vt:lpstr>18</vt:lpstr>
      <vt:lpstr>19</vt:lpstr>
      <vt:lpstr>22</vt:lpstr>
      <vt:lpstr>24</vt:lpstr>
      <vt:lpstr>28</vt:lpstr>
      <vt:lpstr>29</vt:lpstr>
      <vt:lpstr>31</vt:lpstr>
      <vt:lpstr>30</vt:lpstr>
      <vt:lpstr>35</vt:lpstr>
      <vt:lpstr>41</vt:lpstr>
      <vt:lpstr>50</vt:lpstr>
      <vt:lpstr>55</vt:lpstr>
      <vt:lpstr>57</vt:lpstr>
      <vt:lpstr>63-03360</vt:lpstr>
      <vt:lpstr>63-03330</vt:lpstr>
      <vt:lpstr>63-03320</vt:lpstr>
      <vt:lpstr>66</vt:lpstr>
      <vt:lpstr>67</vt:lpstr>
      <vt:lpstr>76</vt:lpstr>
      <vt:lpstr>77</vt:lpstr>
      <vt:lpstr>82</vt:lpstr>
      <vt:lpstr>87 DSIK</vt:lpstr>
      <vt:lpstr>87 ASPA</vt:lpstr>
      <vt:lpstr>87 SASPAC</vt:lpstr>
      <vt:lpstr>87 Minoritetet</vt:lpstr>
      <vt:lpstr>87 Inspektoriati Qendror</vt:lpstr>
      <vt:lpstr>87 AKSHI</vt:lpstr>
      <vt:lpstr>87 AZHT</vt:lpstr>
      <vt:lpstr>87 Avokatura Shtetit</vt:lpstr>
      <vt:lpstr>87 AKPT</vt:lpstr>
      <vt:lpstr>87Agjencia e Auditimit fonde BE</vt:lpstr>
      <vt:lpstr>87 DAP</vt:lpstr>
      <vt:lpstr>87 Kultet</vt:lpstr>
      <vt:lpstr>87 ASIG</vt:lpstr>
      <vt:lpstr>87 ACESK</vt:lpstr>
      <vt:lpstr>87 DSHQ</vt:lpstr>
      <vt:lpstr>87 APP</vt:lpstr>
      <vt:lpstr>87 AMBU</vt:lpstr>
      <vt:lpstr>88</vt:lpstr>
      <vt:lpstr>89</vt:lpstr>
      <vt:lpstr>90</vt:lpstr>
      <vt:lpstr>91</vt:lpstr>
      <vt:lpstr>92</vt:lpstr>
      <vt:lpstr>95</vt:lpstr>
      <vt:lpstr>'02'!JR_PAGE_ANCHOR_0_1</vt:lpstr>
      <vt:lpstr>'03'!JR_PAGE_ANCHOR_0_1</vt:lpstr>
      <vt:lpstr>'19'!JR_PAGE_ANCHOR_0_1</vt:lpstr>
      <vt:lpstr>'22'!JR_PAGE_ANCHOR_0_1</vt:lpstr>
      <vt:lpstr>'24'!JR_PAGE_ANCHOR_0_1</vt:lpstr>
      <vt:lpstr>'29'!JR_PAGE_ANCHOR_0_1</vt:lpstr>
      <vt:lpstr>'30'!JR_PAGE_ANCHOR_0_1</vt:lpstr>
      <vt:lpstr>'31'!JR_PAGE_ANCHOR_0_1</vt:lpstr>
      <vt:lpstr>'35'!JR_PAGE_ANCHOR_0_1</vt:lpstr>
      <vt:lpstr>'41'!JR_PAGE_ANCHOR_0_1</vt:lpstr>
      <vt:lpstr>'50'!JR_PAGE_ANCHOR_0_1</vt:lpstr>
      <vt:lpstr>'55'!JR_PAGE_ANCHOR_0_1</vt:lpstr>
      <vt:lpstr>'57'!JR_PAGE_ANCHOR_0_1</vt:lpstr>
      <vt:lpstr>'66'!JR_PAGE_ANCHOR_0_1</vt:lpstr>
      <vt:lpstr>'67'!JR_PAGE_ANCHOR_0_1</vt:lpstr>
      <vt:lpstr>'76'!JR_PAGE_ANCHOR_0_1</vt:lpstr>
      <vt:lpstr>'77'!JR_PAGE_ANCHOR_0_1</vt:lpstr>
      <vt:lpstr>'82'!JR_PAGE_ANCHOR_0_1</vt:lpstr>
      <vt:lpstr>'88'!JR_PAGE_ANCHOR_0_1</vt:lpstr>
      <vt:lpstr>'90'!JR_PAGE_ANCHOR_0_1</vt:lpstr>
      <vt:lpstr>'92'!JR_PAGE_ANCHOR_0_1</vt:lpstr>
      <vt:lpstr>'95'!JR_PAGE_ANCHOR_0_1</vt:lpstr>
      <vt:lpstr>JR_PAGE_ANCHOR_0_1</vt:lpstr>
      <vt:lpstr>'63-03320'!Print_Area</vt:lpstr>
      <vt:lpstr>'87 ACESK'!Print_Area</vt:lpstr>
      <vt:lpstr>'87 AKPT'!Print_Area</vt:lpstr>
      <vt:lpstr>'87 AKSHI'!Print_Area</vt:lpstr>
      <vt:lpstr>'87 AMBU'!Print_Area</vt:lpstr>
      <vt:lpstr>'87 APP'!Print_Area</vt:lpstr>
      <vt:lpstr>'87 ASIG'!Print_Area</vt:lpstr>
      <vt:lpstr>'87 ASPA'!Print_Area</vt:lpstr>
      <vt:lpstr>'87 Avokatura Shtetit'!Print_Area</vt:lpstr>
      <vt:lpstr>'87 AZHT'!Print_Area</vt:lpstr>
      <vt:lpstr>'87 DAP'!Print_Area</vt:lpstr>
      <vt:lpstr>'87 DSHQ'!Print_Area</vt:lpstr>
      <vt:lpstr>'87 Inspektoriati Qendror'!Print_Area</vt:lpstr>
      <vt:lpstr>'87 Kultet'!Print_Area</vt:lpstr>
      <vt:lpstr>'87 Minoritetet'!Print_Area</vt:lpstr>
      <vt:lpstr>'87 SASPAC'!Print_Area</vt:lpstr>
      <vt:lpstr>'87Agjencia e Auditimit fonde BE'!Print_Area</vt:lpstr>
      <vt:lpstr>'89'!Print_Area</vt:lpstr>
      <vt:lpstr>'91'!Print_Area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2022-07-25T12:54:17Z</dcterms:modified>
</cp:coreProperties>
</file>