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a.dhaskali\Desktop\PROJEKTBUXHETE\Projektbuxheti 2023\Pligji KM\"/>
    </mc:Choice>
  </mc:AlternateContent>
  <xr:revisionPtr revIDLastSave="0" documentId="13_ncr:1_{D1230548-CD09-4C17-9F79-3151069F85FA}" xr6:coauthVersionLast="36" xr6:coauthVersionMax="36" xr10:uidLastSave="{00000000-0000-0000-0000-000000000000}"/>
  <bookViews>
    <workbookView xWindow="480" yWindow="105" windowWidth="27795" windowHeight="12600" xr2:uid="{00000000-000D-0000-FFFF-FFFF00000000}"/>
  </bookViews>
  <sheets>
    <sheet name="Tab.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'Tab. 2'!$A$1:$C$3</definedName>
    <definedName name="_xlnm.Print_Area">#REF!</definedName>
    <definedName name="Print_Area_table10">#REF!</definedName>
    <definedName name="_xlnm.Print_Titles" localSheetId="0">'Tab. 2'!$1:$3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>[31]kursi!$A$27:$M$37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C41" i="1" l="1"/>
  <c r="C43" i="1"/>
  <c r="C69" i="1"/>
  <c r="C71" i="1" s="1"/>
  <c r="C39" i="1"/>
  <c r="C29" i="1"/>
  <c r="C27" i="1"/>
  <c r="C23" i="1"/>
  <c r="C20" i="1"/>
  <c r="C13" i="1"/>
  <c r="C12" i="1"/>
  <c r="C9" i="1"/>
  <c r="C8" i="1"/>
</calcChain>
</file>

<file path=xl/sharedStrings.xml><?xml version="1.0" encoding="utf-8"?>
<sst xmlns="http://schemas.openxmlformats.org/spreadsheetml/2006/main" count="72" uniqueCount="72">
  <si>
    <t>Kod
min</t>
  </si>
  <si>
    <t>Emertimi i Ministrisë / Institucionit Buxhetor</t>
  </si>
  <si>
    <t>Presidenca</t>
  </si>
  <si>
    <t>Kuvendi</t>
  </si>
  <si>
    <t>Kryeministria</t>
  </si>
  <si>
    <t>Ministria e Financave dhe Ekonomisë</t>
  </si>
  <si>
    <t xml:space="preserve">Ministria e Kulturës </t>
  </si>
  <si>
    <t>Ministria e Drejtësisë</t>
  </si>
  <si>
    <t xml:space="preserve">Ministria e Brendshme 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</si>
  <si>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</si>
  <si>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</si>
  <si>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</si>
  <si>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</si>
  <si>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</si>
  <si>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Turizmit dhe Mjedisit</t>
  </si>
  <si>
    <t>Agjensia Telegrafike Shqiptare</t>
  </si>
  <si>
    <t>Shkolla e Magjistraturës</t>
  </si>
  <si>
    <t>Qendra Kombëtare e Kinematografisë</t>
  </si>
  <si>
    <t>Avokati i Popullit</t>
  </si>
  <si>
    <t>Komisioneri për Mbikëqyrjen e Shërbimit Civil</t>
  </si>
  <si>
    <t>Komisioni Qendror  i Zgjedhjeve</t>
  </si>
  <si>
    <t xml:space="preserve">Inspektorati i Lartë i Deklarimit e Kontrollit të Pasurive dhe Konfliktit të Interesave </t>
  </si>
  <si>
    <t>Autoriteti i Konkurencës</t>
  </si>
  <si>
    <t>Këshilli Kombëtar i Kontabilitetit</t>
  </si>
  <si>
    <t>Komisioni i Prokurimit Publik</t>
  </si>
  <si>
    <t>Institucione të tjera Qeveritare</t>
  </si>
  <si>
    <t>Agjencia e Prokurimit Publik</t>
  </si>
  <si>
    <t>Inspektoriati Qendror</t>
  </si>
  <si>
    <t>Agjencia e Menaxhimit të Burimeve Ujore</t>
  </si>
  <si>
    <t>Agjencia e Zhvillimit te Territorit</t>
  </si>
  <si>
    <t xml:space="preserve">Agjensia Kombëtare e Shoqerisë së Informacionit </t>
  </si>
  <si>
    <t>Agjencia Ofrimit të Shërbimeve Publike (ADISA)</t>
  </si>
  <si>
    <t>Departamenti i Administratës Publike</t>
  </si>
  <si>
    <t>Shkolla Shqiptare e Administratës Publike</t>
  </si>
  <si>
    <t xml:space="preserve">Autoriteti Shtetëror Gjeohapsinor (ASIG) </t>
  </si>
  <si>
    <t>Komisioneri për të Drejtën e Informimit dhe Mbrojtjen e të Dhënave Personale</t>
  </si>
  <si>
    <t>Komisioneri për Mbrojtjen nga Diskriminimi</t>
  </si>
  <si>
    <t>Prokuroria e Përgjithshme</t>
  </si>
  <si>
    <t>Gjykata Kushtetuese</t>
  </si>
  <si>
    <t>Komisioni i Pavarur i Kualifikimit</t>
  </si>
  <si>
    <t>Komisioneri Publik</t>
  </si>
  <si>
    <t>Rezervë për institucione të qeverisjes qendrore</t>
  </si>
  <si>
    <t>Total numri i punonjësve</t>
  </si>
  <si>
    <t>Komiteti Shtetëror i Kulteve</t>
  </si>
  <si>
    <t>Këshilli i Lartë i Prokurorise</t>
  </si>
  <si>
    <t>Drejtoria Sigurimit të Informacionit Klasifikuar (DSIK)</t>
  </si>
  <si>
    <t>Komiteti për Pakicat Kombëtare</t>
  </si>
  <si>
    <t xml:space="preserve">Agjencia Kombetare e Planifikimit te Territorit </t>
  </si>
  <si>
    <t>Autoriteti Komb. Cert. ElektrKiber (ACESK)</t>
  </si>
  <si>
    <t>Sekretariati Teknik i KEK</t>
  </si>
  <si>
    <t>Avokatura e Shtetit</t>
  </si>
  <si>
    <t>Mbështetje për shoqërinë civile</t>
  </si>
  <si>
    <t>Instituti i Studimeve të Krimeve të Komunizmit</t>
  </si>
  <si>
    <t>Tab. 2</t>
  </si>
  <si>
    <t>Agjencia për Dialog dhe Bashkeqeverisje</t>
  </si>
  <si>
    <t xml:space="preserve">Agjencinë për Media dhe Informim </t>
  </si>
  <si>
    <t>Ministria e Bujqësisë dhe Zhvillimit Rural</t>
  </si>
  <si>
    <t>Ministria e Infrastrukturës dhe Energjisë</t>
  </si>
  <si>
    <t>Ministria e Arsimit dhe Sportit</t>
  </si>
  <si>
    <t>Ministria e Shëndetësisë dhe Mbrojtjes Sociale</t>
  </si>
  <si>
    <t>Ministria për Evropën dhe Punët e Jashtme</t>
  </si>
  <si>
    <t>Këshilli i Lartë Gjyqësor</t>
  </si>
  <si>
    <t>SPAK/BKH</t>
  </si>
  <si>
    <t>Instituti i Statistikës</t>
  </si>
  <si>
    <t>Kolegji i Posaçëm i Apelimit</t>
  </si>
  <si>
    <t>Zyra e Inspektorit të Lartë të Drejtësisë</t>
  </si>
  <si>
    <t>Agjencia Autonome e Auditimit të Fondeve të BE</t>
  </si>
  <si>
    <t>Agjencia Kombëtare e Rinisë</t>
  </si>
  <si>
    <t>Agjencia Shtetërore e Programimit Strategjik dhe Koordinimit të Ndihmës</t>
  </si>
  <si>
    <t>Autoriteti për Informimin mbi Dokumentet e ish-Sigurimit të Shtetit</t>
  </si>
  <si>
    <t>Total punonjës buxhetore</t>
  </si>
  <si>
    <t>Numri i Punonjesve
viti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</si>
</sst>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_(* #,##0_);_(* \(#,##0\);_(* &quot;-&quot;??_);_(@_)"/>
    <numFmt numFmtId="171" formatCode="_-* #,##0.00_-;\-* #,##0.00_-;_-* &quot;-&quot;??_-;_-@_-"/>
    <numFmt numFmtId="172" formatCode="_-* #,##0.00_L_e_k_-;\-* #,##0.00_L_e_k_-;_-* &quot;-&quot;??_L_e_k_-;_-@_-"/>
    <numFmt numFmtId="173" formatCode="#,##0.000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-&quot;¢&quot;* #,##0_-;\-&quot;¢&quot;* #,##0_-;_-&quot;¢&quot;* &quot;-&quot;_-;_-@_-"/>
    <numFmt numFmtId="180" formatCode="_-&quot;¢&quot;* #,##0.00_-;\-&quot;¢&quot;* #,##0.00_-;_-&quot;¢&quot;* &quot;-&quot;??_-;_-@_-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___"/>
    <numFmt numFmtId="186" formatCode="General\ \ \ \ \ \ "/>
    <numFmt numFmtId="187" formatCode="0.0\ \ \ \ \ \ \ \ "/>
    <numFmt numFmtId="188" formatCode="mmmm\ yyyy"/>
    <numFmt numFmtId="189" formatCode="0.0"/>
    <numFmt numFmtId="190" formatCode="\$#,##0.00\ ;\(\$#,##0.00\)"/>
  </numFmts>
  <fonts count="44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"/>
      <family val="1"/>
    </font>
    <font>
      <sz val="11"/>
      <color indexed="8"/>
      <name val="Calibri"/>
      <family val="2"/>
    </font>
    <font>
      <sz val="9"/>
      <name val="Times"/>
      <family val="1"/>
    </font>
    <font>
      <sz val="8"/>
      <name val="Arial"/>
      <family val="2"/>
      <charset val="238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auto="1"/>
      </left>
      <right style="double">
        <color indexed="64"/>
      </right>
      <top style="medium">
        <color indexed="64"/>
      </top>
      <bottom style="double">
        <color auto="1"/>
      </bottom>
      <diagonal/>
    </border>
  </borders>
  <cellStyleXfs count="172">
    <xf numFmtId="0" fontId="0" fillId="0" borderId="0"/>
    <xf numFmtId="0" fontId="1" fillId="0" borderId="0"/>
    <xf numFmtId="0" fontId="5" fillId="0" borderId="0"/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3" fontId="10" fillId="4" borderId="13" applyNumberFormat="0"/>
    <xf numFmtId="3" fontId="1" fillId="4" borderId="13" applyNumberFormat="0"/>
    <xf numFmtId="0" fontId="11" fillId="0" borderId="14" applyNumberFormat="0" applyFont="0" applyFill="0" applyAlignment="0" applyProtection="0"/>
    <xf numFmtId="0" fontId="12" fillId="0" borderId="0"/>
    <xf numFmtId="0" fontId="12" fillId="0" borderId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3" fontId="14" fillId="0" borderId="0">
      <alignment horizontal="right" vertical="top"/>
    </xf>
    <xf numFmtId="173" fontId="14" fillId="0" borderId="0">
      <alignment horizontal="right" vertical="top"/>
    </xf>
    <xf numFmtId="3" fontId="1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5" fontId="1" fillId="0" borderId="0" applyFill="0" applyBorder="0" applyAlignment="0" applyProtection="0"/>
    <xf numFmtId="174" fontId="1" fillId="0" borderId="0" applyFill="0" applyBorder="0" applyAlignment="0" applyProtection="0"/>
    <xf numFmtId="0" fontId="11" fillId="0" borderId="0" applyFont="0" applyFill="0" applyBorder="0" applyAlignment="0" applyProtection="0"/>
    <xf numFmtId="0" fontId="10" fillId="5" borderId="0" applyNumberFormat="0" applyBorder="0" applyProtection="0"/>
    <xf numFmtId="0" fontId="1" fillId="5" borderId="0" applyNumberFormat="0" applyBorder="0" applyProtection="0"/>
    <xf numFmtId="175" fontId="10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6" borderId="15" applyNumberFormat="0" applyFont="0" applyBorder="0" applyAlignment="0" applyProtection="0">
      <alignment horizontal="right"/>
    </xf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" fontId="1" fillId="0" borderId="0" applyFill="0" applyBorder="0" applyAlignment="0" applyProtection="0"/>
    <xf numFmtId="38" fontId="15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0" fillId="7" borderId="13" applyNumberFormat="0" applyBorder="0" applyProtection="0"/>
    <xf numFmtId="0" fontId="1" fillId="7" borderId="13" applyNumberFormat="0" applyBorder="0" applyProtection="0"/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0" fontId="15" fillId="3" borderId="16" applyNumberFormat="0" applyBorder="0" applyAlignment="0" applyProtection="0"/>
    <xf numFmtId="3" fontId="10" fillId="8" borderId="0" applyNumberFormat="0" applyBorder="0"/>
    <xf numFmtId="3" fontId="1" fillId="8" borderId="0" applyNumberFormat="0" applyBorder="0"/>
    <xf numFmtId="169" fontId="19" fillId="0" borderId="0"/>
    <xf numFmtId="177" fontId="11" fillId="0" borderId="0" applyFont="0" applyFill="0" applyBorder="0" applyAlignment="0" applyProtection="0"/>
    <xf numFmtId="178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0" fillId="9" borderId="13" applyNumberFormat="0"/>
    <xf numFmtId="0" fontId="1" fillId="9" borderId="13" applyNumberFormat="0"/>
    <xf numFmtId="3" fontId="10" fillId="10" borderId="13" applyNumberFormat="0" applyFont="0" applyAlignment="0"/>
    <xf numFmtId="3" fontId="1" fillId="10" borderId="13" applyNumberFormat="0" applyFont="0" applyAlignment="0"/>
    <xf numFmtId="179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>
      <alignment vertical="top"/>
    </xf>
    <xf numFmtId="0" fontId="25" fillId="0" borderId="0"/>
    <xf numFmtId="181" fontId="26" fillId="0" borderId="0" applyFill="0" applyBorder="0" applyAlignment="0" applyProtection="0">
      <alignment horizontal="right"/>
    </xf>
    <xf numFmtId="0" fontId="1" fillId="0" borderId="0"/>
    <xf numFmtId="0" fontId="10" fillId="11" borderId="13" applyNumberFormat="0" applyFont="0" applyAlignment="0" applyProtection="0"/>
    <xf numFmtId="40" fontId="6" fillId="3" borderId="0">
      <alignment horizontal="right"/>
    </xf>
    <xf numFmtId="10" fontId="10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2" fontId="11" fillId="0" borderId="0" applyFont="0" applyFill="0" applyBorder="0" applyAlignment="0" applyProtection="0"/>
    <xf numFmtId="185" fontId="26" fillId="0" borderId="0" applyFill="0" applyBorder="0" applyAlignment="0">
      <alignment horizontal="centerContinuous"/>
    </xf>
    <xf numFmtId="3" fontId="10" fillId="12" borderId="13" applyNumberFormat="0"/>
    <xf numFmtId="3" fontId="1" fillId="12" borderId="13" applyNumberFormat="0"/>
    <xf numFmtId="0" fontId="9" fillId="0" borderId="0"/>
    <xf numFmtId="0" fontId="27" fillId="0" borderId="0"/>
    <xf numFmtId="0" fontId="7" fillId="0" borderId="0">
      <alignment vertical="top"/>
    </xf>
    <xf numFmtId="0" fontId="10" fillId="0" borderId="0" applyNumberFormat="0"/>
    <xf numFmtId="0" fontId="1" fillId="0" borderId="0" applyNumberFormat="0"/>
    <xf numFmtId="0" fontId="1" fillId="0" borderId="17" applyNumberFormat="0" applyFill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horizontal="left" vertical="top"/>
    </xf>
    <xf numFmtId="0" fontId="28" fillId="0" borderId="0" applyNumberFormat="0" applyFont="0" applyFill="0" applyBorder="0" applyAlignment="0" applyProtection="0">
      <alignment horizontal="left" vertical="top"/>
    </xf>
    <xf numFmtId="0" fontId="28" fillId="0" borderId="0" applyNumberFormat="0" applyFont="0" applyFill="0" applyBorder="0" applyAlignment="0" applyProtection="0">
      <alignment horizontal="left" vertical="top"/>
    </xf>
    <xf numFmtId="0" fontId="26" fillId="0" borderId="0"/>
    <xf numFmtId="0" fontId="30" fillId="0" borderId="0">
      <alignment horizontal="left" wrapText="1"/>
    </xf>
    <xf numFmtId="0" fontId="31" fillId="0" borderId="18" applyNumberFormat="0" applyFont="0" applyFill="0" applyBorder="0" applyAlignment="0" applyProtection="0">
      <alignment horizontal="center" wrapText="1"/>
    </xf>
    <xf numFmtId="186" fontId="9" fillId="0" borderId="0" applyNumberFormat="0" applyFont="0" applyFill="0" applyBorder="0" applyAlignment="0" applyProtection="0">
      <alignment horizontal="right"/>
    </xf>
    <xf numFmtId="0" fontId="31" fillId="0" borderId="0" applyNumberFormat="0" applyFont="0" applyFill="0" applyBorder="0" applyAlignment="0" applyProtection="0">
      <alignment horizontal="left" indent="1"/>
    </xf>
    <xf numFmtId="187" fontId="31" fillId="0" borderId="0" applyNumberFormat="0" applyFont="0" applyFill="0" applyBorder="0" applyAlignment="0" applyProtection="0"/>
    <xf numFmtId="0" fontId="26" fillId="0" borderId="18" applyNumberFormat="0" applyFont="0" applyFill="0" applyAlignment="0" applyProtection="0">
      <alignment horizontal="center"/>
    </xf>
    <xf numFmtId="0" fontId="26" fillId="0" borderId="0" applyNumberFormat="0" applyFont="0" applyFill="0" applyBorder="0" applyAlignment="0" applyProtection="0">
      <alignment horizontal="left" wrapText="1" indent="1"/>
    </xf>
    <xf numFmtId="0" fontId="31" fillId="0" borderId="0" applyNumberFormat="0" applyFont="0" applyFill="0" applyBorder="0" applyAlignment="0" applyProtection="0">
      <alignment horizontal="left" indent="1"/>
    </xf>
    <xf numFmtId="0" fontId="26" fillId="0" borderId="0" applyNumberFormat="0" applyFont="0" applyFill="0" applyBorder="0" applyAlignment="0" applyProtection="0">
      <alignment horizontal="left" wrapText="1" indent="2"/>
    </xf>
    <xf numFmtId="188" fontId="26" fillId="0" borderId="0">
      <alignment horizontal="right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9" fontId="34" fillId="0" borderId="0">
      <alignment horizontal="right"/>
    </xf>
    <xf numFmtId="0" fontId="35" fillId="0" borderId="0" applyProtection="0"/>
    <xf numFmtId="190" fontId="35" fillId="0" borderId="0" applyProtection="0"/>
    <xf numFmtId="0" fontId="36" fillId="0" borderId="0" applyProtection="0"/>
    <xf numFmtId="0" fontId="37" fillId="0" borderId="0" applyProtection="0"/>
    <xf numFmtId="0" fontId="35" fillId="0" borderId="19" applyProtection="0"/>
    <xf numFmtId="0" fontId="35" fillId="0" borderId="0"/>
    <xf numFmtId="10" fontId="35" fillId="0" borderId="0" applyProtection="0"/>
    <xf numFmtId="0" fontId="35" fillId="0" borderId="0"/>
    <xf numFmtId="2" fontId="35" fillId="0" borderId="0" applyProtection="0"/>
    <xf numFmtId="4" fontId="35" fillId="0" borderId="0" applyProtection="0"/>
  </cellStyleXfs>
  <cellXfs count="50">
    <xf numFmtId="0" fontId="0" fillId="0" borderId="0" xfId="0"/>
    <xf numFmtId="0" fontId="1" fillId="0" borderId="0" xfId="1" applyFont="1" applyFill="1"/>
    <xf numFmtId="0" fontId="2" fillId="2" borderId="0" xfId="1" applyFont="1" applyFill="1"/>
    <xf numFmtId="0" fontId="1" fillId="3" borderId="0" xfId="0" applyFont="1" applyFill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1" fillId="0" borderId="0" xfId="0" applyFont="1" applyFill="1"/>
    <xf numFmtId="3" fontId="39" fillId="2" borderId="7" xfId="2" applyNumberFormat="1" applyFont="1" applyFill="1" applyBorder="1" applyAlignment="1">
      <alignment horizontal="left" wrapText="1"/>
    </xf>
    <xf numFmtId="3" fontId="39" fillId="2" borderId="8" xfId="2" applyNumberFormat="1" applyFont="1" applyFill="1" applyBorder="1" applyAlignment="1">
      <alignment horizontal="left" wrapText="1"/>
    </xf>
    <xf numFmtId="3" fontId="8" fillId="2" borderId="8" xfId="2" applyNumberFormat="1" applyFont="1" applyFill="1" applyBorder="1" applyAlignment="1">
      <alignment horizontal="left" wrapText="1"/>
    </xf>
    <xf numFmtId="3" fontId="41" fillId="2" borderId="4" xfId="2" applyNumberFormat="1" applyFont="1" applyFill="1" applyBorder="1" applyAlignment="1">
      <alignment horizontal="center" wrapText="1"/>
    </xf>
    <xf numFmtId="3" fontId="39" fillId="2" borderId="25" xfId="2" applyNumberFormat="1" applyFont="1" applyFill="1" applyBorder="1" applyAlignment="1">
      <alignment horizontal="left" wrapText="1"/>
    </xf>
    <xf numFmtId="3" fontId="39" fillId="2" borderId="25" xfId="2" applyNumberFormat="1" applyFont="1" applyFill="1" applyBorder="1" applyAlignment="1">
      <alignment horizontal="center" vertical="center" wrapText="1"/>
    </xf>
    <xf numFmtId="3" fontId="41" fillId="2" borderId="6" xfId="2" applyNumberFormat="1" applyFont="1" applyFill="1" applyBorder="1" applyAlignment="1">
      <alignment horizontal="center" wrapText="1"/>
    </xf>
    <xf numFmtId="3" fontId="39" fillId="2" borderId="7" xfId="2" applyNumberFormat="1" applyFont="1" applyFill="1" applyBorder="1" applyAlignment="1">
      <alignment horizontal="center" vertical="center" wrapText="1"/>
    </xf>
    <xf numFmtId="3" fontId="41" fillId="2" borderId="8" xfId="2" applyNumberFormat="1" applyFont="1" applyFill="1" applyBorder="1" applyAlignment="1">
      <alignment horizontal="center" wrapText="1"/>
    </xf>
    <xf numFmtId="3" fontId="39" fillId="2" borderId="8" xfId="2" applyNumberFormat="1" applyFont="1" applyFill="1" applyBorder="1" applyAlignment="1">
      <alignment horizontal="center" vertical="center" wrapText="1"/>
    </xf>
    <xf numFmtId="3" fontId="41" fillId="2" borderId="9" xfId="2" applyNumberFormat="1" applyFont="1" applyFill="1" applyBorder="1" applyAlignment="1">
      <alignment horizontal="center" wrapText="1"/>
    </xf>
    <xf numFmtId="3" fontId="34" fillId="2" borderId="9" xfId="2" applyNumberFormat="1" applyFont="1" applyFill="1" applyBorder="1" applyAlignment="1">
      <alignment horizontal="center" wrapText="1"/>
    </xf>
    <xf numFmtId="3" fontId="8" fillId="2" borderId="8" xfId="2" applyNumberFormat="1" applyFont="1" applyFill="1" applyBorder="1" applyAlignment="1">
      <alignment horizontal="center" vertical="center" wrapText="1"/>
    </xf>
    <xf numFmtId="3" fontId="39" fillId="2" borderId="11" xfId="2" applyNumberFormat="1" applyFont="1" applyFill="1" applyBorder="1" applyAlignment="1">
      <alignment horizontal="left" wrapText="1"/>
    </xf>
    <xf numFmtId="3" fontId="41" fillId="2" borderId="5" xfId="2" applyNumberFormat="1" applyFont="1" applyFill="1" applyBorder="1" applyAlignment="1">
      <alignment horizontal="center" wrapText="1"/>
    </xf>
    <xf numFmtId="3" fontId="41" fillId="2" borderId="7" xfId="2" applyNumberFormat="1" applyFont="1" applyFill="1" applyBorder="1" applyAlignment="1">
      <alignment horizontal="center" wrapText="1"/>
    </xf>
    <xf numFmtId="3" fontId="39" fillId="2" borderId="9" xfId="2" applyNumberFormat="1" applyFont="1" applyFill="1" applyBorder="1" applyAlignment="1">
      <alignment horizontal="left" wrapText="1"/>
    </xf>
    <xf numFmtId="3" fontId="41" fillId="2" borderId="9" xfId="2" applyNumberFormat="1" applyFont="1" applyFill="1" applyBorder="1" applyAlignment="1">
      <alignment horizontal="center" vertical="center" wrapText="1"/>
    </xf>
    <xf numFmtId="3" fontId="39" fillId="2" borderId="6" xfId="2" applyNumberFormat="1" applyFont="1" applyFill="1" applyBorder="1" applyAlignment="1">
      <alignment horizontal="left" wrapText="1"/>
    </xf>
    <xf numFmtId="3" fontId="41" fillId="2" borderId="26" xfId="2" applyNumberFormat="1" applyFont="1" applyFill="1" applyBorder="1" applyAlignment="1">
      <alignment horizontal="center" wrapText="1"/>
    </xf>
    <xf numFmtId="3" fontId="39" fillId="2" borderId="27" xfId="2" applyNumberFormat="1" applyFont="1" applyFill="1" applyBorder="1" applyAlignment="1">
      <alignment horizontal="left" wrapText="1"/>
    </xf>
    <xf numFmtId="3" fontId="42" fillId="2" borderId="21" xfId="2" applyNumberFormat="1" applyFont="1" applyFill="1" applyBorder="1" applyAlignment="1">
      <alignment horizontal="center" wrapText="1"/>
    </xf>
    <xf numFmtId="3" fontId="41" fillId="2" borderId="10" xfId="2" applyNumberFormat="1" applyFont="1" applyFill="1" applyBorder="1" applyAlignment="1">
      <alignment horizontal="center" wrapText="1"/>
    </xf>
    <xf numFmtId="3" fontId="38" fillId="2" borderId="10" xfId="2" applyNumberFormat="1" applyFont="1" applyFill="1" applyBorder="1" applyAlignment="1">
      <alignment horizontal="left" wrapText="1"/>
    </xf>
    <xf numFmtId="3" fontId="38" fillId="2" borderId="9" xfId="2" applyNumberFormat="1" applyFont="1" applyFill="1" applyBorder="1" applyAlignment="1">
      <alignment horizontal="left" wrapText="1"/>
    </xf>
    <xf numFmtId="3" fontId="38" fillId="2" borderId="4" xfId="2" applyNumberFormat="1" applyFont="1" applyFill="1" applyBorder="1" applyAlignment="1">
      <alignment horizontal="left" wrapText="1"/>
    </xf>
    <xf numFmtId="3" fontId="38" fillId="2" borderId="6" xfId="2" applyNumberFormat="1" applyFont="1" applyFill="1" applyBorder="1" applyAlignment="1">
      <alignment horizontal="left" wrapText="1"/>
    </xf>
    <xf numFmtId="3" fontId="39" fillId="2" borderId="23" xfId="2" applyNumberFormat="1" applyFont="1" applyFill="1" applyBorder="1" applyAlignment="1">
      <alignment horizontal="center" vertical="center" wrapText="1"/>
    </xf>
    <xf numFmtId="3" fontId="41" fillId="2" borderId="22" xfId="2" applyNumberFormat="1" applyFont="1" applyFill="1" applyBorder="1" applyAlignment="1">
      <alignment horizontal="center" wrapText="1"/>
    </xf>
    <xf numFmtId="3" fontId="39" fillId="2" borderId="28" xfId="2" applyNumberFormat="1" applyFont="1" applyFill="1" applyBorder="1" applyAlignment="1">
      <alignment horizontal="left" wrapText="1"/>
    </xf>
    <xf numFmtId="3" fontId="39" fillId="2" borderId="11" xfId="2" applyNumberFormat="1" applyFont="1" applyFill="1" applyBorder="1" applyAlignment="1">
      <alignment horizontal="center" vertical="center" wrapText="1"/>
    </xf>
    <xf numFmtId="3" fontId="41" fillId="2" borderId="23" xfId="2" applyNumberFormat="1" applyFont="1" applyFill="1" applyBorder="1" applyAlignment="1">
      <alignment horizontal="center" wrapText="1"/>
    </xf>
    <xf numFmtId="3" fontId="39" fillId="2" borderId="29" xfId="2" applyNumberFormat="1" applyFont="1" applyFill="1" applyBorder="1" applyAlignment="1">
      <alignment horizontal="left" wrapText="1"/>
    </xf>
    <xf numFmtId="3" fontId="43" fillId="2" borderId="24" xfId="2" applyNumberFormat="1" applyFont="1" applyFill="1" applyBorder="1" applyAlignment="1">
      <alignment horizontal="center" wrapText="1"/>
    </xf>
    <xf numFmtId="3" fontId="40" fillId="2" borderId="30" xfId="2" applyNumberFormat="1" applyFont="1" applyFill="1" applyBorder="1" applyAlignment="1">
      <alignment horizontal="left" wrapText="1"/>
    </xf>
    <xf numFmtId="3" fontId="42" fillId="2" borderId="24" xfId="2" applyNumberFormat="1" applyFont="1" applyFill="1" applyBorder="1" applyAlignment="1">
      <alignment horizontal="center" wrapText="1"/>
    </xf>
    <xf numFmtId="3" fontId="43" fillId="2" borderId="12" xfId="2" applyNumberFormat="1" applyFont="1" applyFill="1" applyBorder="1" applyAlignment="1">
      <alignment horizontal="center" wrapText="1"/>
    </xf>
    <xf numFmtId="3" fontId="38" fillId="2" borderId="20" xfId="2" applyNumberFormat="1" applyFont="1" applyFill="1" applyBorder="1" applyAlignment="1">
      <alignment horizontal="left" wrapText="1"/>
    </xf>
    <xf numFmtId="0" fontId="34" fillId="3" borderId="24" xfId="0" applyFont="1" applyFill="1" applyBorder="1" applyAlignment="1">
      <alignment horizontal="center"/>
    </xf>
    <xf numFmtId="3" fontId="43" fillId="2" borderId="20" xfId="2" applyNumberFormat="1" applyFont="1" applyFill="1" applyBorder="1" applyAlignment="1">
      <alignment horizontal="center" wrapText="1"/>
    </xf>
    <xf numFmtId="3" fontId="40" fillId="2" borderId="20" xfId="2" applyNumberFormat="1" applyFont="1" applyFill="1" applyBorder="1" applyAlignment="1">
      <alignment horizontal="left" wrapText="1"/>
    </xf>
  </cellXfs>
  <cellStyles count="172">
    <cellStyle name="_ALB content sheet" xfId="3" xr:uid="{00000000-0005-0000-0000-000000000000}"/>
    <cellStyle name="_ALB content sheet_Projekt_Buxhet_2012" xfId="4" xr:uid="{00000000-0005-0000-0000-000001000000}"/>
    <cellStyle name="_ALB_StructPC tables" xfId="5" xr:uid="{00000000-0005-0000-0000-000002000000}"/>
    <cellStyle name="_Output to team May 12 2008 10pm" xfId="6" xr:uid="{00000000-0005-0000-0000-000003000000}"/>
    <cellStyle name="_PC Table Summary fror Gramoz May 13 2008" xfId="7" xr:uid="{00000000-0005-0000-0000-000004000000}"/>
    <cellStyle name="1 indent" xfId="8" xr:uid="{00000000-0005-0000-0000-000005000000}"/>
    <cellStyle name="2 indents" xfId="9" xr:uid="{00000000-0005-0000-0000-000006000000}"/>
    <cellStyle name="3 indents" xfId="10" xr:uid="{00000000-0005-0000-0000-000007000000}"/>
    <cellStyle name="4 indents" xfId="11" xr:uid="{00000000-0005-0000-0000-000008000000}"/>
    <cellStyle name="5 indents" xfId="12" xr:uid="{00000000-0005-0000-0000-000009000000}"/>
    <cellStyle name="BoA" xfId="13" xr:uid="{00000000-0005-0000-0000-00000A000000}"/>
    <cellStyle name="BoA 2" xfId="14" xr:uid="{00000000-0005-0000-0000-00000B000000}"/>
    <cellStyle name="Celkem" xfId="15" xr:uid="{00000000-0005-0000-0000-00000C000000}"/>
    <cellStyle name="Comma  - Style1" xfId="16" xr:uid="{00000000-0005-0000-0000-00000D000000}"/>
    <cellStyle name="Comma  - Style1 2" xfId="17" xr:uid="{00000000-0005-0000-0000-00000E000000}"/>
    <cellStyle name="Comma 10" xfId="18" xr:uid="{00000000-0005-0000-0000-00000F000000}"/>
    <cellStyle name="Comma 11" xfId="19" xr:uid="{00000000-0005-0000-0000-000010000000}"/>
    <cellStyle name="Comma 12" xfId="20" xr:uid="{00000000-0005-0000-0000-000011000000}"/>
    <cellStyle name="Comma 13" xfId="21" xr:uid="{00000000-0005-0000-0000-000012000000}"/>
    <cellStyle name="Comma 2" xfId="22" xr:uid="{00000000-0005-0000-0000-000013000000}"/>
    <cellStyle name="Comma 2 2" xfId="23" xr:uid="{00000000-0005-0000-0000-000014000000}"/>
    <cellStyle name="Comma 2 3" xfId="24" xr:uid="{00000000-0005-0000-0000-000015000000}"/>
    <cellStyle name="Comma 2 3 2" xfId="25" xr:uid="{00000000-0005-0000-0000-000016000000}"/>
    <cellStyle name="Comma 2 3 3" xfId="26" xr:uid="{00000000-0005-0000-0000-000017000000}"/>
    <cellStyle name="Comma 3" xfId="27" xr:uid="{00000000-0005-0000-0000-000018000000}"/>
    <cellStyle name="Comma 4" xfId="28" xr:uid="{00000000-0005-0000-0000-000019000000}"/>
    <cellStyle name="Comma 4 2" xfId="29" xr:uid="{00000000-0005-0000-0000-00001A000000}"/>
    <cellStyle name="Comma 4 3" xfId="30" xr:uid="{00000000-0005-0000-0000-00001B000000}"/>
    <cellStyle name="Comma 5" xfId="31" xr:uid="{00000000-0005-0000-0000-00001C000000}"/>
    <cellStyle name="Comma 6" xfId="32" xr:uid="{00000000-0005-0000-0000-00001D000000}"/>
    <cellStyle name="Comma 7" xfId="33" xr:uid="{00000000-0005-0000-0000-00001E000000}"/>
    <cellStyle name="Comma 8" xfId="34" xr:uid="{00000000-0005-0000-0000-00001F000000}"/>
    <cellStyle name="Comma 9" xfId="35" xr:uid="{00000000-0005-0000-0000-000020000000}"/>
    <cellStyle name="Comma(3)" xfId="36" xr:uid="{00000000-0005-0000-0000-000021000000}"/>
    <cellStyle name="Comma(3) 2" xfId="37" xr:uid="{00000000-0005-0000-0000-000022000000}"/>
    <cellStyle name="Comma0" xfId="38" xr:uid="{00000000-0005-0000-0000-000023000000}"/>
    <cellStyle name="Curren - Style3" xfId="39" xr:uid="{00000000-0005-0000-0000-000024000000}"/>
    <cellStyle name="Curren - Style3 2" xfId="40" xr:uid="{00000000-0005-0000-0000-000025000000}"/>
    <cellStyle name="Curren - Style4" xfId="41" xr:uid="{00000000-0005-0000-0000-000026000000}"/>
    <cellStyle name="Curren - Style4 2" xfId="42" xr:uid="{00000000-0005-0000-0000-000027000000}"/>
    <cellStyle name="Currency0" xfId="43" xr:uid="{00000000-0005-0000-0000-000028000000}"/>
    <cellStyle name="Date" xfId="44" xr:uid="{00000000-0005-0000-0000-000029000000}"/>
    <cellStyle name="Datum" xfId="45" xr:uid="{00000000-0005-0000-0000-00002A000000}"/>
    <cellStyle name="Defl/Infl" xfId="46" xr:uid="{00000000-0005-0000-0000-00002B000000}"/>
    <cellStyle name="Defl/Infl 2" xfId="47" xr:uid="{00000000-0005-0000-0000-00002C000000}"/>
    <cellStyle name="Euro" xfId="48" xr:uid="{00000000-0005-0000-0000-00002D000000}"/>
    <cellStyle name="Euro 2" xfId="49" xr:uid="{00000000-0005-0000-0000-00002E000000}"/>
    <cellStyle name="Exogenous" xfId="50" xr:uid="{00000000-0005-0000-0000-00002F000000}"/>
    <cellStyle name="Finanční0" xfId="51" xr:uid="{00000000-0005-0000-0000-000030000000}"/>
    <cellStyle name="Finanèní0" xfId="52" xr:uid="{00000000-0005-0000-0000-000031000000}"/>
    <cellStyle name="Fixed" xfId="53" xr:uid="{00000000-0005-0000-0000-000032000000}"/>
    <cellStyle name="Grey" xfId="54" xr:uid="{00000000-0005-0000-0000-000033000000}"/>
    <cellStyle name="Heading 1 2" xfId="55" xr:uid="{00000000-0005-0000-0000-000034000000}"/>
    <cellStyle name="Heading 2 2" xfId="56" xr:uid="{00000000-0005-0000-0000-000035000000}"/>
    <cellStyle name="Hipervínculo_IIF" xfId="57" xr:uid="{00000000-0005-0000-0000-000036000000}"/>
    <cellStyle name="IMF" xfId="58" xr:uid="{00000000-0005-0000-0000-000037000000}"/>
    <cellStyle name="IMF 2" xfId="59" xr:uid="{00000000-0005-0000-0000-000038000000}"/>
    <cellStyle name="imf-one decimal" xfId="60" xr:uid="{00000000-0005-0000-0000-000039000000}"/>
    <cellStyle name="imf-zero decimal" xfId="61" xr:uid="{00000000-0005-0000-0000-00003A000000}"/>
    <cellStyle name="Input [yellow]" xfId="62" xr:uid="{00000000-0005-0000-0000-00003B000000}"/>
    <cellStyle name="INSTAT" xfId="63" xr:uid="{00000000-0005-0000-0000-00003C000000}"/>
    <cellStyle name="INSTAT 2" xfId="64" xr:uid="{00000000-0005-0000-0000-00003D000000}"/>
    <cellStyle name="Label" xfId="65" xr:uid="{00000000-0005-0000-0000-00003E000000}"/>
    <cellStyle name="Měna0" xfId="66" xr:uid="{00000000-0005-0000-0000-00003F000000}"/>
    <cellStyle name="Millares [0]_BALPROGRAMA2001R" xfId="67" xr:uid="{00000000-0005-0000-0000-000040000000}"/>
    <cellStyle name="Millares_BALPROGRAMA2001R" xfId="68" xr:uid="{00000000-0005-0000-0000-000041000000}"/>
    <cellStyle name="Milliers [0]_Encours - Apr rééch" xfId="69" xr:uid="{00000000-0005-0000-0000-000042000000}"/>
    <cellStyle name="Milliers_Encours - Apr rééch" xfId="70" xr:uid="{00000000-0005-0000-0000-000043000000}"/>
    <cellStyle name="Mìna0" xfId="71" xr:uid="{00000000-0005-0000-0000-000044000000}"/>
    <cellStyle name="Model" xfId="72" xr:uid="{00000000-0005-0000-0000-000045000000}"/>
    <cellStyle name="Model 2" xfId="73" xr:uid="{00000000-0005-0000-0000-000046000000}"/>
    <cellStyle name="MoF" xfId="74" xr:uid="{00000000-0005-0000-0000-000047000000}"/>
    <cellStyle name="MoF 2" xfId="75" xr:uid="{00000000-0005-0000-0000-000048000000}"/>
    <cellStyle name="Moneda [0]_BALPROGRAMA2001R" xfId="76" xr:uid="{00000000-0005-0000-0000-000049000000}"/>
    <cellStyle name="Moneda_BALPROGRAMA2001R" xfId="77" xr:uid="{00000000-0005-0000-0000-00004A000000}"/>
    <cellStyle name="Monétaire [0]_Encours - Apr rééch" xfId="78" xr:uid="{00000000-0005-0000-0000-00004B000000}"/>
    <cellStyle name="Monétaire_Encours - Apr rééch" xfId="79" xr:uid="{00000000-0005-0000-0000-00004C000000}"/>
    <cellStyle name="Normal" xfId="0" builtinId="0"/>
    <cellStyle name="Normal - Style1" xfId="80" xr:uid="{00000000-0005-0000-0000-00004E000000}"/>
    <cellStyle name="Normal - Style2" xfId="81" xr:uid="{00000000-0005-0000-0000-00004F000000}"/>
    <cellStyle name="Normal - Style5" xfId="82" xr:uid="{00000000-0005-0000-0000-000050000000}"/>
    <cellStyle name="Normal - Style5 2" xfId="83" xr:uid="{00000000-0005-0000-0000-000051000000}"/>
    <cellStyle name="Normal - Style6" xfId="84" xr:uid="{00000000-0005-0000-0000-000052000000}"/>
    <cellStyle name="Normal - Style6 2" xfId="85" xr:uid="{00000000-0005-0000-0000-000053000000}"/>
    <cellStyle name="Normal - Style7" xfId="86" xr:uid="{00000000-0005-0000-0000-000054000000}"/>
    <cellStyle name="Normal - Style7 2" xfId="87" xr:uid="{00000000-0005-0000-0000-000055000000}"/>
    <cellStyle name="Normal - Style8" xfId="88" xr:uid="{00000000-0005-0000-0000-000056000000}"/>
    <cellStyle name="Normal - Style8 2" xfId="89" xr:uid="{00000000-0005-0000-0000-000057000000}"/>
    <cellStyle name="Normal 10" xfId="90" xr:uid="{00000000-0005-0000-0000-000058000000}"/>
    <cellStyle name="Normal 10 2" xfId="91" xr:uid="{00000000-0005-0000-0000-000059000000}"/>
    <cellStyle name="Normal 11" xfId="92" xr:uid="{00000000-0005-0000-0000-00005A000000}"/>
    <cellStyle name="Normal 12" xfId="93" xr:uid="{00000000-0005-0000-0000-00005B000000}"/>
    <cellStyle name="Normal 13" xfId="1" xr:uid="{00000000-0005-0000-0000-00005C000000}"/>
    <cellStyle name="Normal 14" xfId="94" xr:uid="{00000000-0005-0000-0000-00005D000000}"/>
    <cellStyle name="Normal 15" xfId="95" xr:uid="{00000000-0005-0000-0000-00005E000000}"/>
    <cellStyle name="Normal 16" xfId="96" xr:uid="{00000000-0005-0000-0000-00005F000000}"/>
    <cellStyle name="Normal 17" xfId="97" xr:uid="{00000000-0005-0000-0000-000060000000}"/>
    <cellStyle name="Normal 18" xfId="98" xr:uid="{00000000-0005-0000-0000-000061000000}"/>
    <cellStyle name="Normal 19" xfId="99" xr:uid="{00000000-0005-0000-0000-000062000000}"/>
    <cellStyle name="normal 2" xfId="100" xr:uid="{00000000-0005-0000-0000-000063000000}"/>
    <cellStyle name="Normal 2 2" xfId="101" xr:uid="{00000000-0005-0000-0000-000064000000}"/>
    <cellStyle name="Normal 2 4" xfId="102" xr:uid="{00000000-0005-0000-0000-000065000000}"/>
    <cellStyle name="Normal 20" xfId="103" xr:uid="{00000000-0005-0000-0000-000066000000}"/>
    <cellStyle name="Normal 21" xfId="104" xr:uid="{00000000-0005-0000-0000-000067000000}"/>
    <cellStyle name="Normal 22" xfId="105" xr:uid="{00000000-0005-0000-0000-000068000000}"/>
    <cellStyle name="Normal 3" xfId="106" xr:uid="{00000000-0005-0000-0000-000069000000}"/>
    <cellStyle name="Normal 3 2" xfId="107" xr:uid="{00000000-0005-0000-0000-00006A000000}"/>
    <cellStyle name="Normal 3 3" xfId="108" xr:uid="{00000000-0005-0000-0000-00006B000000}"/>
    <cellStyle name="Normal 4" xfId="109" xr:uid="{00000000-0005-0000-0000-00006C000000}"/>
    <cellStyle name="Normal 5" xfId="110" xr:uid="{00000000-0005-0000-0000-00006D000000}"/>
    <cellStyle name="Normal 5 2" xfId="111" xr:uid="{00000000-0005-0000-0000-00006E000000}"/>
    <cellStyle name="Normal 5 3" xfId="112" xr:uid="{00000000-0005-0000-0000-00006F000000}"/>
    <cellStyle name="Normal 6" xfId="113" xr:uid="{00000000-0005-0000-0000-000070000000}"/>
    <cellStyle name="Normal 7" xfId="114" xr:uid="{00000000-0005-0000-0000-000071000000}"/>
    <cellStyle name="Normal 8" xfId="115" xr:uid="{00000000-0005-0000-0000-000072000000}"/>
    <cellStyle name="Normal 9" xfId="116" xr:uid="{00000000-0005-0000-0000-000073000000}"/>
    <cellStyle name="Normal Table" xfId="117" xr:uid="{00000000-0005-0000-0000-000074000000}"/>
    <cellStyle name="Normal_Sheet1" xfId="2" xr:uid="{00000000-0005-0000-0000-000075000000}"/>
    <cellStyle name="normálne__1_NDARJA  BUXHETIT Universiteteve _2007-2008 sipas Formulës.xls_Flori_PM" xfId="118" xr:uid="{00000000-0005-0000-0000-000076000000}"/>
    <cellStyle name="Note 2" xfId="119" xr:uid="{00000000-0005-0000-0000-000077000000}"/>
    <cellStyle name="Output Amounts" xfId="120" xr:uid="{00000000-0005-0000-0000-000078000000}"/>
    <cellStyle name="Percent [2]" xfId="121" xr:uid="{00000000-0005-0000-0000-000079000000}"/>
    <cellStyle name="Percent [2] 2" xfId="122" xr:uid="{00000000-0005-0000-0000-00007A000000}"/>
    <cellStyle name="Percent 2" xfId="123" xr:uid="{00000000-0005-0000-0000-00007B000000}"/>
    <cellStyle name="Percent 3" xfId="124" xr:uid="{00000000-0005-0000-0000-00007C000000}"/>
    <cellStyle name="Percent 4" xfId="125" xr:uid="{00000000-0005-0000-0000-00007D000000}"/>
    <cellStyle name="Percent 5" xfId="126" xr:uid="{00000000-0005-0000-0000-00007E000000}"/>
    <cellStyle name="Percent 6" xfId="127" xr:uid="{00000000-0005-0000-0000-00007F000000}"/>
    <cellStyle name="percentage difference" xfId="128" xr:uid="{00000000-0005-0000-0000-000080000000}"/>
    <cellStyle name="percentage difference one decimal" xfId="129" xr:uid="{00000000-0005-0000-0000-000081000000}"/>
    <cellStyle name="percentage difference zero decimal" xfId="130" xr:uid="{00000000-0005-0000-0000-000082000000}"/>
    <cellStyle name="Pevný" xfId="131" xr:uid="{00000000-0005-0000-0000-000083000000}"/>
    <cellStyle name="Presentation" xfId="132" xr:uid="{00000000-0005-0000-0000-000084000000}"/>
    <cellStyle name="Proj" xfId="133" xr:uid="{00000000-0005-0000-0000-000085000000}"/>
    <cellStyle name="Proj 2" xfId="134" xr:uid="{00000000-0005-0000-0000-000086000000}"/>
    <cellStyle name="Publication" xfId="135" xr:uid="{00000000-0005-0000-0000-000087000000}"/>
    <cellStyle name="STYL1 - Style1" xfId="136" xr:uid="{00000000-0005-0000-0000-000088000000}"/>
    <cellStyle name="Style 1" xfId="137" xr:uid="{00000000-0005-0000-0000-000089000000}"/>
    <cellStyle name="Text" xfId="138" xr:uid="{00000000-0005-0000-0000-00008A000000}"/>
    <cellStyle name="Text 2" xfId="139" xr:uid="{00000000-0005-0000-0000-00008B000000}"/>
    <cellStyle name="Total 2" xfId="140" xr:uid="{00000000-0005-0000-0000-00008C000000}"/>
    <cellStyle name="WebAnchor1" xfId="141" xr:uid="{00000000-0005-0000-0000-00008D000000}"/>
    <cellStyle name="WebAnchor2" xfId="142" xr:uid="{00000000-0005-0000-0000-00008E000000}"/>
    <cellStyle name="WebAnchor3" xfId="143" xr:uid="{00000000-0005-0000-0000-00008F000000}"/>
    <cellStyle name="WebAnchor4" xfId="144" xr:uid="{00000000-0005-0000-0000-000090000000}"/>
    <cellStyle name="WebAnchor5" xfId="145" xr:uid="{00000000-0005-0000-0000-000091000000}"/>
    <cellStyle name="WebAnchor6" xfId="146" xr:uid="{00000000-0005-0000-0000-000092000000}"/>
    <cellStyle name="WebAnchor7" xfId="147" xr:uid="{00000000-0005-0000-0000-000093000000}"/>
    <cellStyle name="Webexclude" xfId="148" xr:uid="{00000000-0005-0000-0000-000094000000}"/>
    <cellStyle name="WebFN" xfId="149" xr:uid="{00000000-0005-0000-0000-000095000000}"/>
    <cellStyle name="WebFN1" xfId="150" xr:uid="{00000000-0005-0000-0000-000096000000}"/>
    <cellStyle name="WebFN2" xfId="151" xr:uid="{00000000-0005-0000-0000-000097000000}"/>
    <cellStyle name="WebFN3" xfId="152" xr:uid="{00000000-0005-0000-0000-000098000000}"/>
    <cellStyle name="WebFN4" xfId="153" xr:uid="{00000000-0005-0000-0000-000099000000}"/>
    <cellStyle name="WebHR" xfId="154" xr:uid="{00000000-0005-0000-0000-00009A000000}"/>
    <cellStyle name="WebIndent1" xfId="155" xr:uid="{00000000-0005-0000-0000-00009B000000}"/>
    <cellStyle name="WebIndent1wFN3" xfId="156" xr:uid="{00000000-0005-0000-0000-00009C000000}"/>
    <cellStyle name="WebIndent2" xfId="157" xr:uid="{00000000-0005-0000-0000-00009D000000}"/>
    <cellStyle name="WebNoBR" xfId="158" xr:uid="{00000000-0005-0000-0000-00009E000000}"/>
    <cellStyle name="Záhlaví 1" xfId="159" xr:uid="{00000000-0005-0000-0000-00009F000000}"/>
    <cellStyle name="Záhlaví 2" xfId="160" xr:uid="{00000000-0005-0000-0000-0000A0000000}"/>
    <cellStyle name="zero" xfId="161" xr:uid="{00000000-0005-0000-0000-0000A1000000}"/>
    <cellStyle name="ДАТА" xfId="162" xr:uid="{00000000-0005-0000-0000-0000A2000000}"/>
    <cellStyle name="ДЕНЕЖНЫЙ_BOPENGC" xfId="163" xr:uid="{00000000-0005-0000-0000-0000A3000000}"/>
    <cellStyle name="ЗАГОЛОВОК1" xfId="164" xr:uid="{00000000-0005-0000-0000-0000A4000000}"/>
    <cellStyle name="ЗАГОЛОВОК2" xfId="165" xr:uid="{00000000-0005-0000-0000-0000A5000000}"/>
    <cellStyle name="ИТОГОВЫЙ" xfId="166" xr:uid="{00000000-0005-0000-0000-0000A6000000}"/>
    <cellStyle name="Обычный_BOPENGC" xfId="167" xr:uid="{00000000-0005-0000-0000-0000A7000000}"/>
    <cellStyle name="ПРОЦЕНТНЫЙ_BOPENGC" xfId="168" xr:uid="{00000000-0005-0000-0000-0000A8000000}"/>
    <cellStyle name="ТЕКСТ" xfId="169" xr:uid="{00000000-0005-0000-0000-0000A9000000}"/>
    <cellStyle name="ФИКСИРОВАННЫЙ" xfId="170" xr:uid="{00000000-0005-0000-0000-0000AA000000}"/>
    <cellStyle name="ФИНАНСОВЫЙ_BOPENGC" xfId="171" xr:uid="{00000000-0005-0000-0000-0000A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7">
          <cell r="G177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1"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4"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4"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7">
          <cell r="AA47">
            <v>47.862087591629631</v>
          </cell>
        </row>
        <row r="48">
          <cell r="C48" t="str">
            <v>Sources:  State Department and  Statistics; and Fund staff estimates.</v>
          </cell>
        </row>
        <row r="49">
          <cell r="C49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0">
          <cell r="C60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0">
          <cell r="AA90">
            <v>9.7200000000000006</v>
          </cell>
        </row>
        <row r="91">
          <cell r="C91" t="str">
            <v>Sources:  Georgian authorities; and Fund staff estimates.</v>
          </cell>
        </row>
        <row r="92">
          <cell r="C92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2"/>
  <sheetViews>
    <sheetView tabSelected="1" topLeftCell="A49" zoomScaleNormal="100" workbookViewId="0">
      <selection activeCell="I9" sqref="I9"/>
    </sheetView>
  </sheetViews>
  <sheetFormatPr defaultRowHeight="12.75"/>
  <cols>
    <col min="1" max="1" width="6.28515625" style="4" customWidth="1"/>
    <col min="2" max="2" width="60.28515625" style="8" customWidth="1"/>
    <col min="3" max="3" width="13.5703125" style="3" customWidth="1"/>
    <col min="4" max="8" width="8.85546875" style="3" customWidth="1"/>
    <col min="9" max="9" width="20.7109375" style="3" customWidth="1"/>
    <col min="10" max="17" width="8.85546875" style="3" customWidth="1"/>
    <col min="18" max="16384" width="9.140625" style="4"/>
  </cols>
  <sheetData>
    <row r="2" spans="1:17" ht="15.95" customHeight="1" thickBot="1">
      <c r="A2" s="1" t="s">
        <v>53</v>
      </c>
      <c r="B2" s="1"/>
      <c r="C2" s="2"/>
      <c r="N2" s="4"/>
      <c r="O2" s="4"/>
      <c r="P2" s="4"/>
      <c r="Q2" s="4"/>
    </row>
    <row r="3" spans="1:17" ht="39" thickTop="1">
      <c r="A3" s="5" t="s">
        <v>0</v>
      </c>
      <c r="B3" s="6" t="s">
        <v>1</v>
      </c>
      <c r="C3" s="7" t="s">
        <v>71</v>
      </c>
      <c r="N3" s="4"/>
      <c r="O3" s="4"/>
      <c r="P3" s="4"/>
      <c r="Q3" s="4"/>
    </row>
    <row r="4" spans="1:17" ht="15.75">
      <c r="A4" s="12">
        <v>1</v>
      </c>
      <c r="B4" s="13" t="s">
        <v>2</v>
      </c>
      <c r="C4" s="14">
        <v>86</v>
      </c>
    </row>
    <row r="5" spans="1:17" ht="15.75">
      <c r="A5" s="15">
        <v>2</v>
      </c>
      <c r="B5" s="9" t="s">
        <v>3</v>
      </c>
      <c r="C5" s="16">
        <v>434</v>
      </c>
    </row>
    <row r="6" spans="1:17" ht="15.75">
      <c r="A6" s="17">
        <v>3</v>
      </c>
      <c r="B6" s="10" t="s">
        <v>4</v>
      </c>
      <c r="C6" s="18">
        <v>196</v>
      </c>
    </row>
    <row r="7" spans="1:17" ht="15.75">
      <c r="A7" s="19">
        <v>5</v>
      </c>
      <c r="B7" s="10" t="s">
        <v>56</v>
      </c>
      <c r="C7" s="18">
        <v>2459</v>
      </c>
    </row>
    <row r="8" spans="1:17" ht="15.75">
      <c r="A8" s="19">
        <v>6</v>
      </c>
      <c r="B8" s="10" t="s">
        <v>57</v>
      </c>
      <c r="C8" s="18">
        <f>1153+35</f>
        <v>1188</v>
      </c>
    </row>
    <row r="9" spans="1:17" ht="15.75">
      <c r="A9" s="17">
        <v>10</v>
      </c>
      <c r="B9" s="10" t="s">
        <v>5</v>
      </c>
      <c r="C9" s="18">
        <f>6023+17</f>
        <v>6040</v>
      </c>
    </row>
    <row r="10" spans="1:17" ht="15.75">
      <c r="A10" s="19">
        <v>11</v>
      </c>
      <c r="B10" s="10" t="s">
        <v>58</v>
      </c>
      <c r="C10" s="18">
        <v>31005</v>
      </c>
    </row>
    <row r="11" spans="1:17" ht="15.75">
      <c r="A11" s="19">
        <v>12</v>
      </c>
      <c r="B11" s="10" t="s">
        <v>6</v>
      </c>
      <c r="C11" s="18">
        <v>1002</v>
      </c>
    </row>
    <row r="12" spans="1:17" ht="15.75">
      <c r="A12" s="19">
        <v>13</v>
      </c>
      <c r="B12" s="10" t="s">
        <v>59</v>
      </c>
      <c r="C12" s="18">
        <f>4313+25</f>
        <v>4338</v>
      </c>
    </row>
    <row r="13" spans="1:17" ht="15.75">
      <c r="A13" s="19">
        <v>14</v>
      </c>
      <c r="B13" s="10" t="s">
        <v>7</v>
      </c>
      <c r="C13" s="18">
        <f>5368+10</f>
        <v>5378</v>
      </c>
    </row>
    <row r="14" spans="1:17" ht="15.75">
      <c r="A14" s="19">
        <v>15</v>
      </c>
      <c r="B14" s="10" t="s">
        <v>60</v>
      </c>
      <c r="C14" s="18">
        <v>561</v>
      </c>
    </row>
    <row r="15" spans="1:17" ht="15.75">
      <c r="A15" s="19">
        <v>16</v>
      </c>
      <c r="B15" s="10" t="s">
        <v>8</v>
      </c>
      <c r="C15" s="18">
        <v>15248</v>
      </c>
    </row>
    <row r="16" spans="1:17" ht="15.75">
      <c r="A16" s="19">
        <v>17</v>
      </c>
      <c r="B16" s="10" t="s">
        <v>9</v>
      </c>
      <c r="C16" s="18">
        <v>8863</v>
      </c>
    </row>
    <row r="17" spans="1:3" ht="15.75">
      <c r="A17" s="19">
        <v>18</v>
      </c>
      <c r="B17" s="10" t="s">
        <v>10</v>
      </c>
      <c r="C17" s="18">
        <v>998</v>
      </c>
    </row>
    <row r="18" spans="1:3" ht="15.75">
      <c r="A18" s="19">
        <v>20</v>
      </c>
      <c r="B18" s="10" t="s">
        <v>11</v>
      </c>
      <c r="C18" s="18">
        <v>139</v>
      </c>
    </row>
    <row r="19" spans="1:3" ht="15.75">
      <c r="A19" s="19">
        <v>22</v>
      </c>
      <c r="B19" s="10" t="s">
        <v>12</v>
      </c>
      <c r="C19" s="18">
        <v>29</v>
      </c>
    </row>
    <row r="20" spans="1:3" ht="15.75">
      <c r="A20" s="20">
        <v>24</v>
      </c>
      <c r="B20" s="11" t="s">
        <v>13</v>
      </c>
      <c r="C20" s="21">
        <f>233+10</f>
        <v>243</v>
      </c>
    </row>
    <row r="21" spans="1:3" ht="15.75">
      <c r="A21" s="19">
        <v>26</v>
      </c>
      <c r="B21" s="10" t="s">
        <v>14</v>
      </c>
      <c r="C21" s="18">
        <v>879</v>
      </c>
    </row>
    <row r="22" spans="1:3" ht="15.75">
      <c r="A22" s="17">
        <v>28</v>
      </c>
      <c r="B22" s="22" t="s">
        <v>37</v>
      </c>
      <c r="C22" s="18">
        <v>958</v>
      </c>
    </row>
    <row r="23" spans="1:3" ht="15.75">
      <c r="A23" s="17">
        <v>29</v>
      </c>
      <c r="B23" s="22" t="s">
        <v>61</v>
      </c>
      <c r="C23" s="18">
        <f>1729+20</f>
        <v>1749</v>
      </c>
    </row>
    <row r="24" spans="1:3" ht="15.75">
      <c r="A24" s="17">
        <v>30</v>
      </c>
      <c r="B24" s="10" t="s">
        <v>38</v>
      </c>
      <c r="C24" s="18">
        <v>62</v>
      </c>
    </row>
    <row r="25" spans="1:3" ht="15.75">
      <c r="A25" s="19">
        <v>31</v>
      </c>
      <c r="B25" s="10" t="s">
        <v>15</v>
      </c>
      <c r="C25" s="18">
        <v>40</v>
      </c>
    </row>
    <row r="26" spans="1:3" ht="15.75">
      <c r="A26" s="17">
        <v>35</v>
      </c>
      <c r="B26" s="22" t="s">
        <v>44</v>
      </c>
      <c r="C26" s="18">
        <v>65</v>
      </c>
    </row>
    <row r="27" spans="1:3" ht="15.75">
      <c r="A27" s="23">
        <v>41</v>
      </c>
      <c r="B27" s="9" t="s">
        <v>62</v>
      </c>
      <c r="C27" s="18">
        <f>241+15</f>
        <v>256</v>
      </c>
    </row>
    <row r="28" spans="1:3" ht="15.75">
      <c r="A28" s="19">
        <v>50</v>
      </c>
      <c r="B28" s="10" t="s">
        <v>63</v>
      </c>
      <c r="C28" s="18">
        <v>236</v>
      </c>
    </row>
    <row r="29" spans="1:3" ht="15.75">
      <c r="A29" s="19">
        <v>55</v>
      </c>
      <c r="B29" s="10" t="s">
        <v>16</v>
      </c>
      <c r="C29" s="18">
        <f>39+1</f>
        <v>40</v>
      </c>
    </row>
    <row r="30" spans="1:3" ht="15.75">
      <c r="A30" s="19">
        <v>57</v>
      </c>
      <c r="B30" s="10" t="s">
        <v>17</v>
      </c>
      <c r="C30" s="18">
        <v>9</v>
      </c>
    </row>
    <row r="31" spans="1:3" ht="15.75">
      <c r="A31" s="24">
        <v>63</v>
      </c>
      <c r="B31" s="10" t="s">
        <v>39</v>
      </c>
      <c r="C31" s="18">
        <v>76</v>
      </c>
    </row>
    <row r="32" spans="1:3" ht="15.75">
      <c r="A32" s="24">
        <v>63</v>
      </c>
      <c r="B32" s="10" t="s">
        <v>64</v>
      </c>
      <c r="C32" s="18">
        <v>57</v>
      </c>
    </row>
    <row r="33" spans="1:3" ht="15.75">
      <c r="A33" s="24">
        <v>63</v>
      </c>
      <c r="B33" s="10" t="s">
        <v>40</v>
      </c>
      <c r="C33" s="18">
        <v>30</v>
      </c>
    </row>
    <row r="34" spans="1:3" ht="15.75">
      <c r="A34" s="17">
        <v>63</v>
      </c>
      <c r="B34" s="10" t="s">
        <v>65</v>
      </c>
      <c r="C34" s="18">
        <v>93</v>
      </c>
    </row>
    <row r="35" spans="1:3" ht="15.75">
      <c r="A35" s="19">
        <v>66</v>
      </c>
      <c r="B35" s="25" t="s">
        <v>18</v>
      </c>
      <c r="C35" s="18">
        <v>57</v>
      </c>
    </row>
    <row r="36" spans="1:3" ht="15.75">
      <c r="A36" s="19">
        <v>67</v>
      </c>
      <c r="B36" s="25" t="s">
        <v>19</v>
      </c>
      <c r="C36" s="18">
        <v>37</v>
      </c>
    </row>
    <row r="37" spans="1:3" ht="15.75">
      <c r="A37" s="19">
        <v>73</v>
      </c>
      <c r="B37" s="25" t="s">
        <v>20</v>
      </c>
      <c r="C37" s="18">
        <v>85</v>
      </c>
    </row>
    <row r="38" spans="1:3" ht="31.5">
      <c r="A38" s="26">
        <v>76</v>
      </c>
      <c r="B38" s="25" t="s">
        <v>21</v>
      </c>
      <c r="C38" s="18">
        <v>70</v>
      </c>
    </row>
    <row r="39" spans="1:3" ht="15.75">
      <c r="A39" s="19">
        <v>77</v>
      </c>
      <c r="B39" s="25" t="s">
        <v>22</v>
      </c>
      <c r="C39" s="18">
        <f>46+1</f>
        <v>47</v>
      </c>
    </row>
    <row r="40" spans="1:3" ht="16.5" thickBot="1">
      <c r="A40" s="15">
        <v>82</v>
      </c>
      <c r="B40" s="27" t="s">
        <v>23</v>
      </c>
      <c r="C40" s="16">
        <v>6</v>
      </c>
    </row>
    <row r="41" spans="1:3" ht="16.5" thickBot="1">
      <c r="A41" s="28">
        <v>87</v>
      </c>
      <c r="B41" s="29" t="s">
        <v>25</v>
      </c>
      <c r="C41" s="30">
        <f>SUM(C42:C62)</f>
        <v>1384</v>
      </c>
    </row>
    <row r="42" spans="1:3" ht="15.75">
      <c r="A42" s="31"/>
      <c r="B42" s="32" t="s">
        <v>45</v>
      </c>
      <c r="C42" s="18">
        <v>38</v>
      </c>
    </row>
    <row r="43" spans="1:3" ht="15.75">
      <c r="A43" s="19"/>
      <c r="B43" s="33" t="s">
        <v>26</v>
      </c>
      <c r="C43" s="18">
        <f>44+4</f>
        <v>48</v>
      </c>
    </row>
    <row r="44" spans="1:3" ht="15.75">
      <c r="A44" s="19"/>
      <c r="B44" s="33" t="s">
        <v>46</v>
      </c>
      <c r="C44" s="18">
        <v>24</v>
      </c>
    </row>
    <row r="45" spans="1:3" ht="15.75">
      <c r="A45" s="19"/>
      <c r="B45" s="33" t="s">
        <v>27</v>
      </c>
      <c r="C45" s="18">
        <v>21</v>
      </c>
    </row>
    <row r="46" spans="1:3" ht="15.75">
      <c r="A46" s="19"/>
      <c r="B46" s="33" t="s">
        <v>28</v>
      </c>
      <c r="C46" s="18">
        <v>83</v>
      </c>
    </row>
    <row r="47" spans="1:3" ht="15.75">
      <c r="A47" s="19"/>
      <c r="B47" s="33" t="s">
        <v>54</v>
      </c>
      <c r="C47" s="18">
        <v>70</v>
      </c>
    </row>
    <row r="48" spans="1:3" ht="15.75">
      <c r="A48" s="19"/>
      <c r="B48" s="34" t="s">
        <v>29</v>
      </c>
      <c r="C48" s="18">
        <v>43</v>
      </c>
    </row>
    <row r="49" spans="1:3" ht="15.75">
      <c r="A49" s="19"/>
      <c r="B49" s="33" t="s">
        <v>47</v>
      </c>
      <c r="C49" s="18">
        <v>41</v>
      </c>
    </row>
    <row r="50" spans="1:3" ht="15.75">
      <c r="A50" s="19"/>
      <c r="B50" s="33" t="s">
        <v>66</v>
      </c>
      <c r="C50" s="18">
        <v>23</v>
      </c>
    </row>
    <row r="51" spans="1:3" ht="15.75">
      <c r="A51" s="19"/>
      <c r="B51" s="33" t="s">
        <v>30</v>
      </c>
      <c r="C51" s="18">
        <v>389</v>
      </c>
    </row>
    <row r="52" spans="1:3" ht="15.75">
      <c r="A52" s="19"/>
      <c r="B52" s="34" t="s">
        <v>31</v>
      </c>
      <c r="C52" s="18">
        <v>165</v>
      </c>
    </row>
    <row r="53" spans="1:3" ht="15.75">
      <c r="A53" s="19"/>
      <c r="B53" s="33" t="s">
        <v>43</v>
      </c>
      <c r="C53" s="18">
        <v>10</v>
      </c>
    </row>
    <row r="54" spans="1:3" ht="15.75">
      <c r="A54" s="19"/>
      <c r="B54" s="34" t="s">
        <v>32</v>
      </c>
      <c r="C54" s="18">
        <v>61</v>
      </c>
    </row>
    <row r="55" spans="1:3" ht="15.75">
      <c r="A55" s="19"/>
      <c r="B55" s="33" t="s">
        <v>33</v>
      </c>
      <c r="C55" s="18">
        <v>23</v>
      </c>
    </row>
    <row r="56" spans="1:3" ht="15.75">
      <c r="A56" s="19"/>
      <c r="B56" s="33" t="s">
        <v>48</v>
      </c>
      <c r="C56" s="18">
        <v>24</v>
      </c>
    </row>
    <row r="57" spans="1:3" ht="15.75">
      <c r="A57" s="19"/>
      <c r="B57" s="33" t="s">
        <v>49</v>
      </c>
      <c r="C57" s="18">
        <v>6</v>
      </c>
    </row>
    <row r="58" spans="1:3" ht="15.75">
      <c r="A58" s="19"/>
      <c r="B58" s="33" t="s">
        <v>34</v>
      </c>
      <c r="C58" s="18">
        <v>46</v>
      </c>
    </row>
    <row r="59" spans="1:3" ht="15.75">
      <c r="A59" s="19"/>
      <c r="B59" s="33" t="s">
        <v>50</v>
      </c>
      <c r="C59" s="18">
        <v>107</v>
      </c>
    </row>
    <row r="60" spans="1:3" ht="15.75">
      <c r="A60" s="15"/>
      <c r="B60" s="35" t="s">
        <v>67</v>
      </c>
      <c r="C60" s="18">
        <v>20</v>
      </c>
    </row>
    <row r="61" spans="1:3" ht="31.5">
      <c r="A61" s="15"/>
      <c r="B61" s="35" t="s">
        <v>68</v>
      </c>
      <c r="C61" s="18">
        <v>73</v>
      </c>
    </row>
    <row r="62" spans="1:3" ht="16.5" thickBot="1">
      <c r="A62" s="15"/>
      <c r="B62" s="35" t="s">
        <v>55</v>
      </c>
      <c r="C62" s="36">
        <v>69</v>
      </c>
    </row>
    <row r="63" spans="1:3" ht="15.75">
      <c r="A63" s="37">
        <v>88</v>
      </c>
      <c r="B63" s="38" t="s">
        <v>51</v>
      </c>
      <c r="C63" s="39">
        <v>16</v>
      </c>
    </row>
    <row r="64" spans="1:3" ht="31.5">
      <c r="A64" s="17">
        <v>89</v>
      </c>
      <c r="B64" s="25" t="s">
        <v>35</v>
      </c>
      <c r="C64" s="18">
        <v>49</v>
      </c>
    </row>
    <row r="65" spans="1:3" ht="15.75">
      <c r="A65" s="17">
        <v>90</v>
      </c>
      <c r="B65" s="25" t="s">
        <v>24</v>
      </c>
      <c r="C65" s="18">
        <v>36</v>
      </c>
    </row>
    <row r="66" spans="1:3" ht="15.75">
      <c r="A66" s="17">
        <v>91</v>
      </c>
      <c r="B66" s="25" t="s">
        <v>36</v>
      </c>
      <c r="C66" s="18">
        <v>34</v>
      </c>
    </row>
    <row r="67" spans="1:3" ht="15.75">
      <c r="A67" s="24">
        <v>92</v>
      </c>
      <c r="B67" s="27" t="s">
        <v>52</v>
      </c>
      <c r="C67" s="18">
        <v>19</v>
      </c>
    </row>
    <row r="68" spans="1:3" ht="16.5" thickBot="1">
      <c r="A68" s="40">
        <v>95</v>
      </c>
      <c r="B68" s="41" t="s">
        <v>69</v>
      </c>
      <c r="C68" s="36">
        <v>65</v>
      </c>
    </row>
    <row r="69" spans="1:3" ht="16.5" thickBot="1">
      <c r="A69" s="42"/>
      <c r="B69" s="43" t="s">
        <v>70</v>
      </c>
      <c r="C69" s="44">
        <f>SUM(C4:C68)-C41</f>
        <v>84662</v>
      </c>
    </row>
    <row r="70" spans="1:3" ht="17.25" thickTop="1" thickBot="1">
      <c r="A70" s="45"/>
      <c r="B70" s="46" t="s">
        <v>41</v>
      </c>
      <c r="C70" s="47">
        <v>100</v>
      </c>
    </row>
    <row r="71" spans="1:3" ht="17.25" thickTop="1" thickBot="1">
      <c r="A71" s="48"/>
      <c r="B71" s="49" t="s">
        <v>42</v>
      </c>
      <c r="C71" s="44">
        <f>C69+C70</f>
        <v>84762</v>
      </c>
    </row>
    <row r="72" spans="1:3" ht="13.5" thickTop="1"/>
  </sheetData>
  <printOptions horizontalCentered="1" verticalCentered="1"/>
  <pageMargins left="0.25" right="0.24803149599999999" top="0.30118110199999998" bottom="0.234251969" header="0.23622047244094499" footer="0.261811024"/>
  <pageSetup scale="55" orientation="portrait" r:id="rId1"/>
  <headerFooter alignWithMargins="0">
    <oddHeader>&amp;LTab.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Tab. 2</vt:lpstr>
      <vt:lpstr>'Tab. 2'!Print_Area</vt:lpstr>
      <vt:lpstr>'Tab.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Dhaskali</dc:creator>
  <cp:lastModifiedBy>Ina Dhaskali</cp:lastModifiedBy>
  <cp:lastPrinted>2020-11-17T12:05:57Z</cp:lastPrinted>
  <dcterms:created xsi:type="dcterms:W3CDTF">2018-10-24T16:05:11Z</dcterms:created>
  <dcterms:modified xsi:type="dcterms:W3CDTF">2022-10-18T13:25:27Z</dcterms:modified>
</cp:coreProperties>
</file>